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Override PartName="/xl/theme/theme1.xml" ContentType="application/vnd.openxmlformats-officedocument.theme+xml"/>
  <Override PartName="/xl/styles.xml" ContentType="application/vnd.openxmlformats-officedocument.spreadsheetml.styles+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iagrams/drawing1.xml" ContentType="application/vnd.ms-office.drawingml.diagram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8195" windowHeight="8505"/>
  </bookViews>
  <sheets>
    <sheet name="Picoche-Rolland" sheetId="1" r:id="rId1"/>
    <sheet name="Swadesh" sheetId="3" r:id="rId2"/>
    <sheet name="Survivor" sheetId="4" r:id="rId3"/>
    <sheet name="IDS" sheetId="2" r:id="rId4"/>
  </sheets>
  <definedNames>
    <definedName name="_xlnm._FilterDatabase" localSheetId="3">IDS!$C$2:$E$2</definedName>
    <definedName name="_xlnm._FilterDatabase" localSheetId="0" hidden="1">'Picoche-Rolland'!$B$4:$K$4</definedName>
    <definedName name="_xlnm._FilterDatabase" localSheetId="1" hidden="1">Swadesh!$B$5:$E$5</definedName>
  </definedNames>
  <calcPr calcId="125725"/>
</workbook>
</file>

<file path=xl/calcChain.xml><?xml version="1.0" encoding="utf-8"?>
<calcChain xmlns="http://schemas.openxmlformats.org/spreadsheetml/2006/main">
  <c r="E4" i="3"/>
  <c r="D28" i="1"/>
  <c r="D11"/>
  <c r="D7"/>
  <c r="D8"/>
  <c r="D9"/>
  <c r="D12"/>
  <c r="D24"/>
  <c r="D13"/>
  <c r="D25"/>
  <c r="D10"/>
  <c r="D27"/>
  <c r="D29"/>
  <c r="D30"/>
  <c r="D32"/>
  <c r="D33"/>
  <c r="D34"/>
  <c r="D35"/>
  <c r="D31"/>
  <c r="D36"/>
  <c r="D26"/>
  <c r="D37"/>
  <c r="D38"/>
  <c r="D68"/>
  <c r="D48"/>
  <c r="D50"/>
  <c r="D51"/>
  <c r="D52"/>
  <c r="D53"/>
  <c r="D69"/>
  <c r="D49"/>
  <c r="D70"/>
  <c r="D78"/>
  <c r="D136"/>
  <c r="D79"/>
  <c r="D137"/>
  <c r="D80"/>
  <c r="D81"/>
  <c r="D82"/>
  <c r="D83"/>
  <c r="D84"/>
  <c r="D75"/>
  <c r="D85"/>
  <c r="D86"/>
  <c r="D87"/>
  <c r="D88"/>
  <c r="D76"/>
  <c r="D77"/>
  <c r="D138"/>
  <c r="D89"/>
  <c r="D156"/>
  <c r="D155"/>
  <c r="D157"/>
  <c r="D158"/>
  <c r="D159"/>
  <c r="D160"/>
  <c r="D161"/>
  <c r="D169"/>
  <c r="D170"/>
  <c r="D171"/>
  <c r="D172"/>
  <c r="D184"/>
  <c r="D185"/>
  <c r="D186"/>
  <c r="D182"/>
  <c r="D202"/>
  <c r="D183"/>
  <c r="D187"/>
  <c r="D188"/>
  <c r="D189"/>
  <c r="D190"/>
  <c r="D212"/>
  <c r="D211"/>
  <c r="D213"/>
  <c r="D214"/>
  <c r="D215"/>
  <c r="D216"/>
  <c r="D236"/>
  <c r="D237"/>
  <c r="D241"/>
  <c r="D247"/>
  <c r="D248"/>
  <c r="D249"/>
  <c r="D250"/>
  <c r="D251"/>
  <c r="D252"/>
  <c r="D253"/>
  <c r="D246"/>
  <c r="D265"/>
  <c r="D266"/>
  <c r="D264"/>
  <c r="D267"/>
  <c r="D268"/>
  <c r="D269"/>
  <c r="D270"/>
  <c r="D271"/>
  <c r="D342"/>
  <c r="D343"/>
  <c r="D351"/>
  <c r="D297"/>
  <c r="D298"/>
  <c r="D344"/>
  <c r="D291"/>
  <c r="D292"/>
  <c r="D299"/>
  <c r="D345"/>
  <c r="D300"/>
  <c r="D301"/>
  <c r="D302"/>
  <c r="D303"/>
  <c r="D293"/>
  <c r="D294"/>
  <c r="D295"/>
  <c r="D350"/>
  <c r="D304"/>
  <c r="D305"/>
  <c r="D341"/>
  <c r="D306"/>
  <c r="D296"/>
  <c r="D148"/>
  <c r="D307"/>
  <c r="D359"/>
  <c r="D361"/>
  <c r="D360"/>
  <c r="D362"/>
  <c r="D363"/>
  <c r="D364"/>
  <c r="D365"/>
  <c r="D366"/>
  <c r="D367"/>
  <c r="D368"/>
  <c r="D392"/>
  <c r="D394"/>
  <c r="D393"/>
  <c r="D401"/>
  <c r="D443"/>
  <c r="D442"/>
  <c r="D400"/>
  <c r="D402"/>
  <c r="D403"/>
  <c r="D404"/>
  <c r="D405"/>
  <c r="D406"/>
  <c r="D407"/>
  <c r="D408"/>
  <c r="D409"/>
  <c r="D410"/>
  <c r="D444"/>
  <c r="D411"/>
  <c r="D412"/>
  <c r="D413"/>
  <c r="D414"/>
  <c r="D415"/>
  <c r="D6"/>
  <c r="D14"/>
  <c r="D15"/>
  <c r="D16"/>
  <c r="D17"/>
  <c r="D18"/>
  <c r="D19"/>
  <c r="D20"/>
  <c r="D21"/>
  <c r="D22"/>
  <c r="D39"/>
  <c r="D40"/>
  <c r="D41"/>
  <c r="D42"/>
  <c r="D23"/>
  <c r="D43"/>
  <c r="D44"/>
  <c r="D45"/>
  <c r="D46"/>
  <c r="D47"/>
  <c r="D71"/>
  <c r="D54"/>
  <c r="D55"/>
  <c r="D72"/>
  <c r="D56"/>
  <c r="D57"/>
  <c r="D58"/>
  <c r="D73"/>
  <c r="D59"/>
  <c r="D60"/>
  <c r="D61"/>
  <c r="D74"/>
  <c r="D62"/>
  <c r="D63"/>
  <c r="D64"/>
  <c r="D65"/>
  <c r="D66"/>
  <c r="D67"/>
  <c r="D90"/>
  <c r="D139"/>
  <c r="D91"/>
  <c r="D92"/>
  <c r="D140"/>
  <c r="D93"/>
  <c r="D149"/>
  <c r="D94"/>
  <c r="D150"/>
  <c r="D95"/>
  <c r="D151"/>
  <c r="D152"/>
  <c r="D96"/>
  <c r="D97"/>
  <c r="D141"/>
  <c r="D142"/>
  <c r="D98"/>
  <c r="D99"/>
  <c r="D100"/>
  <c r="D101"/>
  <c r="D102"/>
  <c r="D103"/>
  <c r="D143"/>
  <c r="D104"/>
  <c r="D105"/>
  <c r="D106"/>
  <c r="D107"/>
  <c r="D108"/>
  <c r="D109"/>
  <c r="D110"/>
  <c r="D111"/>
  <c r="D112"/>
  <c r="D113"/>
  <c r="D114"/>
  <c r="D115"/>
  <c r="D153"/>
  <c r="D116"/>
  <c r="D117"/>
  <c r="D118"/>
  <c r="D119"/>
  <c r="D120"/>
  <c r="D154"/>
  <c r="D121"/>
  <c r="D122"/>
  <c r="D123"/>
  <c r="D124"/>
  <c r="D125"/>
  <c r="D126"/>
  <c r="D127"/>
  <c r="D128"/>
  <c r="D129"/>
  <c r="D144"/>
  <c r="D145"/>
  <c r="D146"/>
  <c r="D130"/>
  <c r="D131"/>
  <c r="D147"/>
  <c r="D132"/>
  <c r="D133"/>
  <c r="D134"/>
  <c r="D162"/>
  <c r="D163"/>
  <c r="D164"/>
  <c r="D165"/>
  <c r="D166"/>
  <c r="D167"/>
  <c r="D168"/>
  <c r="D173"/>
  <c r="D174"/>
  <c r="D175"/>
  <c r="D176"/>
  <c r="D177"/>
  <c r="D178"/>
  <c r="D179"/>
  <c r="D180"/>
  <c r="D181"/>
  <c r="D191"/>
  <c r="D192"/>
  <c r="D193"/>
  <c r="D194"/>
  <c r="D195"/>
  <c r="D203"/>
  <c r="D204"/>
  <c r="D205"/>
  <c r="D206"/>
  <c r="D207"/>
  <c r="D196"/>
  <c r="D197"/>
  <c r="D208"/>
  <c r="D198"/>
  <c r="D199"/>
  <c r="D200"/>
  <c r="D201"/>
  <c r="D209"/>
  <c r="D210"/>
  <c r="D217"/>
  <c r="D218"/>
  <c r="D219"/>
  <c r="D220"/>
  <c r="D221"/>
  <c r="D222"/>
  <c r="D223"/>
  <c r="D224"/>
  <c r="D225"/>
  <c r="D226"/>
  <c r="D227"/>
  <c r="D228"/>
  <c r="D229"/>
  <c r="D230"/>
  <c r="D231"/>
  <c r="D232"/>
  <c r="D233"/>
  <c r="D234"/>
  <c r="D235"/>
  <c r="D238"/>
  <c r="D239"/>
  <c r="D240"/>
  <c r="D242"/>
  <c r="D243"/>
  <c r="D244"/>
  <c r="D245"/>
  <c r="D254"/>
  <c r="D255"/>
  <c r="D256"/>
  <c r="D257"/>
  <c r="D258"/>
  <c r="D259"/>
  <c r="D260"/>
  <c r="D135"/>
  <c r="D261"/>
  <c r="D262"/>
  <c r="D263"/>
  <c r="D272"/>
  <c r="D273"/>
  <c r="D274"/>
  <c r="D275"/>
  <c r="D276"/>
  <c r="D277"/>
  <c r="D278"/>
  <c r="D279"/>
  <c r="D280"/>
  <c r="D281"/>
  <c r="D282"/>
  <c r="D283"/>
  <c r="D284"/>
  <c r="D285"/>
  <c r="D286"/>
  <c r="D287"/>
  <c r="D288"/>
  <c r="D289"/>
  <c r="D290"/>
  <c r="D308"/>
  <c r="D309"/>
  <c r="D310"/>
  <c r="D311"/>
  <c r="D352"/>
  <c r="D346"/>
  <c r="D353"/>
  <c r="D312"/>
  <c r="D354"/>
  <c r="D313"/>
  <c r="D314"/>
  <c r="D348"/>
  <c r="D315"/>
  <c r="D355"/>
  <c r="D349"/>
  <c r="D316"/>
  <c r="D317"/>
  <c r="D318"/>
  <c r="D319"/>
  <c r="D347"/>
  <c r="D320"/>
  <c r="D356"/>
  <c r="D321"/>
  <c r="D322"/>
  <c r="D323"/>
  <c r="D324"/>
  <c r="D325"/>
  <c r="D326"/>
  <c r="D327"/>
  <c r="D328"/>
  <c r="D329"/>
  <c r="D330"/>
  <c r="D357"/>
  <c r="D331"/>
  <c r="D332"/>
  <c r="D333"/>
  <c r="D334"/>
  <c r="D335"/>
  <c r="D336"/>
  <c r="D337"/>
  <c r="D338"/>
  <c r="D339"/>
  <c r="D340"/>
  <c r="D369"/>
  <c r="D370"/>
  <c r="D371"/>
  <c r="D372"/>
  <c r="D373"/>
  <c r="D374"/>
  <c r="D375"/>
  <c r="D376"/>
  <c r="D377"/>
  <c r="D378"/>
  <c r="D379"/>
  <c r="D380"/>
  <c r="D381"/>
  <c r="D382"/>
  <c r="D358"/>
  <c r="D383"/>
  <c r="D384"/>
  <c r="D385"/>
  <c r="D386"/>
  <c r="D387"/>
  <c r="D388"/>
  <c r="D389"/>
  <c r="D390"/>
  <c r="D391"/>
  <c r="D395"/>
  <c r="D396"/>
  <c r="D397"/>
  <c r="D398"/>
  <c r="D399"/>
  <c r="D416"/>
  <c r="D417"/>
  <c r="D418"/>
  <c r="D419"/>
  <c r="D420"/>
  <c r="D421"/>
  <c r="D422"/>
  <c r="D423"/>
  <c r="D424"/>
  <c r="D425"/>
  <c r="D426"/>
  <c r="D427"/>
  <c r="D428"/>
  <c r="D429"/>
  <c r="D430"/>
  <c r="D431"/>
  <c r="D432"/>
  <c r="D433"/>
  <c r="D434"/>
  <c r="D435"/>
  <c r="D436"/>
  <c r="D437"/>
  <c r="D438"/>
  <c r="D439"/>
  <c r="D440"/>
  <c r="D441"/>
  <c r="D5"/>
  <c r="J2"/>
  <c r="J3"/>
  <c r="I3"/>
  <c r="F3" l="1"/>
  <c r="B3"/>
  <c r="E3"/>
  <c r="F1" i="4"/>
  <c r="F2"/>
  <c r="D3"/>
  <c r="F3"/>
  <c r="I3"/>
  <c r="J3"/>
  <c r="C4" i="3"/>
  <c r="B6"/>
  <c r="B7"/>
  <c r="B4" s="1"/>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S1" i="2"/>
  <c r="B3"/>
  <c r="G3"/>
  <c r="B4"/>
  <c r="G4"/>
  <c r="B5"/>
  <c r="G5"/>
  <c r="B6"/>
  <c r="G6"/>
  <c r="B7"/>
  <c r="G7"/>
  <c r="B8"/>
  <c r="G8"/>
  <c r="B9"/>
  <c r="G9"/>
  <c r="B10"/>
  <c r="G10"/>
  <c r="B11"/>
  <c r="G11"/>
  <c r="B12"/>
  <c r="G12"/>
  <c r="B13"/>
  <c r="G13"/>
  <c r="B14"/>
  <c r="G14"/>
  <c r="B15"/>
  <c r="G15"/>
  <c r="B16"/>
  <c r="G16"/>
  <c r="B17"/>
  <c r="G17"/>
  <c r="B18"/>
  <c r="G18"/>
  <c r="B19"/>
  <c r="G19"/>
  <c r="B20"/>
  <c r="G20"/>
  <c r="B21"/>
  <c r="G21"/>
  <c r="B22"/>
  <c r="G22"/>
  <c r="B23"/>
  <c r="G23"/>
  <c r="B24"/>
  <c r="G24"/>
  <c r="B25"/>
  <c r="G25"/>
  <c r="B26"/>
  <c r="G26"/>
  <c r="B27"/>
  <c r="G27"/>
  <c r="B28"/>
  <c r="G28"/>
  <c r="B29"/>
  <c r="G29"/>
  <c r="B30"/>
  <c r="G30"/>
  <c r="B31"/>
  <c r="G31"/>
  <c r="B32"/>
  <c r="G32"/>
  <c r="B33"/>
  <c r="G33"/>
  <c r="B34"/>
  <c r="G34"/>
  <c r="B35"/>
  <c r="G35"/>
  <c r="B36"/>
  <c r="G36"/>
  <c r="B37"/>
  <c r="G37"/>
  <c r="B38"/>
  <c r="G38"/>
  <c r="B39"/>
  <c r="G39"/>
  <c r="B40"/>
  <c r="G40"/>
  <c r="B41"/>
  <c r="G41"/>
  <c r="B42"/>
  <c r="G42"/>
  <c r="B43"/>
  <c r="G43"/>
  <c r="B44"/>
  <c r="G44"/>
  <c r="B45"/>
  <c r="G45"/>
  <c r="B46"/>
  <c r="G46"/>
  <c r="B47"/>
  <c r="G47"/>
  <c r="B48"/>
  <c r="G48"/>
  <c r="B49"/>
  <c r="G49"/>
  <c r="B50"/>
  <c r="G50"/>
  <c r="B51"/>
  <c r="G51"/>
  <c r="B52"/>
  <c r="G52"/>
  <c r="B53"/>
  <c r="G53"/>
  <c r="B54"/>
  <c r="G54"/>
  <c r="B55"/>
  <c r="G55"/>
  <c r="B56"/>
  <c r="G56"/>
  <c r="B57"/>
  <c r="G57"/>
  <c r="B58"/>
  <c r="G58"/>
  <c r="B59"/>
  <c r="G59"/>
  <c r="B60"/>
  <c r="G60"/>
  <c r="B61"/>
  <c r="G61"/>
  <c r="B62"/>
  <c r="G62"/>
  <c r="B63"/>
  <c r="G63"/>
  <c r="B64"/>
  <c r="G64"/>
  <c r="B65"/>
  <c r="G65"/>
  <c r="B66"/>
  <c r="G66"/>
  <c r="B67"/>
  <c r="G67"/>
  <c r="B68"/>
  <c r="G68"/>
  <c r="B69"/>
  <c r="G69"/>
  <c r="B70"/>
  <c r="G70"/>
  <c r="AA70"/>
  <c r="B71"/>
  <c r="G71"/>
  <c r="B72"/>
  <c r="G72"/>
  <c r="B73"/>
  <c r="G73"/>
  <c r="B74"/>
  <c r="G74"/>
  <c r="B75"/>
  <c r="G75"/>
  <c r="B76"/>
  <c r="G76"/>
  <c r="B77"/>
  <c r="G77"/>
  <c r="B78"/>
  <c r="G78"/>
  <c r="B79"/>
  <c r="G79"/>
  <c r="B80"/>
  <c r="G80"/>
  <c r="B81"/>
  <c r="G81"/>
  <c r="B82"/>
  <c r="G82"/>
  <c r="B83"/>
  <c r="G83"/>
  <c r="B84"/>
  <c r="G84"/>
  <c r="B85"/>
  <c r="G85"/>
  <c r="B86"/>
  <c r="G86"/>
  <c r="B87"/>
  <c r="G87"/>
  <c r="B88"/>
  <c r="G88"/>
  <c r="B89"/>
  <c r="G89"/>
  <c r="B90"/>
  <c r="G90"/>
  <c r="B91"/>
  <c r="G91"/>
  <c r="B92"/>
  <c r="G92"/>
  <c r="B93"/>
  <c r="G93"/>
  <c r="B94"/>
  <c r="G94"/>
  <c r="B95"/>
  <c r="G95"/>
  <c r="B96"/>
  <c r="G96"/>
  <c r="B97"/>
  <c r="G97"/>
  <c r="B98"/>
  <c r="G98"/>
  <c r="B99"/>
  <c r="G99"/>
  <c r="B100"/>
  <c r="G100"/>
  <c r="B101"/>
  <c r="G101"/>
  <c r="B102"/>
  <c r="G102"/>
  <c r="B103"/>
  <c r="G103"/>
  <c r="B104"/>
  <c r="G104"/>
  <c r="B105"/>
  <c r="G105"/>
  <c r="B106"/>
  <c r="G106"/>
  <c r="B107"/>
  <c r="G107"/>
  <c r="B108"/>
  <c r="G108"/>
  <c r="B109"/>
  <c r="G109"/>
  <c r="B110"/>
  <c r="G110"/>
  <c r="B111"/>
  <c r="G111"/>
  <c r="B112"/>
  <c r="G112"/>
  <c r="B113"/>
  <c r="G113"/>
  <c r="B114"/>
  <c r="G114"/>
  <c r="B115"/>
  <c r="G115"/>
  <c r="B116"/>
  <c r="G116"/>
  <c r="B117"/>
  <c r="G117"/>
  <c r="B118"/>
  <c r="G118"/>
  <c r="B119"/>
  <c r="G119"/>
  <c r="B120"/>
  <c r="G120"/>
  <c r="B121"/>
  <c r="G121"/>
  <c r="B122"/>
  <c r="G122"/>
  <c r="B123"/>
  <c r="G123"/>
  <c r="B124"/>
  <c r="G124"/>
  <c r="B125"/>
  <c r="G125"/>
  <c r="B126"/>
  <c r="G126"/>
  <c r="B127"/>
  <c r="G127"/>
  <c r="B128"/>
  <c r="G128"/>
  <c r="B129"/>
  <c r="G129"/>
  <c r="B130"/>
  <c r="G130"/>
  <c r="B131"/>
  <c r="G131"/>
  <c r="B132"/>
  <c r="G132"/>
  <c r="B133"/>
  <c r="G133"/>
  <c r="B134"/>
  <c r="G134"/>
  <c r="B135"/>
  <c r="G135"/>
  <c r="B136"/>
  <c r="G136"/>
  <c r="B137"/>
  <c r="G137"/>
  <c r="B138"/>
  <c r="G138"/>
  <c r="B139"/>
  <c r="G139"/>
  <c r="B140"/>
  <c r="G140"/>
  <c r="B141"/>
  <c r="G141"/>
  <c r="B142"/>
  <c r="G142"/>
  <c r="B143"/>
  <c r="G143"/>
  <c r="B144"/>
  <c r="G144"/>
  <c r="B145"/>
  <c r="G145"/>
  <c r="B146"/>
  <c r="G146"/>
  <c r="B147"/>
  <c r="G147"/>
  <c r="B148"/>
  <c r="G148"/>
  <c r="B149"/>
  <c r="G149"/>
  <c r="B150"/>
  <c r="G150"/>
  <c r="B151"/>
  <c r="G151"/>
  <c r="B152"/>
  <c r="G152"/>
  <c r="B153"/>
  <c r="G153"/>
  <c r="B154"/>
  <c r="G154"/>
  <c r="B155"/>
  <c r="G155"/>
  <c r="B156"/>
  <c r="G156"/>
  <c r="B157"/>
  <c r="G157"/>
  <c r="B158"/>
  <c r="G158"/>
  <c r="B159"/>
  <c r="G159"/>
  <c r="B160"/>
  <c r="G160"/>
  <c r="B161"/>
  <c r="G161"/>
  <c r="B162"/>
  <c r="G162"/>
  <c r="B163"/>
  <c r="G163"/>
  <c r="B164"/>
  <c r="G164"/>
  <c r="B165"/>
  <c r="G165"/>
  <c r="B166"/>
  <c r="G166"/>
  <c r="B167"/>
  <c r="G167"/>
  <c r="B168"/>
  <c r="G168"/>
  <c r="B169"/>
  <c r="G169"/>
  <c r="B170"/>
  <c r="G170"/>
  <c r="B171"/>
  <c r="G171"/>
  <c r="B172"/>
  <c r="G172"/>
  <c r="B173"/>
  <c r="G173"/>
  <c r="B174"/>
  <c r="G174"/>
  <c r="B175"/>
  <c r="G175"/>
  <c r="B176"/>
  <c r="G176"/>
  <c r="B177"/>
  <c r="G177"/>
  <c r="B178"/>
  <c r="G178"/>
  <c r="B179"/>
  <c r="G179"/>
  <c r="B180"/>
  <c r="G180"/>
  <c r="B181"/>
  <c r="G181"/>
  <c r="B182"/>
  <c r="G182"/>
  <c r="B183"/>
  <c r="G183"/>
  <c r="B184"/>
  <c r="G184"/>
  <c r="B185"/>
  <c r="G185"/>
  <c r="B186"/>
  <c r="G186"/>
  <c r="B187"/>
  <c r="G187"/>
  <c r="B188"/>
  <c r="G188"/>
  <c r="B189"/>
  <c r="G189"/>
  <c r="B190"/>
  <c r="G190"/>
  <c r="B191"/>
  <c r="G191"/>
  <c r="B192"/>
  <c r="G192"/>
  <c r="B193"/>
  <c r="G193"/>
  <c r="B194"/>
  <c r="G194"/>
  <c r="B195"/>
  <c r="G195"/>
  <c r="B196"/>
  <c r="G196"/>
  <c r="B197"/>
  <c r="G197"/>
  <c r="B198"/>
  <c r="G198"/>
  <c r="B199"/>
  <c r="G199"/>
  <c r="B200"/>
  <c r="G200"/>
  <c r="B201"/>
  <c r="G201"/>
  <c r="B202"/>
  <c r="G202"/>
  <c r="B203"/>
  <c r="G203"/>
  <c r="B204"/>
  <c r="G204"/>
  <c r="B205"/>
  <c r="G205"/>
  <c r="B206"/>
  <c r="G206"/>
  <c r="B207"/>
  <c r="G207"/>
  <c r="B208"/>
  <c r="G208"/>
  <c r="B209"/>
  <c r="G209"/>
  <c r="B210"/>
  <c r="G210"/>
  <c r="B211"/>
  <c r="G211"/>
  <c r="B212"/>
  <c r="G212"/>
  <c r="B213"/>
  <c r="G213"/>
  <c r="B214"/>
  <c r="G214"/>
  <c r="B215"/>
  <c r="G215"/>
  <c r="B216"/>
  <c r="G216"/>
  <c r="B217"/>
  <c r="G217"/>
  <c r="B218"/>
  <c r="G218"/>
  <c r="B219"/>
  <c r="G219"/>
  <c r="B220"/>
  <c r="G220"/>
  <c r="B221"/>
  <c r="G221"/>
  <c r="B222"/>
  <c r="G222"/>
  <c r="B223"/>
  <c r="G223"/>
  <c r="B224"/>
  <c r="G224"/>
  <c r="B225"/>
  <c r="G225"/>
  <c r="B226"/>
  <c r="G226"/>
  <c r="B227"/>
  <c r="G227"/>
  <c r="B228"/>
  <c r="G228"/>
  <c r="B229"/>
  <c r="G229"/>
  <c r="B230"/>
  <c r="G230"/>
  <c r="B231"/>
  <c r="G231"/>
  <c r="B232"/>
  <c r="G232"/>
  <c r="B233"/>
  <c r="G233"/>
  <c r="B234"/>
  <c r="G234"/>
  <c r="B235"/>
  <c r="G235"/>
  <c r="B236"/>
  <c r="G236"/>
  <c r="B237"/>
  <c r="G237"/>
  <c r="B238"/>
  <c r="G238"/>
  <c r="B239"/>
  <c r="G239"/>
  <c r="B240"/>
  <c r="G240"/>
  <c r="B241"/>
  <c r="G241"/>
  <c r="B242"/>
  <c r="G242"/>
  <c r="B243"/>
  <c r="G243"/>
  <c r="B244"/>
  <c r="G244"/>
  <c r="B245"/>
  <c r="G245"/>
  <c r="B246"/>
  <c r="G246"/>
  <c r="AS246"/>
  <c r="B247"/>
  <c r="G247"/>
  <c r="B248"/>
  <c r="G248"/>
  <c r="B249"/>
  <c r="G249"/>
  <c r="B250"/>
  <c r="G250"/>
  <c r="B251"/>
  <c r="G251"/>
  <c r="B252"/>
  <c r="G252"/>
  <c r="B253"/>
  <c r="G253"/>
  <c r="B254"/>
  <c r="G254"/>
  <c r="B255"/>
  <c r="G255"/>
  <c r="B256"/>
  <c r="G256"/>
  <c r="B257"/>
  <c r="G257"/>
  <c r="B258"/>
  <c r="G258"/>
  <c r="B259"/>
  <c r="G259"/>
  <c r="B260"/>
  <c r="G260"/>
  <c r="B261"/>
  <c r="G261"/>
  <c r="B262"/>
  <c r="G262"/>
  <c r="B263"/>
  <c r="G263"/>
  <c r="B264"/>
  <c r="G264"/>
  <c r="B265"/>
  <c r="G265"/>
  <c r="B266"/>
  <c r="G266"/>
  <c r="B267"/>
  <c r="G267"/>
  <c r="B268"/>
  <c r="G268"/>
  <c r="B269"/>
  <c r="G269"/>
  <c r="B270"/>
  <c r="G270"/>
  <c r="B271"/>
  <c r="G271"/>
  <c r="B272"/>
  <c r="G272"/>
  <c r="B273"/>
  <c r="G273"/>
  <c r="B274"/>
  <c r="G274"/>
  <c r="B275"/>
  <c r="G275"/>
  <c r="B276"/>
  <c r="G276"/>
  <c r="B277"/>
  <c r="G277"/>
  <c r="B278"/>
  <c r="G278"/>
  <c r="B279"/>
  <c r="G279"/>
  <c r="B280"/>
  <c r="G280"/>
  <c r="B281"/>
  <c r="G281"/>
  <c r="B282"/>
  <c r="G282"/>
  <c r="B283"/>
  <c r="G283"/>
  <c r="B284"/>
  <c r="G284"/>
  <c r="B285"/>
  <c r="G285"/>
  <c r="B286"/>
  <c r="G286"/>
  <c r="B287"/>
  <c r="G287"/>
  <c r="B288"/>
  <c r="G288"/>
  <c r="B289"/>
  <c r="G289"/>
  <c r="B290"/>
  <c r="G290"/>
  <c r="B291"/>
  <c r="G291"/>
  <c r="B292"/>
  <c r="G292"/>
  <c r="B293"/>
  <c r="G293"/>
  <c r="B294"/>
  <c r="G294"/>
  <c r="B295"/>
  <c r="G295"/>
  <c r="B296"/>
  <c r="G296"/>
  <c r="B297"/>
  <c r="G297"/>
  <c r="B298"/>
  <c r="G298"/>
  <c r="B299"/>
  <c r="G299"/>
  <c r="B300"/>
  <c r="G300"/>
  <c r="B301"/>
  <c r="G301"/>
  <c r="B302"/>
  <c r="G302"/>
  <c r="B303"/>
  <c r="G303"/>
  <c r="B304"/>
  <c r="G304"/>
  <c r="B305"/>
  <c r="G305"/>
  <c r="B306"/>
  <c r="G306"/>
  <c r="B307"/>
  <c r="G307"/>
  <c r="B308"/>
  <c r="G308"/>
  <c r="B309"/>
  <c r="G309"/>
  <c r="B310"/>
  <c r="G310"/>
  <c r="B311"/>
  <c r="G311"/>
  <c r="B312"/>
  <c r="G312"/>
  <c r="B313"/>
  <c r="G313"/>
  <c r="B314"/>
  <c r="G314"/>
  <c r="B315"/>
  <c r="G315"/>
  <c r="B316"/>
  <c r="G316"/>
  <c r="B317"/>
  <c r="G317"/>
  <c r="B318"/>
  <c r="G318"/>
  <c r="B319"/>
  <c r="G319"/>
  <c r="B320"/>
  <c r="G320"/>
  <c r="B321"/>
  <c r="G321"/>
  <c r="B322"/>
  <c r="G322"/>
  <c r="B323"/>
  <c r="G323"/>
  <c r="B324"/>
  <c r="G324"/>
  <c r="B325"/>
  <c r="G325"/>
  <c r="B326"/>
  <c r="G326"/>
  <c r="B327"/>
  <c r="G327"/>
  <c r="B328"/>
  <c r="G328"/>
  <c r="B329"/>
  <c r="G329"/>
  <c r="B330"/>
  <c r="G330"/>
  <c r="B331"/>
  <c r="G331"/>
  <c r="B332"/>
  <c r="G332"/>
  <c r="B333"/>
  <c r="G333"/>
  <c r="B334"/>
  <c r="G334"/>
  <c r="B335"/>
  <c r="G335"/>
  <c r="B336"/>
  <c r="G336"/>
  <c r="B337"/>
  <c r="G337"/>
  <c r="B338"/>
  <c r="G338"/>
  <c r="B339"/>
  <c r="G339"/>
  <c r="B340"/>
  <c r="G340"/>
  <c r="B341"/>
  <c r="G341"/>
  <c r="B342"/>
  <c r="G342"/>
  <c r="B343"/>
  <c r="G343"/>
  <c r="B344"/>
  <c r="G344"/>
  <c r="B345"/>
  <c r="G345"/>
  <c r="B346"/>
  <c r="G346"/>
  <c r="B347"/>
  <c r="G347"/>
  <c r="B348"/>
  <c r="G348"/>
  <c r="B349"/>
  <c r="G349"/>
  <c r="B350"/>
  <c r="G350"/>
  <c r="B351"/>
  <c r="G351"/>
  <c r="B352"/>
  <c r="G352"/>
  <c r="B353"/>
  <c r="G353"/>
  <c r="B354"/>
  <c r="G354"/>
  <c r="B355"/>
  <c r="G355"/>
  <c r="B356"/>
  <c r="G356"/>
  <c r="B357"/>
  <c r="G357"/>
  <c r="B358"/>
  <c r="G358"/>
  <c r="B359"/>
  <c r="G359"/>
  <c r="B360"/>
  <c r="G360"/>
  <c r="B361"/>
  <c r="G361"/>
  <c r="B362"/>
  <c r="G362"/>
  <c r="B363"/>
  <c r="G363"/>
  <c r="B364"/>
  <c r="G364"/>
  <c r="B365"/>
  <c r="G365"/>
  <c r="B366"/>
  <c r="G366"/>
  <c r="B367"/>
  <c r="G367"/>
  <c r="B368"/>
  <c r="G368"/>
  <c r="B369"/>
  <c r="G369"/>
  <c r="B370"/>
  <c r="G370"/>
  <c r="B371"/>
  <c r="G371"/>
  <c r="B372"/>
  <c r="G372"/>
  <c r="B373"/>
  <c r="G373"/>
  <c r="B374"/>
  <c r="G374"/>
  <c r="B375"/>
  <c r="G375"/>
  <c r="B376"/>
  <c r="G376"/>
  <c r="B377"/>
  <c r="G377"/>
  <c r="B378"/>
  <c r="G378"/>
  <c r="B379"/>
  <c r="G379"/>
  <c r="B380"/>
  <c r="G380"/>
  <c r="B381"/>
  <c r="G381"/>
  <c r="B382"/>
  <c r="G382"/>
  <c r="B383"/>
  <c r="G383"/>
  <c r="B384"/>
  <c r="G384"/>
  <c r="B385"/>
  <c r="G385"/>
  <c r="B386"/>
  <c r="G386"/>
  <c r="B387"/>
  <c r="G387"/>
  <c r="B388"/>
  <c r="G388"/>
  <c r="B389"/>
  <c r="G389"/>
  <c r="B390"/>
  <c r="G390"/>
  <c r="B391"/>
  <c r="G391"/>
  <c r="B392"/>
  <c r="G392"/>
  <c r="B393"/>
  <c r="G393"/>
  <c r="B394"/>
  <c r="G394"/>
  <c r="B395"/>
  <c r="G395"/>
  <c r="B396"/>
  <c r="G396"/>
  <c r="B397"/>
  <c r="G397"/>
  <c r="B398"/>
  <c r="G398"/>
  <c r="B399"/>
  <c r="G399"/>
  <c r="B400"/>
  <c r="G400"/>
  <c r="B401"/>
  <c r="G401"/>
  <c r="B402"/>
  <c r="G402"/>
  <c r="B403"/>
  <c r="G403"/>
  <c r="B404"/>
  <c r="G404"/>
  <c r="B405"/>
  <c r="G405"/>
  <c r="B406"/>
  <c r="G406"/>
  <c r="B407"/>
  <c r="G407"/>
  <c r="B408"/>
  <c r="G408"/>
  <c r="B409"/>
  <c r="G409"/>
  <c r="B410"/>
  <c r="G410"/>
  <c r="B411"/>
  <c r="G411"/>
  <c r="B412"/>
  <c r="G412"/>
  <c r="B413"/>
  <c r="G413"/>
  <c r="B414"/>
  <c r="G414"/>
  <c r="B415"/>
  <c r="G415"/>
  <c r="B416"/>
  <c r="G416"/>
  <c r="B417"/>
  <c r="G417"/>
  <c r="B418"/>
  <c r="G418"/>
  <c r="B419"/>
  <c r="G419"/>
  <c r="B420"/>
  <c r="G420"/>
  <c r="B421"/>
  <c r="G421"/>
  <c r="B422"/>
  <c r="G422"/>
  <c r="B423"/>
  <c r="G423"/>
  <c r="B424"/>
  <c r="G424"/>
  <c r="B425"/>
  <c r="G425"/>
  <c r="B426"/>
  <c r="G426"/>
  <c r="B427"/>
  <c r="G427"/>
  <c r="B428"/>
  <c r="G428"/>
  <c r="B429"/>
  <c r="G429"/>
  <c r="B430"/>
  <c r="G430"/>
  <c r="B431"/>
  <c r="G431"/>
  <c r="B432"/>
  <c r="G432"/>
  <c r="B433"/>
  <c r="G433"/>
  <c r="B434"/>
  <c r="G434"/>
  <c r="B435"/>
  <c r="G435"/>
  <c r="B436"/>
  <c r="G436"/>
  <c r="B437"/>
  <c r="G437"/>
  <c r="B438"/>
  <c r="G438"/>
  <c r="B439"/>
  <c r="G439"/>
  <c r="B440"/>
  <c r="G440"/>
  <c r="B441"/>
  <c r="G441"/>
  <c r="B442"/>
  <c r="G442"/>
  <c r="B443"/>
  <c r="G443"/>
  <c r="B444"/>
  <c r="G444"/>
  <c r="B445"/>
  <c r="G445"/>
  <c r="B446"/>
  <c r="G446"/>
  <c r="B447"/>
  <c r="G447"/>
  <c r="B448"/>
  <c r="G448"/>
  <c r="B449"/>
  <c r="G449"/>
  <c r="B450"/>
  <c r="G450"/>
  <c r="B451"/>
  <c r="G451"/>
  <c r="B452"/>
  <c r="G452"/>
  <c r="B453"/>
  <c r="G453"/>
  <c r="B454"/>
  <c r="G454"/>
  <c r="B455"/>
  <c r="G455"/>
  <c r="B456"/>
  <c r="G456"/>
  <c r="B457"/>
  <c r="G457"/>
  <c r="B458"/>
  <c r="G458"/>
  <c r="B459"/>
  <c r="G459"/>
  <c r="B460"/>
  <c r="G460"/>
  <c r="B461"/>
  <c r="G461"/>
  <c r="B462"/>
  <c r="G462"/>
  <c r="B463"/>
  <c r="G463"/>
  <c r="B464"/>
  <c r="G464"/>
  <c r="B465"/>
  <c r="G465"/>
  <c r="B466"/>
  <c r="G466"/>
  <c r="B467"/>
  <c r="G467"/>
  <c r="B468"/>
  <c r="G468"/>
  <c r="B469"/>
  <c r="G469"/>
  <c r="B470"/>
  <c r="G470"/>
  <c r="B471"/>
  <c r="G471"/>
  <c r="B472"/>
  <c r="G472"/>
  <c r="B473"/>
  <c r="G473"/>
  <c r="B474"/>
  <c r="G474"/>
  <c r="B475"/>
  <c r="G475"/>
  <c r="B476"/>
  <c r="G476"/>
  <c r="B477"/>
  <c r="G477"/>
  <c r="B478"/>
  <c r="G478"/>
  <c r="B479"/>
  <c r="G479"/>
  <c r="B480"/>
  <c r="G480"/>
  <c r="B481"/>
  <c r="G481"/>
  <c r="B482"/>
  <c r="G482"/>
  <c r="B483"/>
  <c r="G483"/>
  <c r="B484"/>
  <c r="G484"/>
  <c r="B485"/>
  <c r="G485"/>
  <c r="B486"/>
  <c r="G486"/>
  <c r="B487"/>
  <c r="G487"/>
  <c r="B488"/>
  <c r="G488"/>
  <c r="B489"/>
  <c r="G489"/>
  <c r="B490"/>
  <c r="G490"/>
  <c r="B491"/>
  <c r="G491"/>
  <c r="B492"/>
  <c r="G492"/>
  <c r="B493"/>
  <c r="G493"/>
  <c r="B494"/>
  <c r="G494"/>
  <c r="B495"/>
  <c r="G495"/>
  <c r="B496"/>
  <c r="G496"/>
  <c r="B497"/>
  <c r="G497"/>
  <c r="B498"/>
  <c r="G498"/>
  <c r="B499"/>
  <c r="G499"/>
  <c r="B500"/>
  <c r="G500"/>
  <c r="B501"/>
  <c r="G501"/>
  <c r="B502"/>
  <c r="G502"/>
  <c r="B503"/>
  <c r="G503"/>
  <c r="B504"/>
  <c r="G504"/>
  <c r="B505"/>
  <c r="G505"/>
  <c r="B506"/>
  <c r="G506"/>
  <c r="B507"/>
  <c r="G507"/>
  <c r="B508"/>
  <c r="G508"/>
  <c r="B509"/>
  <c r="G509"/>
  <c r="B510"/>
  <c r="G510"/>
  <c r="B511"/>
  <c r="G511"/>
  <c r="B512"/>
  <c r="G512"/>
  <c r="B513"/>
  <c r="G513"/>
  <c r="B514"/>
  <c r="G514"/>
  <c r="B515"/>
  <c r="G515"/>
  <c r="B516"/>
  <c r="G516"/>
  <c r="B517"/>
  <c r="G517"/>
  <c r="B518"/>
  <c r="G518"/>
  <c r="B519"/>
  <c r="G519"/>
  <c r="B520"/>
  <c r="G520"/>
  <c r="B521"/>
  <c r="G521"/>
  <c r="B522"/>
  <c r="G522"/>
  <c r="B523"/>
  <c r="G523"/>
  <c r="B524"/>
  <c r="G524"/>
  <c r="B525"/>
  <c r="G525"/>
  <c r="B526"/>
  <c r="G526"/>
  <c r="B527"/>
  <c r="G527"/>
  <c r="B528"/>
  <c r="G528"/>
  <c r="B529"/>
  <c r="G529"/>
  <c r="B530"/>
  <c r="G530"/>
  <c r="B531"/>
  <c r="G531"/>
  <c r="B532"/>
  <c r="G532"/>
  <c r="B533"/>
  <c r="G533"/>
  <c r="B534"/>
  <c r="G534"/>
  <c r="B535"/>
  <c r="G535"/>
  <c r="B536"/>
  <c r="G536"/>
  <c r="B537"/>
  <c r="G537"/>
  <c r="B538"/>
  <c r="G538"/>
  <c r="B539"/>
  <c r="G539"/>
  <c r="B540"/>
  <c r="G540"/>
  <c r="B541"/>
  <c r="G541"/>
  <c r="B542"/>
  <c r="G542"/>
  <c r="B543"/>
  <c r="G543"/>
  <c r="B544"/>
  <c r="G544"/>
  <c r="B545"/>
  <c r="G545"/>
  <c r="B546"/>
  <c r="G546"/>
  <c r="B547"/>
  <c r="G547"/>
  <c r="B548"/>
  <c r="G548"/>
  <c r="B549"/>
  <c r="G549"/>
  <c r="AS549"/>
  <c r="B550"/>
  <c r="G550"/>
  <c r="B551"/>
  <c r="G551"/>
  <c r="B552"/>
  <c r="G552"/>
  <c r="B553"/>
  <c r="G553"/>
  <c r="B554"/>
  <c r="G554"/>
  <c r="B555"/>
  <c r="G555"/>
  <c r="B556"/>
  <c r="G556"/>
  <c r="B557"/>
  <c r="G557"/>
  <c r="B558"/>
  <c r="G558"/>
  <c r="B559"/>
  <c r="G559"/>
  <c r="B560"/>
  <c r="G560"/>
  <c r="B561"/>
  <c r="G561"/>
  <c r="B562"/>
  <c r="G562"/>
  <c r="B563"/>
  <c r="G563"/>
  <c r="B564"/>
  <c r="G564"/>
  <c r="B565"/>
  <c r="G565"/>
  <c r="B566"/>
  <c r="G566"/>
  <c r="B567"/>
  <c r="G567"/>
  <c r="B568"/>
  <c r="G568"/>
  <c r="B569"/>
  <c r="G569"/>
  <c r="AS569"/>
  <c r="B570"/>
  <c r="G570"/>
  <c r="B571"/>
  <c r="G571"/>
  <c r="B572"/>
  <c r="G572"/>
  <c r="B573"/>
  <c r="G573"/>
  <c r="B574"/>
  <c r="G574"/>
  <c r="B575"/>
  <c r="G575"/>
  <c r="B576"/>
  <c r="G576"/>
  <c r="B577"/>
  <c r="G577"/>
  <c r="AO577"/>
  <c r="B578"/>
  <c r="G578"/>
  <c r="B579"/>
  <c r="G579"/>
  <c r="B580"/>
  <c r="G580"/>
  <c r="B581"/>
  <c r="G581"/>
  <c r="B582"/>
  <c r="G582"/>
  <c r="B583"/>
  <c r="G583"/>
  <c r="B584"/>
  <c r="G584"/>
  <c r="B585"/>
  <c r="G585"/>
  <c r="B586"/>
  <c r="G586"/>
  <c r="B587"/>
  <c r="G587"/>
  <c r="B588"/>
  <c r="G588"/>
  <c r="B589"/>
  <c r="G589"/>
  <c r="B590"/>
  <c r="G590"/>
  <c r="B591"/>
  <c r="G591"/>
  <c r="B592"/>
  <c r="G592"/>
  <c r="B593"/>
  <c r="G593"/>
  <c r="B594"/>
  <c r="G594"/>
  <c r="B595"/>
  <c r="G595"/>
  <c r="B596"/>
  <c r="G596"/>
  <c r="B597"/>
  <c r="G597"/>
  <c r="B598"/>
  <c r="G598"/>
  <c r="B599"/>
  <c r="G599"/>
  <c r="B600"/>
  <c r="G600"/>
  <c r="B601"/>
  <c r="G601"/>
  <c r="B602"/>
  <c r="G602"/>
  <c r="B603"/>
  <c r="G603"/>
  <c r="B604"/>
  <c r="G604"/>
  <c r="B605"/>
  <c r="G605"/>
  <c r="B606"/>
  <c r="G606"/>
  <c r="B607"/>
  <c r="G607"/>
  <c r="B608"/>
  <c r="G608"/>
  <c r="B609"/>
  <c r="G609"/>
  <c r="B610"/>
  <c r="G610"/>
  <c r="B611"/>
  <c r="G611"/>
  <c r="B612"/>
  <c r="G612"/>
  <c r="B613"/>
  <c r="G613"/>
  <c r="B614"/>
  <c r="G614"/>
  <c r="B615"/>
  <c r="G615"/>
  <c r="B616"/>
  <c r="G616"/>
  <c r="B617"/>
  <c r="G617"/>
  <c r="B618"/>
  <c r="G618"/>
  <c r="B619"/>
  <c r="G619"/>
  <c r="B620"/>
  <c r="G620"/>
  <c r="B621"/>
  <c r="G621"/>
  <c r="B622"/>
  <c r="G622"/>
  <c r="B623"/>
  <c r="G623"/>
  <c r="B624"/>
  <c r="G624"/>
  <c r="B625"/>
  <c r="G625"/>
  <c r="B626"/>
  <c r="G626"/>
  <c r="B627"/>
  <c r="G627"/>
  <c r="B628"/>
  <c r="G628"/>
  <c r="B629"/>
  <c r="G629"/>
  <c r="B630"/>
  <c r="G630"/>
  <c r="B631"/>
  <c r="G631"/>
  <c r="B632"/>
  <c r="G632"/>
  <c r="B633"/>
  <c r="G633"/>
  <c r="B634"/>
  <c r="G634"/>
  <c r="B635"/>
  <c r="G635"/>
  <c r="B636"/>
  <c r="G636"/>
  <c r="B637"/>
  <c r="G637"/>
  <c r="B638"/>
  <c r="G638"/>
  <c r="B639"/>
  <c r="G639"/>
  <c r="B640"/>
  <c r="G640"/>
  <c r="B641"/>
  <c r="G641"/>
  <c r="B642"/>
  <c r="G642"/>
  <c r="B643"/>
  <c r="G643"/>
  <c r="B644"/>
  <c r="G644"/>
  <c r="B645"/>
  <c r="G645"/>
  <c r="B646"/>
  <c r="G646"/>
  <c r="B647"/>
  <c r="G647"/>
  <c r="B648"/>
  <c r="G648"/>
  <c r="B649"/>
  <c r="G649"/>
  <c r="B650"/>
  <c r="G650"/>
  <c r="B651"/>
  <c r="G651"/>
  <c r="B652"/>
  <c r="G652"/>
  <c r="B653"/>
  <c r="G653"/>
  <c r="B654"/>
  <c r="G654"/>
  <c r="B655"/>
  <c r="G655"/>
  <c r="B656"/>
  <c r="G656"/>
  <c r="B657"/>
  <c r="G657"/>
  <c r="B658"/>
  <c r="G658"/>
  <c r="B659"/>
  <c r="G659"/>
  <c r="B660"/>
  <c r="G660"/>
  <c r="B661"/>
  <c r="G661"/>
  <c r="B662"/>
  <c r="G662"/>
  <c r="B663"/>
  <c r="G663"/>
  <c r="B664"/>
  <c r="G664"/>
  <c r="B665"/>
  <c r="G665"/>
  <c r="B666"/>
  <c r="G666"/>
  <c r="B667"/>
  <c r="G667"/>
  <c r="B668"/>
  <c r="G668"/>
  <c r="B669"/>
  <c r="G669"/>
  <c r="B670"/>
  <c r="G670"/>
  <c r="B671"/>
  <c r="G671"/>
  <c r="B672"/>
  <c r="G672"/>
  <c r="B673"/>
  <c r="G673"/>
  <c r="B674"/>
  <c r="G674"/>
  <c r="B675"/>
  <c r="G675"/>
  <c r="B676"/>
  <c r="G676"/>
  <c r="B677"/>
  <c r="G677"/>
  <c r="B678"/>
  <c r="G678"/>
  <c r="B679"/>
  <c r="G679"/>
  <c r="B680"/>
  <c r="G680"/>
  <c r="B681"/>
  <c r="G681"/>
  <c r="B682"/>
  <c r="G682"/>
  <c r="B683"/>
  <c r="G683"/>
  <c r="B684"/>
  <c r="G684"/>
  <c r="B685"/>
  <c r="G685"/>
  <c r="B686"/>
  <c r="G686"/>
  <c r="B687"/>
  <c r="G687"/>
  <c r="B688"/>
  <c r="G688"/>
  <c r="B689"/>
  <c r="G689"/>
  <c r="B690"/>
  <c r="G690"/>
  <c r="B691"/>
  <c r="G691"/>
  <c r="B692"/>
  <c r="G692"/>
  <c r="B693"/>
  <c r="G693"/>
  <c r="B694"/>
  <c r="G694"/>
  <c r="B695"/>
  <c r="G695"/>
  <c r="B696"/>
  <c r="G696"/>
  <c r="B697"/>
  <c r="G697"/>
  <c r="B698"/>
  <c r="G698"/>
  <c r="B699"/>
  <c r="G699"/>
  <c r="B700"/>
  <c r="G700"/>
  <c r="B701"/>
  <c r="G701"/>
  <c r="B702"/>
  <c r="G702"/>
  <c r="B703"/>
  <c r="G703"/>
  <c r="B704"/>
  <c r="G704"/>
  <c r="B705"/>
  <c r="G705"/>
  <c r="B706"/>
  <c r="G706"/>
  <c r="B707"/>
  <c r="G707"/>
  <c r="B708"/>
  <c r="G708"/>
  <c r="B709"/>
  <c r="G709"/>
  <c r="B710"/>
  <c r="G710"/>
  <c r="B711"/>
  <c r="G711"/>
  <c r="B712"/>
  <c r="G712"/>
  <c r="B713"/>
  <c r="G713"/>
  <c r="B714"/>
  <c r="G714"/>
  <c r="B715"/>
  <c r="G715"/>
  <c r="B716"/>
  <c r="G716"/>
  <c r="AS716"/>
  <c r="B717"/>
  <c r="G717"/>
  <c r="B718"/>
  <c r="G718"/>
  <c r="B719"/>
  <c r="G719"/>
  <c r="B720"/>
  <c r="G720"/>
  <c r="B721"/>
  <c r="G721"/>
  <c r="B722"/>
  <c r="G722"/>
  <c r="B723"/>
  <c r="G723"/>
  <c r="B724"/>
  <c r="G724"/>
  <c r="B725"/>
  <c r="G725"/>
  <c r="B726"/>
  <c r="G726"/>
  <c r="B727"/>
  <c r="G727"/>
  <c r="B728"/>
  <c r="G728"/>
  <c r="B729"/>
  <c r="G729"/>
  <c r="B730"/>
  <c r="G730"/>
  <c r="B731"/>
  <c r="G731"/>
  <c r="B732"/>
  <c r="G732"/>
  <c r="B733"/>
  <c r="G733"/>
  <c r="B734"/>
  <c r="G734"/>
  <c r="B735"/>
  <c r="G735"/>
  <c r="B736"/>
  <c r="G736"/>
  <c r="B737"/>
  <c r="G737"/>
  <c r="B738"/>
  <c r="G738"/>
  <c r="B739"/>
  <c r="G739"/>
  <c r="B740"/>
  <c r="G740"/>
  <c r="AS740"/>
  <c r="B741"/>
  <c r="G741"/>
  <c r="B742"/>
  <c r="G742"/>
  <c r="B743"/>
  <c r="G743"/>
  <c r="B744"/>
  <c r="G744"/>
  <c r="B745"/>
  <c r="G745"/>
  <c r="B746"/>
  <c r="G746"/>
  <c r="B747"/>
  <c r="G747"/>
  <c r="B748"/>
  <c r="G748"/>
  <c r="B749"/>
  <c r="G749"/>
  <c r="B750"/>
  <c r="G750"/>
  <c r="B751"/>
  <c r="G751"/>
  <c r="B752"/>
  <c r="G752"/>
  <c r="B753"/>
  <c r="G753"/>
  <c r="B754"/>
  <c r="G754"/>
  <c r="B755"/>
  <c r="G755"/>
  <c r="B756"/>
  <c r="G756"/>
  <c r="B757"/>
  <c r="G757"/>
  <c r="AA757"/>
  <c r="B758"/>
  <c r="G758"/>
  <c r="B759"/>
  <c r="G759"/>
  <c r="B760"/>
  <c r="G760"/>
  <c r="B761"/>
  <c r="G761"/>
  <c r="B762"/>
  <c r="G762"/>
  <c r="B763"/>
  <c r="G763"/>
  <c r="B764"/>
  <c r="G764"/>
  <c r="B765"/>
  <c r="G765"/>
  <c r="B766"/>
  <c r="G766"/>
  <c r="B767"/>
  <c r="G767"/>
  <c r="B768"/>
  <c r="G768"/>
  <c r="B769"/>
  <c r="G769"/>
  <c r="B770"/>
  <c r="G770"/>
  <c r="B771"/>
  <c r="G771"/>
  <c r="B772"/>
  <c r="G772"/>
  <c r="B773"/>
  <c r="G773"/>
  <c r="B774"/>
  <c r="G774"/>
  <c r="B775"/>
  <c r="G775"/>
  <c r="B776"/>
  <c r="G776"/>
  <c r="B777"/>
  <c r="G777"/>
  <c r="B778"/>
  <c r="G778"/>
  <c r="B779"/>
  <c r="G779"/>
  <c r="B780"/>
  <c r="G780"/>
  <c r="B781"/>
  <c r="G781"/>
  <c r="B782"/>
  <c r="G782"/>
  <c r="B783"/>
  <c r="G783"/>
  <c r="B784"/>
  <c r="G784"/>
  <c r="B785"/>
  <c r="G785"/>
  <c r="B786"/>
  <c r="G786"/>
  <c r="B787"/>
  <c r="G787"/>
  <c r="B788"/>
  <c r="G788"/>
  <c r="B789"/>
  <c r="G789"/>
  <c r="B790"/>
  <c r="G790"/>
  <c r="B791"/>
  <c r="G791"/>
  <c r="B792"/>
  <c r="G792"/>
  <c r="B793"/>
  <c r="G793"/>
  <c r="B794"/>
  <c r="G794"/>
  <c r="B795"/>
  <c r="G795"/>
  <c r="B796"/>
  <c r="G796"/>
  <c r="B797"/>
  <c r="G797"/>
  <c r="B798"/>
  <c r="G798"/>
  <c r="B799"/>
  <c r="G799"/>
  <c r="B800"/>
  <c r="G800"/>
  <c r="B801"/>
  <c r="G801"/>
  <c r="B802"/>
  <c r="G802"/>
  <c r="B803"/>
  <c r="G803"/>
  <c r="B804"/>
  <c r="G804"/>
  <c r="B805"/>
  <c r="G805"/>
  <c r="B806"/>
  <c r="G806"/>
  <c r="B807"/>
  <c r="G807"/>
  <c r="B808"/>
  <c r="G808"/>
  <c r="B809"/>
  <c r="G809"/>
  <c r="B810"/>
  <c r="G810"/>
  <c r="B811"/>
  <c r="G811"/>
  <c r="B812"/>
  <c r="G812"/>
  <c r="B813"/>
  <c r="G813"/>
  <c r="B814"/>
  <c r="G814"/>
  <c r="B815"/>
  <c r="G815"/>
  <c r="B816"/>
  <c r="G816"/>
  <c r="B817"/>
  <c r="G817"/>
  <c r="B818"/>
  <c r="G818"/>
  <c r="B819"/>
  <c r="G819"/>
  <c r="B820"/>
  <c r="G820"/>
  <c r="B821"/>
  <c r="G821"/>
  <c r="AS821"/>
  <c r="B822"/>
  <c r="G822"/>
  <c r="B823"/>
  <c r="G823"/>
  <c r="B824"/>
  <c r="G824"/>
  <c r="B825"/>
  <c r="G825"/>
  <c r="B826"/>
  <c r="G826"/>
  <c r="B827"/>
  <c r="G827"/>
  <c r="B828"/>
  <c r="G828"/>
  <c r="B829"/>
  <c r="G829"/>
  <c r="B830"/>
  <c r="G830"/>
  <c r="B831"/>
  <c r="G831"/>
  <c r="B832"/>
  <c r="G832"/>
  <c r="B833"/>
  <c r="G833"/>
  <c r="B834"/>
  <c r="G834"/>
  <c r="B835"/>
  <c r="G835"/>
  <c r="B836"/>
  <c r="G836"/>
  <c r="B837"/>
  <c r="G837"/>
  <c r="B838"/>
  <c r="G838"/>
  <c r="B839"/>
  <c r="G839"/>
  <c r="B840"/>
  <c r="G840"/>
  <c r="B841"/>
  <c r="G841"/>
  <c r="B842"/>
  <c r="G842"/>
  <c r="B843"/>
  <c r="G843"/>
  <c r="B844"/>
  <c r="G844"/>
  <c r="B845"/>
  <c r="G845"/>
  <c r="B846"/>
  <c r="G846"/>
  <c r="B847"/>
  <c r="G847"/>
  <c r="B848"/>
  <c r="G848"/>
  <c r="B849"/>
  <c r="G849"/>
  <c r="B850"/>
  <c r="G850"/>
  <c r="B851"/>
  <c r="G851"/>
  <c r="B852"/>
  <c r="G852"/>
  <c r="B853"/>
  <c r="G853"/>
  <c r="B854"/>
  <c r="G854"/>
  <c r="B855"/>
  <c r="G855"/>
  <c r="B856"/>
  <c r="G856"/>
  <c r="B857"/>
  <c r="G857"/>
  <c r="B858"/>
  <c r="G858"/>
  <c r="B859"/>
  <c r="G859"/>
  <c r="B860"/>
  <c r="G860"/>
  <c r="B861"/>
  <c r="G861"/>
  <c r="B862"/>
  <c r="G862"/>
  <c r="B863"/>
  <c r="G863"/>
  <c r="B864"/>
  <c r="G864"/>
  <c r="B865"/>
  <c r="G865"/>
  <c r="B866"/>
  <c r="G866"/>
  <c r="B867"/>
  <c r="G867"/>
  <c r="B868"/>
  <c r="G868"/>
  <c r="B869"/>
  <c r="G869"/>
  <c r="B870"/>
  <c r="G870"/>
  <c r="B871"/>
  <c r="G871"/>
  <c r="B872"/>
  <c r="G872"/>
  <c r="B873"/>
  <c r="G873"/>
  <c r="B874"/>
  <c r="G874"/>
  <c r="B875"/>
  <c r="G875"/>
  <c r="B876"/>
  <c r="G876"/>
  <c r="B877"/>
  <c r="G877"/>
  <c r="B878"/>
  <c r="G878"/>
  <c r="B879"/>
  <c r="G879"/>
  <c r="B880"/>
  <c r="G880"/>
  <c r="B881"/>
  <c r="G881"/>
  <c r="B882"/>
  <c r="G882"/>
  <c r="B883"/>
  <c r="G883"/>
  <c r="B884"/>
  <c r="G884"/>
  <c r="B885"/>
  <c r="G885"/>
  <c r="B886"/>
  <c r="G886"/>
  <c r="B887"/>
  <c r="G887"/>
  <c r="B888"/>
  <c r="G888"/>
  <c r="B889"/>
  <c r="G889"/>
  <c r="B890"/>
  <c r="G890"/>
  <c r="B891"/>
  <c r="G891"/>
  <c r="B892"/>
  <c r="G892"/>
  <c r="B893"/>
  <c r="G893"/>
  <c r="B894"/>
  <c r="G894"/>
  <c r="B895"/>
  <c r="G895"/>
  <c r="B896"/>
  <c r="G896"/>
  <c r="B897"/>
  <c r="G897"/>
  <c r="B898"/>
  <c r="G898"/>
  <c r="B899"/>
  <c r="G899"/>
  <c r="B900"/>
  <c r="G900"/>
  <c r="B901"/>
  <c r="G901"/>
  <c r="B902"/>
  <c r="G902"/>
  <c r="B903"/>
  <c r="G903"/>
  <c r="B904"/>
  <c r="G904"/>
  <c r="B905"/>
  <c r="G905"/>
  <c r="B906"/>
  <c r="G906"/>
  <c r="B907"/>
  <c r="G907"/>
  <c r="B908"/>
  <c r="G908"/>
  <c r="B909"/>
  <c r="G909"/>
  <c r="B910"/>
  <c r="G910"/>
  <c r="B911"/>
  <c r="G911"/>
  <c r="B912"/>
  <c r="G912"/>
  <c r="B913"/>
  <c r="G913"/>
  <c r="B914"/>
  <c r="G914"/>
  <c r="B915"/>
  <c r="G915"/>
  <c r="B916"/>
  <c r="G916"/>
  <c r="B917"/>
  <c r="G917"/>
  <c r="B918"/>
  <c r="G918"/>
  <c r="B919"/>
  <c r="G919"/>
  <c r="B920"/>
  <c r="G920"/>
  <c r="B921"/>
  <c r="G921"/>
  <c r="B922"/>
  <c r="G922"/>
  <c r="B923"/>
  <c r="G923"/>
  <c r="B924"/>
  <c r="G924"/>
  <c r="B925"/>
  <c r="G925"/>
  <c r="B926"/>
  <c r="G926"/>
  <c r="B927"/>
  <c r="G927"/>
  <c r="B928"/>
  <c r="G928"/>
  <c r="B929"/>
  <c r="G929"/>
  <c r="B930"/>
  <c r="G930"/>
  <c r="B931"/>
  <c r="G931"/>
  <c r="B932"/>
  <c r="G932"/>
  <c r="B933"/>
  <c r="G933"/>
  <c r="B934"/>
  <c r="G934"/>
  <c r="B935"/>
  <c r="G935"/>
  <c r="B936"/>
  <c r="G936"/>
  <c r="B937"/>
  <c r="G937"/>
  <c r="B938"/>
  <c r="G938"/>
  <c r="B939"/>
  <c r="G939"/>
  <c r="B940"/>
  <c r="G940"/>
  <c r="B941"/>
  <c r="G941"/>
  <c r="B942"/>
  <c r="G942"/>
  <c r="B943"/>
  <c r="G943"/>
  <c r="B944"/>
  <c r="G944"/>
  <c r="B945"/>
  <c r="G945"/>
  <c r="B946"/>
  <c r="G946"/>
  <c r="B947"/>
  <c r="G947"/>
  <c r="B948"/>
  <c r="G948"/>
  <c r="B949"/>
  <c r="G949"/>
  <c r="B950"/>
  <c r="G950"/>
  <c r="B951"/>
  <c r="G951"/>
  <c r="B952"/>
  <c r="G952"/>
  <c r="B953"/>
  <c r="G953"/>
  <c r="B954"/>
  <c r="G954"/>
  <c r="B955"/>
  <c r="G955"/>
  <c r="B956"/>
  <c r="G956"/>
  <c r="B957"/>
  <c r="G957"/>
  <c r="B958"/>
  <c r="G958"/>
  <c r="B959"/>
  <c r="G959"/>
  <c r="B960"/>
  <c r="G960"/>
  <c r="B961"/>
  <c r="G961"/>
  <c r="B962"/>
  <c r="G962"/>
  <c r="B963"/>
  <c r="G963"/>
  <c r="B964"/>
  <c r="G964"/>
  <c r="B965"/>
  <c r="G965"/>
  <c r="B966"/>
  <c r="G966"/>
  <c r="B967"/>
  <c r="G967"/>
  <c r="B968"/>
  <c r="G968"/>
  <c r="B969"/>
  <c r="G969"/>
  <c r="B970"/>
  <c r="G970"/>
  <c r="B971"/>
  <c r="G971"/>
  <c r="B972"/>
  <c r="G972"/>
  <c r="B973"/>
  <c r="G973"/>
  <c r="B974"/>
  <c r="G974"/>
  <c r="B975"/>
  <c r="G975"/>
  <c r="B976"/>
  <c r="G976"/>
  <c r="B977"/>
  <c r="G977"/>
  <c r="B978"/>
  <c r="G978"/>
  <c r="B979"/>
  <c r="G979"/>
  <c r="B980"/>
  <c r="G980"/>
  <c r="B981"/>
  <c r="G981"/>
  <c r="B982"/>
  <c r="G982"/>
  <c r="B983"/>
  <c r="G983"/>
  <c r="B984"/>
  <c r="G984"/>
  <c r="B985"/>
  <c r="G985"/>
  <c r="B986"/>
  <c r="G986"/>
  <c r="B987"/>
  <c r="G987"/>
  <c r="B988"/>
  <c r="G988"/>
  <c r="B989"/>
  <c r="G989"/>
  <c r="B990"/>
  <c r="G990"/>
  <c r="B991"/>
  <c r="G991"/>
  <c r="B992"/>
  <c r="G992"/>
  <c r="B993"/>
  <c r="G993"/>
  <c r="B994"/>
  <c r="G994"/>
  <c r="B995"/>
  <c r="G995"/>
  <c r="B996"/>
  <c r="G996"/>
  <c r="B997"/>
  <c r="G997"/>
  <c r="B998"/>
  <c r="G998"/>
  <c r="B999"/>
  <c r="G999"/>
  <c r="B1000"/>
  <c r="G1000"/>
  <c r="B1001"/>
  <c r="G1001"/>
  <c r="B1002"/>
  <c r="G1002"/>
  <c r="B1003"/>
  <c r="G1003"/>
  <c r="B1004"/>
  <c r="G1004"/>
  <c r="B1005"/>
  <c r="G1005"/>
  <c r="B1006"/>
  <c r="G1006"/>
  <c r="B1007"/>
  <c r="G1007"/>
  <c r="B1008"/>
  <c r="G1008"/>
  <c r="B1009"/>
  <c r="G1009"/>
  <c r="B1010"/>
  <c r="G1010"/>
  <c r="B1011"/>
  <c r="G1011"/>
  <c r="B1012"/>
  <c r="G1012"/>
  <c r="B1013"/>
  <c r="G1013"/>
  <c r="B1014"/>
  <c r="G1014"/>
  <c r="B1015"/>
  <c r="G1015"/>
  <c r="B1016"/>
  <c r="G1016"/>
  <c r="B1017"/>
  <c r="G1017"/>
  <c r="B1018"/>
  <c r="G1018"/>
  <c r="B1019"/>
  <c r="G1019"/>
  <c r="B1020"/>
  <c r="G1020"/>
  <c r="B1021"/>
  <c r="G1021"/>
  <c r="B1022"/>
  <c r="G1022"/>
  <c r="B1023"/>
  <c r="G1023"/>
  <c r="B1024"/>
  <c r="G1024"/>
  <c r="B1025"/>
  <c r="G1025"/>
  <c r="B1026"/>
  <c r="G1026"/>
  <c r="B1027"/>
  <c r="G1027"/>
  <c r="B1028"/>
  <c r="G1028"/>
  <c r="B1029"/>
  <c r="G1029"/>
  <c r="B1030"/>
  <c r="G1030"/>
  <c r="B1031"/>
  <c r="G1031"/>
  <c r="B1032"/>
  <c r="G1032"/>
  <c r="B1033"/>
  <c r="G1033"/>
  <c r="B1034"/>
  <c r="G1034"/>
  <c r="B1035"/>
  <c r="G1035"/>
  <c r="B1036"/>
  <c r="G1036"/>
  <c r="B1037"/>
  <c r="G1037"/>
  <c r="B1038"/>
  <c r="G1038"/>
  <c r="B1039"/>
  <c r="G1039"/>
  <c r="B1040"/>
  <c r="G1040"/>
  <c r="B1041"/>
  <c r="G1041"/>
  <c r="B1042"/>
  <c r="G1042"/>
  <c r="K1042"/>
  <c r="B1043"/>
  <c r="G1043"/>
  <c r="B1044"/>
  <c r="G1044"/>
  <c r="B1045"/>
  <c r="G1045"/>
  <c r="B1046"/>
  <c r="G1046"/>
  <c r="B1047"/>
  <c r="G1047"/>
  <c r="B1048"/>
  <c r="G1048"/>
  <c r="B1049"/>
  <c r="G1049"/>
  <c r="B1050"/>
  <c r="G1050"/>
  <c r="B1051"/>
  <c r="G1051"/>
  <c r="B1052"/>
  <c r="G1052"/>
  <c r="B1053"/>
  <c r="G1053"/>
  <c r="B1054"/>
  <c r="G1054"/>
  <c r="B1055"/>
  <c r="G1055"/>
  <c r="B1056"/>
  <c r="G1056"/>
  <c r="B1057"/>
  <c r="G1057"/>
  <c r="B1058"/>
  <c r="G1058"/>
  <c r="B1059"/>
  <c r="G1059"/>
  <c r="B1060"/>
  <c r="G1060"/>
  <c r="B1061"/>
  <c r="G1061"/>
  <c r="B1062"/>
  <c r="G1062"/>
  <c r="B1063"/>
  <c r="G1063"/>
  <c r="B1064"/>
  <c r="G1064"/>
  <c r="B1065"/>
  <c r="G1065"/>
  <c r="B1066"/>
  <c r="G1066"/>
  <c r="B1067"/>
  <c r="G1067"/>
  <c r="B1068"/>
  <c r="G1068"/>
  <c r="B1069"/>
  <c r="G1069"/>
  <c r="B1070"/>
  <c r="G1070"/>
  <c r="B1071"/>
  <c r="G1071"/>
  <c r="B1072"/>
  <c r="G1072"/>
  <c r="B1073"/>
  <c r="G1073"/>
  <c r="B1074"/>
  <c r="G1074"/>
  <c r="B1075"/>
  <c r="G1075"/>
  <c r="B1076"/>
  <c r="G1076"/>
  <c r="B1077"/>
  <c r="G1077"/>
  <c r="B1078"/>
  <c r="G1078"/>
  <c r="B1079"/>
  <c r="G1079"/>
  <c r="B1080"/>
  <c r="G1080"/>
  <c r="B1081"/>
  <c r="G1081"/>
  <c r="B1082"/>
  <c r="G1082"/>
  <c r="B1083"/>
  <c r="G1083"/>
  <c r="B1084"/>
  <c r="G1084"/>
  <c r="B1085"/>
  <c r="G1085"/>
  <c r="B1086"/>
  <c r="G1086"/>
  <c r="AA1086"/>
  <c r="B1087"/>
  <c r="G1087"/>
  <c r="B1088"/>
  <c r="G1088"/>
  <c r="B1089"/>
  <c r="G1089"/>
  <c r="B1090"/>
  <c r="G1090"/>
  <c r="B1091"/>
  <c r="G1091"/>
  <c r="B1092"/>
  <c r="G1092"/>
  <c r="B1093"/>
  <c r="G1093"/>
  <c r="B1094"/>
  <c r="G1094"/>
  <c r="AA1094"/>
  <c r="B1095"/>
  <c r="G1095"/>
  <c r="B1096"/>
  <c r="G1096"/>
  <c r="B1097"/>
  <c r="G1097"/>
  <c r="B1098"/>
  <c r="G1098"/>
  <c r="B1099"/>
  <c r="G1099"/>
  <c r="B1100"/>
  <c r="G1100"/>
  <c r="B1101"/>
  <c r="G1101"/>
  <c r="AA1101"/>
  <c r="B1102"/>
  <c r="G1102"/>
  <c r="B1103"/>
  <c r="G1103"/>
  <c r="B1104"/>
  <c r="G1104"/>
  <c r="B1105"/>
  <c r="G1105"/>
  <c r="B1106"/>
  <c r="G1106"/>
  <c r="B1107"/>
  <c r="G1107"/>
  <c r="B1108"/>
  <c r="G1108"/>
  <c r="B1109"/>
  <c r="G1109"/>
  <c r="B1110"/>
  <c r="G1110"/>
  <c r="B1111"/>
  <c r="G1111"/>
  <c r="B1112"/>
  <c r="G1112"/>
  <c r="B1113"/>
  <c r="G1113"/>
  <c r="B1114"/>
  <c r="G1114"/>
  <c r="B1115"/>
  <c r="G1115"/>
  <c r="B1116"/>
  <c r="G1116"/>
  <c r="B1117"/>
  <c r="G1117"/>
  <c r="B1118"/>
  <c r="G1118"/>
  <c r="B1119"/>
  <c r="G1119"/>
  <c r="B1120"/>
  <c r="G1120"/>
  <c r="B1121"/>
  <c r="G1121"/>
  <c r="B1122"/>
  <c r="G1122"/>
  <c r="B1123"/>
  <c r="G1123"/>
  <c r="AS1123"/>
  <c r="B1124"/>
  <c r="G1124"/>
  <c r="B1125"/>
  <c r="G1125"/>
  <c r="AA1125"/>
  <c r="B1126"/>
  <c r="G1126"/>
  <c r="B1127"/>
  <c r="G1127"/>
  <c r="B1128"/>
  <c r="G1128"/>
  <c r="B1129"/>
  <c r="G1129"/>
  <c r="B1130"/>
  <c r="G1130"/>
  <c r="B1131"/>
  <c r="G1131"/>
  <c r="B1132"/>
  <c r="G1132"/>
  <c r="B1133"/>
  <c r="G1133"/>
  <c r="B1134"/>
  <c r="G1134"/>
  <c r="B1135"/>
  <c r="G1135"/>
  <c r="B1136"/>
  <c r="G1136"/>
  <c r="B1137"/>
  <c r="G1137"/>
  <c r="B1138"/>
  <c r="G1138"/>
  <c r="B1139"/>
  <c r="G1139"/>
  <c r="B1140"/>
  <c r="G1140"/>
  <c r="B1141"/>
  <c r="G1141"/>
  <c r="B1142"/>
  <c r="G1142"/>
  <c r="B1143"/>
  <c r="G1143"/>
  <c r="B1144"/>
  <c r="G1144"/>
  <c r="B1145"/>
  <c r="G1145"/>
  <c r="B1146"/>
  <c r="G1146"/>
  <c r="B1147"/>
  <c r="G1147"/>
  <c r="B1148"/>
  <c r="G1148"/>
  <c r="B1149"/>
  <c r="G1149"/>
  <c r="B1150"/>
  <c r="G1150"/>
  <c r="B1151"/>
  <c r="G1151"/>
  <c r="B1152"/>
  <c r="G1152"/>
  <c r="B1153"/>
  <c r="G1153"/>
  <c r="B1154"/>
  <c r="G1154"/>
  <c r="B1155"/>
  <c r="G1155"/>
  <c r="B1156"/>
  <c r="G1156"/>
  <c r="B1157"/>
  <c r="G1157"/>
  <c r="B1158"/>
  <c r="G1158"/>
  <c r="B1159"/>
  <c r="G1159"/>
  <c r="B1160"/>
  <c r="G1160"/>
  <c r="B1161"/>
  <c r="G1161"/>
  <c r="B1162"/>
  <c r="G1162"/>
  <c r="B1163"/>
  <c r="G1163"/>
  <c r="B1164"/>
  <c r="G1164"/>
  <c r="B1165"/>
  <c r="G1165"/>
  <c r="B1166"/>
  <c r="G1166"/>
  <c r="B1167"/>
  <c r="G1167"/>
  <c r="B1168"/>
  <c r="G1168"/>
  <c r="B1169"/>
  <c r="G1169"/>
  <c r="B1170"/>
  <c r="G1170"/>
  <c r="B1171"/>
  <c r="G1171"/>
  <c r="B1172"/>
  <c r="G1172"/>
  <c r="B1173"/>
  <c r="G1173"/>
  <c r="B1174"/>
  <c r="G1174"/>
  <c r="B1175"/>
  <c r="G1175"/>
  <c r="B1176"/>
  <c r="G1176"/>
  <c r="B1177"/>
  <c r="G1177"/>
  <c r="B1178"/>
  <c r="G1178"/>
  <c r="B1179"/>
  <c r="G1179"/>
  <c r="B1180"/>
  <c r="G1180"/>
  <c r="B1181"/>
  <c r="G1181"/>
  <c r="B1182"/>
  <c r="G1182"/>
  <c r="B1183"/>
  <c r="G1183"/>
  <c r="B1184"/>
  <c r="G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G1208"/>
  <c r="B1209"/>
  <c r="G1209"/>
  <c r="B1210"/>
  <c r="G1210"/>
  <c r="B1211"/>
  <c r="G1211"/>
  <c r="B1212"/>
  <c r="G1212"/>
  <c r="B1213"/>
  <c r="G1213"/>
  <c r="B1214"/>
  <c r="G1214"/>
  <c r="B1215"/>
  <c r="G1215"/>
  <c r="B1216"/>
  <c r="G1216"/>
  <c r="B1217"/>
  <c r="G1217"/>
  <c r="B1218"/>
  <c r="G1218"/>
  <c r="B1219"/>
  <c r="G1219"/>
  <c r="B1220"/>
  <c r="G1220"/>
  <c r="B1221"/>
  <c r="G1221"/>
  <c r="B1222"/>
  <c r="G1222"/>
  <c r="B1223"/>
  <c r="G1223"/>
  <c r="AA1223"/>
  <c r="B1224"/>
  <c r="G1224"/>
  <c r="B1225"/>
  <c r="G1225"/>
  <c r="B1226"/>
  <c r="G1226"/>
  <c r="B1227"/>
  <c r="G1227"/>
  <c r="B1228"/>
  <c r="G1228"/>
  <c r="B1229"/>
  <c r="G1229"/>
  <c r="B1230"/>
  <c r="G1230"/>
  <c r="B1231"/>
  <c r="G1231"/>
  <c r="B1232"/>
  <c r="G1232"/>
  <c r="B1233"/>
  <c r="G1233"/>
  <c r="B1234"/>
  <c r="G1234"/>
  <c r="B1235"/>
  <c r="G1235"/>
  <c r="B1236"/>
  <c r="G1236"/>
  <c r="B1237"/>
  <c r="G1237"/>
  <c r="B1238"/>
  <c r="G1238"/>
  <c r="B1239"/>
  <c r="G1239"/>
  <c r="B1240"/>
  <c r="G1240"/>
  <c r="B1241"/>
  <c r="G1241"/>
  <c r="B1242"/>
  <c r="G1242"/>
  <c r="B1243"/>
  <c r="G1243"/>
  <c r="B1244"/>
  <c r="G1244"/>
  <c r="B1245"/>
  <c r="G1245"/>
  <c r="B1246"/>
  <c r="G1246"/>
  <c r="B1247"/>
  <c r="G1247"/>
  <c r="B1248"/>
  <c r="G1248"/>
  <c r="B1249"/>
  <c r="G1249"/>
  <c r="B1250"/>
  <c r="G1250"/>
  <c r="B1251"/>
  <c r="G1251"/>
  <c r="B1252"/>
  <c r="G1252"/>
  <c r="B1253"/>
  <c r="G1253"/>
  <c r="B1254"/>
  <c r="G1254"/>
  <c r="B1255"/>
  <c r="G1255"/>
  <c r="B1256"/>
  <c r="G1256"/>
  <c r="B1257"/>
  <c r="G1257"/>
  <c r="B1258"/>
  <c r="G1258"/>
  <c r="B1259"/>
  <c r="G1259"/>
  <c r="B1260"/>
  <c r="G1260"/>
  <c r="B1261"/>
  <c r="G1261"/>
  <c r="B1262"/>
  <c r="G1262"/>
  <c r="B1263"/>
  <c r="G1263"/>
  <c r="B1264"/>
  <c r="G1264"/>
  <c r="B1265"/>
  <c r="G1265"/>
  <c r="B1266"/>
  <c r="G1266"/>
  <c r="B1267"/>
  <c r="G1267"/>
  <c r="B1268"/>
  <c r="G1268"/>
  <c r="B1269"/>
  <c r="G1269"/>
  <c r="B1270"/>
  <c r="G1270"/>
  <c r="B1271"/>
  <c r="G1271"/>
  <c r="B1272"/>
  <c r="G1272"/>
  <c r="B1273"/>
  <c r="G1273"/>
  <c r="B1274"/>
  <c r="G1274"/>
  <c r="B1275"/>
  <c r="G1275"/>
  <c r="B1276"/>
  <c r="G1276"/>
  <c r="B1277"/>
  <c r="G1277"/>
  <c r="B1278"/>
  <c r="G1278"/>
  <c r="B1279"/>
  <c r="G1279"/>
  <c r="B1280"/>
  <c r="G1280"/>
  <c r="B1281"/>
  <c r="G1281"/>
  <c r="B1282"/>
  <c r="G1282"/>
  <c r="B1283"/>
  <c r="G1283"/>
  <c r="B1284"/>
  <c r="G1284"/>
  <c r="B1285"/>
  <c r="G1285"/>
  <c r="B1286"/>
  <c r="G1286"/>
  <c r="B1287"/>
  <c r="G1287"/>
  <c r="B1288"/>
  <c r="G1288"/>
  <c r="B1289"/>
  <c r="G1289"/>
  <c r="B1290"/>
  <c r="G1290"/>
  <c r="B1291"/>
  <c r="G1291"/>
  <c r="B1292"/>
  <c r="G1292"/>
  <c r="AA1292"/>
  <c r="B1293"/>
  <c r="G1293"/>
  <c r="B1294"/>
  <c r="G1294"/>
  <c r="B1295"/>
  <c r="G1295"/>
  <c r="B1296"/>
  <c r="G1296"/>
  <c r="B1297"/>
  <c r="G1297"/>
  <c r="B1298"/>
  <c r="G1298"/>
  <c r="B1299"/>
  <c r="G1299"/>
  <c r="B1300"/>
  <c r="G1300"/>
  <c r="B1301"/>
  <c r="G1301"/>
  <c r="B1302"/>
  <c r="G1302"/>
  <c r="B1303"/>
  <c r="G1303"/>
  <c r="B1304"/>
  <c r="G1304"/>
  <c r="B1305"/>
  <c r="G1305"/>
  <c r="B1306"/>
  <c r="G1306"/>
  <c r="B1307"/>
  <c r="G1307"/>
  <c r="B1308"/>
  <c r="G1308"/>
  <c r="B1309"/>
  <c r="G1309"/>
  <c r="B1310"/>
  <c r="G1310"/>
  <c r="B1311"/>
  <c r="G1311"/>
  <c r="B1312"/>
  <c r="G1312"/>
</calcChain>
</file>

<file path=xl/comments1.xml><?xml version="1.0" encoding="utf-8"?>
<comments xmlns="http://schemas.openxmlformats.org/spreadsheetml/2006/main">
  <authors>
    <author>Matthieu</author>
  </authors>
  <commentList>
    <comment ref="C4" authorId="0">
      <text>
        <r>
          <rPr>
            <b/>
            <sz val="9"/>
            <color indexed="81"/>
            <rFont val="Tahoma"/>
            <charset val="1"/>
          </rPr>
          <t>Matthieu:</t>
        </r>
        <r>
          <rPr>
            <sz val="9"/>
            <color indexed="81"/>
            <rFont val="Tahoma"/>
            <charset val="1"/>
          </rPr>
          <t xml:space="preserve">
only google translate so far.. Needs review!</t>
        </r>
      </text>
    </comment>
  </commentList>
</comments>
</file>

<file path=xl/comments2.xml><?xml version="1.0" encoding="utf-8"?>
<comments xmlns="http://schemas.openxmlformats.org/spreadsheetml/2006/main">
  <authors>
    <author>MF</author>
  </authors>
  <commentList>
    <comment ref="C12" authorId="0">
      <text>
        <r>
          <rPr>
            <b/>
            <sz val="8"/>
            <color indexed="81"/>
            <rFont val="Tahoma"/>
            <family val="2"/>
          </rPr>
          <t>MF:</t>
        </r>
        <r>
          <rPr>
            <sz val="8"/>
            <color indexed="81"/>
            <rFont val="Tahoma"/>
            <family val="2"/>
          </rPr>
          <t xml:space="preserve">
initially Not</t>
        </r>
      </text>
    </comment>
    <comment ref="C78" authorId="0">
      <text>
        <r>
          <rPr>
            <b/>
            <sz val="8"/>
            <color indexed="81"/>
            <rFont val="Tahoma"/>
            <family val="2"/>
          </rPr>
          <t>MF:</t>
        </r>
        <r>
          <rPr>
            <sz val="8"/>
            <color indexed="81"/>
            <rFont val="Tahoma"/>
            <family val="2"/>
          </rPr>
          <t xml:space="preserve">
initially Stone</t>
        </r>
      </text>
    </comment>
    <comment ref="C80" authorId="0">
      <text>
        <r>
          <rPr>
            <b/>
            <sz val="8"/>
            <color indexed="81"/>
            <rFont val="Tahoma"/>
            <family val="2"/>
          </rPr>
          <t>MF:</t>
        </r>
        <r>
          <rPr>
            <sz val="8"/>
            <color indexed="81"/>
            <rFont val="Tahoma"/>
            <family val="2"/>
          </rPr>
          <t xml:space="preserve">
initially Earth</t>
        </r>
      </text>
    </comment>
    <comment ref="C87" authorId="0">
      <text>
        <r>
          <rPr>
            <b/>
            <sz val="8"/>
            <color indexed="81"/>
            <rFont val="Tahoma"/>
            <family val="2"/>
          </rPr>
          <t>MF:</t>
        </r>
        <r>
          <rPr>
            <sz val="8"/>
            <color indexed="81"/>
            <rFont val="Tahoma"/>
            <family val="2"/>
          </rPr>
          <t xml:space="preserve">
initially Mountain</t>
        </r>
      </text>
    </comment>
    <comment ref="C130" authorId="0">
      <text>
        <r>
          <rPr>
            <b/>
            <sz val="8"/>
            <color indexed="81"/>
            <rFont val="Tahoma"/>
            <family val="2"/>
          </rPr>
          <t>MF:</t>
        </r>
        <r>
          <rPr>
            <sz val="8"/>
            <color indexed="81"/>
            <rFont val="Tahoma"/>
            <family val="2"/>
          </rPr>
          <t xml:space="preserve">
initially Forest</t>
        </r>
      </text>
    </comment>
    <comment ref="C146" authorId="0">
      <text>
        <r>
          <rPr>
            <b/>
            <sz val="8"/>
            <color indexed="81"/>
            <rFont val="Tahoma"/>
            <family val="2"/>
          </rPr>
          <t>MF:</t>
        </r>
        <r>
          <rPr>
            <sz val="8"/>
            <color indexed="81"/>
            <rFont val="Tahoma"/>
            <family val="2"/>
          </rPr>
          <t xml:space="preserve">
initially Think</t>
        </r>
      </text>
    </comment>
  </commentList>
</comments>
</file>

<file path=xl/comments3.xml><?xml version="1.0" encoding="utf-8"?>
<comments xmlns="http://schemas.openxmlformats.org/spreadsheetml/2006/main">
  <authors>
    <author>MF</author>
  </authors>
  <commentList>
    <comment ref="B1" authorId="0">
      <text>
        <r>
          <rPr>
            <b/>
            <sz val="8"/>
            <color indexed="81"/>
            <rFont val="Tahoma"/>
            <family val="2"/>
          </rPr>
          <t>MF:</t>
        </r>
        <r>
          <rPr>
            <sz val="8"/>
            <color indexed="81"/>
            <rFont val="Tahoma"/>
            <family val="2"/>
          </rPr>
          <t xml:space="preserve">
http://lingweb.eva.mpg.de/ids/ </t>
        </r>
      </text>
    </comment>
  </commentList>
</comments>
</file>

<file path=xl/sharedStrings.xml><?xml version="1.0" encoding="utf-8"?>
<sst xmlns="http://schemas.openxmlformats.org/spreadsheetml/2006/main" count="41506" uniqueCount="32297">
  <si>
    <t>Accord / accorder</t>
  </si>
  <si>
    <t>Admirer / indigner</t>
  </si>
  <si>
    <t>Affaire</t>
  </si>
  <si>
    <t>Âge</t>
  </si>
  <si>
    <t>Agir</t>
  </si>
  <si>
    <t>Aimer / Plaire</t>
  </si>
  <si>
    <t>Air</t>
  </si>
  <si>
    <t>Aller / Venir</t>
  </si>
  <si>
    <t>Âme</t>
  </si>
  <si>
    <t>An / Année</t>
  </si>
  <si>
    <t>Ancien</t>
  </si>
  <si>
    <t>Animal</t>
  </si>
  <si>
    <t>Annoncer</t>
  </si>
  <si>
    <t>Appeler / Nom</t>
  </si>
  <si>
    <t>Apprendre</t>
  </si>
  <si>
    <t>Appuyer</t>
  </si>
  <si>
    <t>Arbre</t>
  </si>
  <si>
    <t>Arme / Armée</t>
  </si>
  <si>
    <t>Arrêter / Cesser</t>
  </si>
  <si>
    <t>Arriver</t>
  </si>
  <si>
    <t>Art / Technique</t>
  </si>
  <si>
    <t>Associer / Société</t>
  </si>
  <si>
    <t>Attacher / Lier</t>
  </si>
  <si>
    <t>Atteindre</t>
  </si>
  <si>
    <t>Attendre</t>
  </si>
  <si>
    <t>Attention</t>
  </si>
  <si>
    <t>Avoir</t>
  </si>
  <si>
    <t>Battre</t>
  </si>
  <si>
    <t>Beau</t>
  </si>
  <si>
    <t>Bête</t>
  </si>
  <si>
    <t>Bien / Mal</t>
  </si>
  <si>
    <t>Boire</t>
  </si>
  <si>
    <t>Bois</t>
  </si>
  <si>
    <t>Bon / Mauvais</t>
  </si>
  <si>
    <t>Bord</t>
  </si>
  <si>
    <t>Bouche</t>
  </si>
  <si>
    <t>Bout</t>
  </si>
  <si>
    <t>Bras</t>
  </si>
  <si>
    <t>Briller</t>
  </si>
  <si>
    <t>But</t>
  </si>
  <si>
    <t>Cacher</t>
  </si>
  <si>
    <t>Calme / tranquille</t>
  </si>
  <si>
    <t>Campagne</t>
  </si>
  <si>
    <t>Caractère</t>
  </si>
  <si>
    <t>Cas</t>
  </si>
  <si>
    <t>Casser</t>
  </si>
  <si>
    <t>Cause</t>
  </si>
  <si>
    <t>Chair</t>
  </si>
  <si>
    <t>Chambre</t>
  </si>
  <si>
    <t>Champ</t>
  </si>
  <si>
    <t>Changer / devenir</t>
  </si>
  <si>
    <t>Chanter</t>
  </si>
  <si>
    <t>Charger</t>
  </si>
  <si>
    <t>Charmer / enchanter</t>
  </si>
  <si>
    <t>Chasser / Pêcher</t>
  </si>
  <si>
    <t>Château / Palais / Hôtel</t>
  </si>
  <si>
    <t>Chaud / Froid</t>
  </si>
  <si>
    <t>Chercher / Rechercher</t>
  </si>
  <si>
    <t>Cheval</t>
  </si>
  <si>
    <t>Cheveu / Poil</t>
  </si>
  <si>
    <t>Chien / Chat / Loup</t>
  </si>
  <si>
    <t>Chose</t>
  </si>
  <si>
    <t>Chrétien</t>
  </si>
  <si>
    <t>Ciel</t>
  </si>
  <si>
    <t>Civilisation</t>
  </si>
  <si>
    <t>Clair</t>
  </si>
  <si>
    <t>Classe / Classer</t>
  </si>
  <si>
    <t>Coeur</t>
  </si>
  <si>
    <t>Coin</t>
  </si>
  <si>
    <t>Colère</t>
  </si>
  <si>
    <t>Commencer / Finir</t>
  </si>
  <si>
    <t>Commun</t>
  </si>
  <si>
    <t>Comparer</t>
  </si>
  <si>
    <t>Composer / Elément</t>
  </si>
  <si>
    <t>Comprendre</t>
  </si>
  <si>
    <t>Compter</t>
  </si>
  <si>
    <t>Condition</t>
  </si>
  <si>
    <t>Conduire</t>
  </si>
  <si>
    <t>Conscience</t>
  </si>
  <si>
    <t>Conseil / Conseiller</t>
  </si>
  <si>
    <t>Considérer</t>
  </si>
  <si>
    <t>Construire / Détruire</t>
  </si>
  <si>
    <t>Contenir</t>
  </si>
  <si>
    <t>Content</t>
  </si>
  <si>
    <t>Continuer</t>
  </si>
  <si>
    <t>Contre / Contraire</t>
  </si>
  <si>
    <t>Convenir</t>
  </si>
  <si>
    <t>Corps</t>
  </si>
  <si>
    <t>Côté</t>
  </si>
  <si>
    <t>Couler</t>
  </si>
  <si>
    <t>Couleur</t>
  </si>
  <si>
    <t>Coup</t>
  </si>
  <si>
    <t>Couper</t>
  </si>
  <si>
    <t>Courir</t>
  </si>
  <si>
    <t>Couvrir / Couvert</t>
  </si>
  <si>
    <t>Crier</t>
  </si>
  <si>
    <t>Crime</t>
  </si>
  <si>
    <t>Croire</t>
  </si>
  <si>
    <t>Cuisine / Cuire</t>
  </si>
  <si>
    <t>Danger</t>
  </si>
  <si>
    <t>Dans / En / Hors</t>
  </si>
  <si>
    <t>Danser</t>
  </si>
  <si>
    <t>Debout / Couché / Assis</t>
  </si>
  <si>
    <t>Décider / Choisir</t>
  </si>
  <si>
    <t>Défendre</t>
  </si>
  <si>
    <t>Degré</t>
  </si>
  <si>
    <t>Demander</t>
  </si>
  <si>
    <t>Désirer</t>
  </si>
  <si>
    <t>Dessiner</t>
  </si>
  <si>
    <t>Deux</t>
  </si>
  <si>
    <t>Devant / avant</t>
  </si>
  <si>
    <t>Devoir / Obliger</t>
  </si>
  <si>
    <t>Dieu</t>
  </si>
  <si>
    <t>Dire</t>
  </si>
  <si>
    <t>Diriger</t>
  </si>
  <si>
    <t>Doigt</t>
  </si>
  <si>
    <t>Donner</t>
  </si>
  <si>
    <t>Dormir / Veiller</t>
  </si>
  <si>
    <t>Dos</t>
  </si>
  <si>
    <t>Douter</t>
  </si>
  <si>
    <t>Doux</t>
  </si>
  <si>
    <t>Droit / Gauche</t>
  </si>
  <si>
    <t>Droit / loi</t>
  </si>
  <si>
    <t>Dur</t>
  </si>
  <si>
    <t>Durer</t>
  </si>
  <si>
    <t>Eau</t>
  </si>
  <si>
    <t>Echapper</t>
  </si>
  <si>
    <t>Eclater</t>
  </si>
  <si>
    <t>Ecole</t>
  </si>
  <si>
    <t>Ecouter</t>
  </si>
  <si>
    <t>Ecrire</t>
  </si>
  <si>
    <t>Effet</t>
  </si>
  <si>
    <t>Egal</t>
  </si>
  <si>
    <t>Eglise</t>
  </si>
  <si>
    <t>Empêcher</t>
  </si>
  <si>
    <t>Enfant</t>
  </si>
  <si>
    <t>Ennui</t>
  </si>
  <si>
    <t>Ensemble</t>
  </si>
  <si>
    <t>Entendre / Oreille</t>
  </si>
  <si>
    <t>Entre</t>
  </si>
  <si>
    <t>Entrer / sortir</t>
  </si>
  <si>
    <t>Envoyer</t>
  </si>
  <si>
    <t>Eprouver / expérience</t>
  </si>
  <si>
    <t>Espace</t>
  </si>
  <si>
    <t>Espèce / genre</t>
  </si>
  <si>
    <t>Espérer / souhaiter</t>
  </si>
  <si>
    <t>Esprit</t>
  </si>
  <si>
    <t>Essayer</t>
  </si>
  <si>
    <t>Etablir</t>
  </si>
  <si>
    <t>Etat</t>
  </si>
  <si>
    <t>Etendre</t>
  </si>
  <si>
    <t>Etonner</t>
  </si>
  <si>
    <t>Etranger</t>
  </si>
  <si>
    <t>Etre</t>
  </si>
  <si>
    <t>Etudier</t>
  </si>
  <si>
    <t>Evènement / circonstance</t>
  </si>
  <si>
    <t>Exemple</t>
  </si>
  <si>
    <t>Expliquer</t>
  </si>
  <si>
    <t>Exposer</t>
  </si>
  <si>
    <t>Exprimer</t>
  </si>
  <si>
    <t>Face</t>
  </si>
  <si>
    <t>Facile / Difficile</t>
  </si>
  <si>
    <t>Faible</t>
  </si>
  <si>
    <t>Faire</t>
  </si>
  <si>
    <t>Falloir / besoin / nécessaire</t>
  </si>
  <si>
    <t>Famille</t>
  </si>
  <si>
    <t>Faute</t>
  </si>
  <si>
    <t>Fer</t>
  </si>
  <si>
    <t>Fête</t>
  </si>
  <si>
    <t>Feu</t>
  </si>
  <si>
    <t>Feuille</t>
  </si>
  <si>
    <t>Fier</t>
  </si>
  <si>
    <t>Figure / visage</t>
  </si>
  <si>
    <t>Filer / Tisser</t>
  </si>
  <si>
    <t>Fils / Fille / Garçon</t>
  </si>
  <si>
    <t>Fin (fine)</t>
  </si>
  <si>
    <t>Fixer</t>
  </si>
  <si>
    <t>Fleur</t>
  </si>
  <si>
    <t>Foi / Confiance</t>
  </si>
  <si>
    <t>Fois</t>
  </si>
  <si>
    <t>Fonction</t>
  </si>
  <si>
    <t>Fond</t>
  </si>
  <si>
    <t>Force</t>
  </si>
  <si>
    <t>Forme / Former</t>
  </si>
  <si>
    <t>Fort</t>
  </si>
  <si>
    <t>Fou</t>
  </si>
  <si>
    <t>Frapper</t>
  </si>
  <si>
    <t>Frère / soeur</t>
  </si>
  <si>
    <t>Front</t>
  </si>
  <si>
    <t>Fruit</t>
  </si>
  <si>
    <t>Gagner</t>
  </si>
  <si>
    <t>Garder</t>
  </si>
  <si>
    <t>Général / Particulier</t>
  </si>
  <si>
    <t>Gloire</t>
  </si>
  <si>
    <t>Grâce</t>
  </si>
  <si>
    <t>Grand / petit</t>
  </si>
  <si>
    <t>Gros</t>
  </si>
  <si>
    <t>Guerre / Paix</t>
  </si>
  <si>
    <t>Habiter</t>
  </si>
  <si>
    <t>Habitude</t>
  </si>
  <si>
    <t>Hasard / Destin</t>
  </si>
  <si>
    <t>Haut / Bas</t>
  </si>
  <si>
    <t>Herbe</t>
  </si>
  <si>
    <t>Heure / Minute / Seconde</t>
  </si>
  <si>
    <t>Heureux / Malheureux</t>
  </si>
  <si>
    <t>Histoire / Raconter</t>
  </si>
  <si>
    <t>Homme / Femme</t>
  </si>
  <si>
    <t>Honneur</t>
  </si>
  <si>
    <t>Idée</t>
  </si>
  <si>
    <t>Imaginer</t>
  </si>
  <si>
    <t>Important</t>
  </si>
  <si>
    <t>Intelligent / Intelligence</t>
  </si>
  <si>
    <t>Intérêt</t>
  </si>
  <si>
    <t>Jambe</t>
  </si>
  <si>
    <t>Jardin</t>
  </si>
  <si>
    <t>Jeter</t>
  </si>
  <si>
    <t>Jeune / Vieux</t>
  </si>
  <si>
    <t>Jouer / Jeu</t>
  </si>
  <si>
    <t>Jour / Nuit</t>
  </si>
  <si>
    <t>Juger / Juge</t>
  </si>
  <si>
    <t>Juste</t>
  </si>
  <si>
    <t>Laisser / Quitter</t>
  </si>
  <si>
    <t>Langue</t>
  </si>
  <si>
    <t>Lent / Rapide</t>
  </si>
  <si>
    <t>Lettre</t>
  </si>
  <si>
    <t>Lever</t>
  </si>
  <si>
    <t>Libre / Liberté</t>
  </si>
  <si>
    <t>Lieu / Endroit</t>
  </si>
  <si>
    <t>Ligne</t>
  </si>
  <si>
    <t>Lire</t>
  </si>
  <si>
    <t>Livre</t>
  </si>
  <si>
    <t>Long / Large</t>
  </si>
  <si>
    <t>Lourd / Léger</t>
  </si>
  <si>
    <t>Lumière</t>
  </si>
  <si>
    <t>Main</t>
  </si>
  <si>
    <t>Maison</t>
  </si>
  <si>
    <t>Maître / Autorité</t>
  </si>
  <si>
    <t>Malade / Médecin / Santé</t>
  </si>
  <si>
    <t>Manger</t>
  </si>
  <si>
    <t>Manière / Façon</t>
  </si>
  <si>
    <t>Manquer</t>
  </si>
  <si>
    <t>Marcher / Pas</t>
  </si>
  <si>
    <t>Marier / Mariage</t>
  </si>
  <si>
    <t>Marquer</t>
  </si>
  <si>
    <t>Matière</t>
  </si>
  <si>
    <t>Matin / Soir</t>
  </si>
  <si>
    <t>Mêler / Mélange / Mélanger</t>
  </si>
  <si>
    <t>Même / autre</t>
  </si>
  <si>
    <t>Mémoire / Souvenir / Oublier</t>
  </si>
  <si>
    <t>Mener</t>
  </si>
  <si>
    <t>Mer</t>
  </si>
  <si>
    <t>Mesurer</t>
  </si>
  <si>
    <t>Mettre / Remettre</t>
  </si>
  <si>
    <t>Milieu / Centre</t>
  </si>
  <si>
    <t>Moment / Instant</t>
  </si>
  <si>
    <t>Monde</t>
  </si>
  <si>
    <t>Montagne</t>
  </si>
  <si>
    <t>Monter / Descendre</t>
  </si>
  <si>
    <t>Montrer</t>
  </si>
  <si>
    <t>Moral / Morale</t>
  </si>
  <si>
    <t>Mot / Parole</t>
  </si>
  <si>
    <t>Mourir / Mort</t>
  </si>
  <si>
    <t>Mouvement</t>
  </si>
  <si>
    <t>Moyen</t>
  </si>
  <si>
    <t>Mur</t>
  </si>
  <si>
    <t>Musique</t>
  </si>
  <si>
    <t>Naître</t>
  </si>
  <si>
    <t>Nation</t>
  </si>
  <si>
    <t>Nature</t>
  </si>
  <si>
    <t>Nerf / Cerveau</t>
  </si>
  <si>
    <t>Nez / Gorge</t>
  </si>
  <si>
    <t>Noir / Blanc</t>
  </si>
  <si>
    <t>Nombre</t>
  </si>
  <si>
    <t>Nouveau / Neuf</t>
  </si>
  <si>
    <t>Nu</t>
  </si>
  <si>
    <t>Occuper</t>
  </si>
  <si>
    <t>Oeil / Yeux</t>
  </si>
  <si>
    <t>Offrir / Proposer</t>
  </si>
  <si>
    <t>Oiseau</t>
  </si>
  <si>
    <t>Ombre</t>
  </si>
  <si>
    <t>Opinion / Avis</t>
  </si>
  <si>
    <t>Or / Argent</t>
  </si>
  <si>
    <t>Ordre</t>
  </si>
  <si>
    <t>Os</t>
  </si>
  <si>
    <t>Oser / courage</t>
  </si>
  <si>
    <t>Oui / non</t>
  </si>
  <si>
    <t>Ouvrir / Fermer</t>
  </si>
  <si>
    <t>Pain</t>
  </si>
  <si>
    <t>Papier</t>
  </si>
  <si>
    <t>Paraître / Apparaître / Sembler</t>
  </si>
  <si>
    <t>Parler</t>
  </si>
  <si>
    <t>Part / Partager</t>
  </si>
  <si>
    <t>Partie</t>
  </si>
  <si>
    <t>Partir</t>
  </si>
  <si>
    <t>Passer</t>
  </si>
  <si>
    <t>Payer</t>
  </si>
  <si>
    <t>Pays</t>
  </si>
  <si>
    <t>Peau</t>
  </si>
  <si>
    <t>Peindre</t>
  </si>
  <si>
    <t>Peine</t>
  </si>
  <si>
    <t>Pendre</t>
  </si>
  <si>
    <t>Penser</t>
  </si>
  <si>
    <t>Perdre</t>
  </si>
  <si>
    <t>Père / Mère</t>
  </si>
  <si>
    <t>Permettre</t>
  </si>
  <si>
    <t>Personne</t>
  </si>
  <si>
    <t>Peuple</t>
  </si>
  <si>
    <t>Peur / Craindre</t>
  </si>
  <si>
    <t>Philosophie / Sagesse</t>
  </si>
  <si>
    <t>Pièce / Morceau</t>
  </si>
  <si>
    <t>Pied</t>
  </si>
  <si>
    <t>Pierre</t>
  </si>
  <si>
    <t>Place</t>
  </si>
  <si>
    <t>Plaisir / Joie</t>
  </si>
  <si>
    <t>Plante</t>
  </si>
  <si>
    <t>Plat / Plan</t>
  </si>
  <si>
    <t>Plein / Vide</t>
  </si>
  <si>
    <t>Pleurer / Larme</t>
  </si>
  <si>
    <t>Poète / Poésie</t>
  </si>
  <si>
    <t>Point</t>
  </si>
  <si>
    <t>Pointe / Piquer / Trou</t>
  </si>
  <si>
    <t>Poitrine / Sein</t>
  </si>
  <si>
    <t>Politique</t>
  </si>
  <si>
    <t>Porte / Fenêtre</t>
  </si>
  <si>
    <t>Porter</t>
  </si>
  <si>
    <t>Poser</t>
  </si>
  <si>
    <t>Pousser</t>
  </si>
  <si>
    <t>Pouvoir</t>
  </si>
  <si>
    <t>Premier / Dernier</t>
  </si>
  <si>
    <t>Prendre / Reprendre</t>
  </si>
  <si>
    <t>Préparer / Prêt</t>
  </si>
  <si>
    <t>Près / Loin</t>
  </si>
  <si>
    <t>Présent / Absent</t>
  </si>
  <si>
    <t>Présenter</t>
  </si>
  <si>
    <t>Presser</t>
  </si>
  <si>
    <t>Prix / Cher</t>
  </si>
  <si>
    <t>Produire / Reproduire</t>
  </si>
  <si>
    <t>Profond / Creuser</t>
  </si>
  <si>
    <t>Public</t>
  </si>
  <si>
    <t>Pur</t>
  </si>
  <si>
    <t>Qualité / Quantité</t>
  </si>
  <si>
    <t>Raison</t>
  </si>
  <si>
    <t>Ranger / Arranger</t>
  </si>
  <si>
    <t>Rapporter / Rapport</t>
  </si>
  <si>
    <t>Recevoir</t>
  </si>
  <si>
    <t>Reconnaître</t>
  </si>
  <si>
    <t>Regarder</t>
  </si>
  <si>
    <t>Règle / Régler / Régulier</t>
  </si>
  <si>
    <t>Regretter</t>
  </si>
  <si>
    <t>Relever</t>
  </si>
  <si>
    <t>Religion / Sacré</t>
  </si>
  <si>
    <t>Remarquer / Noter</t>
  </si>
  <si>
    <t>Rendre</t>
  </si>
  <si>
    <t>Répéter</t>
  </si>
  <si>
    <t>Répondre</t>
  </si>
  <si>
    <t>Représenter / Image</t>
  </si>
  <si>
    <t>Réserver</t>
  </si>
  <si>
    <t>Rester</t>
  </si>
  <si>
    <t>Retenir</t>
  </si>
  <si>
    <t>Retirer / Enlever</t>
  </si>
  <si>
    <t>Revenir</t>
  </si>
  <si>
    <t>Rêve / Rêver / Songer</t>
  </si>
  <si>
    <t>Riche / Pauvre</t>
  </si>
  <si>
    <t>Rien</t>
  </si>
  <si>
    <t>Rire</t>
  </si>
  <si>
    <t>Roi</t>
  </si>
  <si>
    <t>Rond / Cercle</t>
  </si>
  <si>
    <t>Rose</t>
  </si>
  <si>
    <t>Rouge / Bleu</t>
  </si>
  <si>
    <t>Rouler / Roue</t>
  </si>
  <si>
    <t>Route / Rue</t>
  </si>
  <si>
    <t>Saisir / Attraper / Accrocher</t>
  </si>
  <si>
    <t>Saison</t>
  </si>
  <si>
    <t>Sale / Propre / Net</t>
  </si>
  <si>
    <t>Salle / Salon</t>
  </si>
  <si>
    <t>Sang</t>
  </si>
  <si>
    <t>Sauver</t>
  </si>
  <si>
    <t>Savoir / Connaître</t>
  </si>
  <si>
    <t>Science / Savant</t>
  </si>
  <si>
    <t>Sec / Sèche</t>
  </si>
  <si>
    <t>Secret / Discret</t>
  </si>
  <si>
    <t>Semaine</t>
  </si>
  <si>
    <t>Sens</t>
  </si>
  <si>
    <t>Sensible / Sensation</t>
  </si>
  <si>
    <t>Sentiment</t>
  </si>
  <si>
    <t>Sentir</t>
  </si>
  <si>
    <t>Sérieux</t>
  </si>
  <si>
    <t>Serrer / Pincer</t>
  </si>
  <si>
    <t>Servir / Usage</t>
  </si>
  <si>
    <t>Signe</t>
  </si>
  <si>
    <t>Simple</t>
  </si>
  <si>
    <t>Soin / Soigner</t>
  </si>
  <si>
    <t>Soleil / Lune</t>
  </si>
  <si>
    <t>Solide / Résister</t>
  </si>
  <si>
    <t>Son / Bruit</t>
  </si>
  <si>
    <t>Souffrir / Douleur</t>
  </si>
  <si>
    <t>Spectacle / Théâtre</t>
  </si>
  <si>
    <t>Suivre / Suite</t>
  </si>
  <si>
    <t>Sujet / Objet</t>
  </si>
  <si>
    <t>Supposer</t>
  </si>
  <si>
    <t>Sûr et certain</t>
  </si>
  <si>
    <t>Sur / Sous</t>
  </si>
  <si>
    <t>Système</t>
  </si>
  <si>
    <t>Table / Tableau</t>
  </si>
  <si>
    <t>Temps</t>
  </si>
  <si>
    <t>Tendre</t>
  </si>
  <si>
    <t>Tenir</t>
  </si>
  <si>
    <t>Terre</t>
  </si>
  <si>
    <t>Tête</t>
  </si>
  <si>
    <t>Tirer</t>
  </si>
  <si>
    <t>Titre / Office</t>
  </si>
  <si>
    <t>Tomber / Chute</t>
  </si>
  <si>
    <t>Tôt / Tard</t>
  </si>
  <si>
    <t>Toucher</t>
  </si>
  <si>
    <t>Tourner / Tour</t>
  </si>
  <si>
    <t>Tout / Entier</t>
  </si>
  <si>
    <t>Train</t>
  </si>
  <si>
    <t>Trainer</t>
  </si>
  <si>
    <t>Traitre</t>
  </si>
  <si>
    <t>Transporter / Voiture</t>
  </si>
  <si>
    <t>Travailler / Travail / Travaux</t>
  </si>
  <si>
    <t>Traverser</t>
  </si>
  <si>
    <t>Triste</t>
  </si>
  <si>
    <t>Trois / Quatre</t>
  </si>
  <si>
    <t>Tromper</t>
  </si>
  <si>
    <t>Trouver</t>
  </si>
  <si>
    <t>Tuer</t>
  </si>
  <si>
    <t>Un / Seul</t>
  </si>
  <si>
    <t>Valoir / Valeur</t>
  </si>
  <si>
    <t>Vendre / Acheter</t>
  </si>
  <si>
    <t>Vent</t>
  </si>
  <si>
    <t>Vêtement / Habiller</t>
  </si>
  <si>
    <t>Ville / Village</t>
  </si>
  <si>
    <t>Vivre / Vie</t>
  </si>
  <si>
    <t>Voir / Vue</t>
  </si>
  <si>
    <t>Voix</t>
  </si>
  <si>
    <t>Voler / Aile</t>
  </si>
  <si>
    <t>Vouloir</t>
  </si>
  <si>
    <t>Voyager</t>
  </si>
  <si>
    <t>Vrai / Faux / Réel</t>
  </si>
  <si>
    <t>Picoche-Rolland #1</t>
  </si>
  <si>
    <t>Picoche-Rolland #2</t>
  </si>
  <si>
    <t>Picoche-Rolland #3</t>
  </si>
  <si>
    <t>Picoche-Rolland #4</t>
  </si>
  <si>
    <t>Picoche-Rolland #5</t>
  </si>
  <si>
    <t>Picoche-Rolland #6</t>
  </si>
  <si>
    <t>Picoche-Rolland #7</t>
  </si>
  <si>
    <t>Picoche-Rolland #8</t>
  </si>
  <si>
    <t>Picoche-Rolland #9</t>
  </si>
  <si>
    <t>Picoche-Rolland #10</t>
  </si>
  <si>
    <t>Picoche-Rolland #11</t>
  </si>
  <si>
    <t>Picoche-Rolland #12</t>
  </si>
  <si>
    <t>Picoche-Rolland #13</t>
  </si>
  <si>
    <t>Picoche-Rolland #14</t>
  </si>
  <si>
    <t>Picoche-Rolland #15</t>
  </si>
  <si>
    <t>Picoche-Rolland #16</t>
  </si>
  <si>
    <t>Picoche-Rolland #17</t>
  </si>
  <si>
    <t>Picoche-Rolland #18</t>
  </si>
  <si>
    <t>Picoche-Rolland #19</t>
  </si>
  <si>
    <t>Picoche-Rolland #20</t>
  </si>
  <si>
    <t>Picoche-Rolland #21</t>
  </si>
  <si>
    <t>Picoche-Rolland #22</t>
  </si>
  <si>
    <t>Picoche-Rolland #23</t>
  </si>
  <si>
    <t>Picoche-Rolland #24</t>
  </si>
  <si>
    <t>Picoche-Rolland #25</t>
  </si>
  <si>
    <t>Picoche-Rolland #26</t>
  </si>
  <si>
    <t>Picoche-Rolland #27</t>
  </si>
  <si>
    <t>Picoche-Rolland #28</t>
  </si>
  <si>
    <t>Picoche-Rolland #29</t>
  </si>
  <si>
    <t>Picoche-Rolland #30</t>
  </si>
  <si>
    <t>Picoche-Rolland #31</t>
  </si>
  <si>
    <t>Picoche-Rolland #32</t>
  </si>
  <si>
    <t>Picoche-Rolland #33</t>
  </si>
  <si>
    <t>Picoche-Rolland #34</t>
  </si>
  <si>
    <t>Picoche-Rolland #35</t>
  </si>
  <si>
    <t>Picoche-Rolland #36</t>
  </si>
  <si>
    <t>Picoche-Rolland #37</t>
  </si>
  <si>
    <t>Picoche-Rolland #38</t>
  </si>
  <si>
    <t>Picoche-Rolland #39</t>
  </si>
  <si>
    <t>Picoche-Rolland #40</t>
  </si>
  <si>
    <t>Picoche-Rolland #41</t>
  </si>
  <si>
    <t>Picoche-Rolland #42</t>
  </si>
  <si>
    <t>Picoche-Rolland #43</t>
  </si>
  <si>
    <t>Picoche-Rolland #44</t>
  </si>
  <si>
    <t>Picoche-Rolland #45</t>
  </si>
  <si>
    <t>Picoche-Rolland #46</t>
  </si>
  <si>
    <t>Picoche-Rolland #47</t>
  </si>
  <si>
    <t>Picoche-Rolland #48</t>
  </si>
  <si>
    <t>Picoche-Rolland #49</t>
  </si>
  <si>
    <t>Picoche-Rolland #50</t>
  </si>
  <si>
    <t>Picoche-Rolland #51</t>
  </si>
  <si>
    <t>Picoche-Rolland #52</t>
  </si>
  <si>
    <t>Picoche-Rolland #53</t>
  </si>
  <si>
    <t>Picoche-Rolland #54</t>
  </si>
  <si>
    <t>Picoche-Rolland #55</t>
  </si>
  <si>
    <t>Picoche-Rolland #56</t>
  </si>
  <si>
    <t>Picoche-Rolland #57</t>
  </si>
  <si>
    <t>Picoche-Rolland #58</t>
  </si>
  <si>
    <t>Picoche-Rolland #59</t>
  </si>
  <si>
    <t>Picoche-Rolland #60</t>
  </si>
  <si>
    <t>Picoche-Rolland #61</t>
  </si>
  <si>
    <t>Picoche-Rolland #62</t>
  </si>
  <si>
    <t>Picoche-Rolland #63</t>
  </si>
  <si>
    <t>Picoche-Rolland #64</t>
  </si>
  <si>
    <t>Picoche-Rolland #65</t>
  </si>
  <si>
    <t>Picoche-Rolland #66</t>
  </si>
  <si>
    <t>Picoche-Rolland #67</t>
  </si>
  <si>
    <t>Picoche-Rolland #68</t>
  </si>
  <si>
    <t>Picoche-Rolland #69</t>
  </si>
  <si>
    <t>Picoche-Rolland #70</t>
  </si>
  <si>
    <t>Picoche-Rolland #71</t>
  </si>
  <si>
    <t>Picoche-Rolland #72</t>
  </si>
  <si>
    <t>Picoche-Rolland #73</t>
  </si>
  <si>
    <t>Picoche-Rolland #74</t>
  </si>
  <si>
    <t>Picoche-Rolland #75</t>
  </si>
  <si>
    <t>Picoche-Rolland #76</t>
  </si>
  <si>
    <t>Picoche-Rolland #77</t>
  </si>
  <si>
    <t>Picoche-Rolland #78</t>
  </si>
  <si>
    <t>Picoche-Rolland #79</t>
  </si>
  <si>
    <t>Picoche-Rolland #80</t>
  </si>
  <si>
    <t>Picoche-Rolland #81</t>
  </si>
  <si>
    <t>Picoche-Rolland #82</t>
  </si>
  <si>
    <t>Picoche-Rolland #83</t>
  </si>
  <si>
    <t>Picoche-Rolland #84</t>
  </si>
  <si>
    <t>Picoche-Rolland #85</t>
  </si>
  <si>
    <t>Picoche-Rolland #86</t>
  </si>
  <si>
    <t>Picoche-Rolland #87</t>
  </si>
  <si>
    <t>Picoche-Rolland #88</t>
  </si>
  <si>
    <t>Picoche-Rolland #89</t>
  </si>
  <si>
    <t>Picoche-Rolland #90</t>
  </si>
  <si>
    <t>Picoche-Rolland #91</t>
  </si>
  <si>
    <t>Picoche-Rolland #92</t>
  </si>
  <si>
    <t>Picoche-Rolland #93</t>
  </si>
  <si>
    <t>Picoche-Rolland #94</t>
  </si>
  <si>
    <t>Picoche-Rolland #95</t>
  </si>
  <si>
    <t>Picoche-Rolland #96</t>
  </si>
  <si>
    <t>Picoche-Rolland #97</t>
  </si>
  <si>
    <t>Picoche-Rolland #98</t>
  </si>
  <si>
    <t>Picoche-Rolland #99</t>
  </si>
  <si>
    <t>Picoche-Rolland #100</t>
  </si>
  <si>
    <t>Picoche-Rolland #101</t>
  </si>
  <si>
    <t>Picoche-Rolland #102</t>
  </si>
  <si>
    <t>Picoche-Rolland #103</t>
  </si>
  <si>
    <t>Picoche-Rolland #104</t>
  </si>
  <si>
    <t>Picoche-Rolland #105</t>
  </si>
  <si>
    <t>Picoche-Rolland #106</t>
  </si>
  <si>
    <t>Picoche-Rolland #107</t>
  </si>
  <si>
    <t>Picoche-Rolland #108</t>
  </si>
  <si>
    <t>Picoche-Rolland #109</t>
  </si>
  <si>
    <t>Picoche-Rolland #110</t>
  </si>
  <si>
    <t>Picoche-Rolland #111</t>
  </si>
  <si>
    <t>Picoche-Rolland #112</t>
  </si>
  <si>
    <t>Picoche-Rolland #113</t>
  </si>
  <si>
    <t>Picoche-Rolland #114</t>
  </si>
  <si>
    <t>Picoche-Rolland #115</t>
  </si>
  <si>
    <t>Picoche-Rolland #116</t>
  </si>
  <si>
    <t>Picoche-Rolland #117</t>
  </si>
  <si>
    <t>Picoche-Rolland #118</t>
  </si>
  <si>
    <t>Picoche-Rolland #119</t>
  </si>
  <si>
    <t>Picoche-Rolland #120</t>
  </si>
  <si>
    <t>Picoche-Rolland #121</t>
  </si>
  <si>
    <t>Picoche-Rolland #122</t>
  </si>
  <si>
    <t>Picoche-Rolland #123</t>
  </si>
  <si>
    <t>Picoche-Rolland #124</t>
  </si>
  <si>
    <t>Picoche-Rolland #125</t>
  </si>
  <si>
    <t>Picoche-Rolland #126</t>
  </si>
  <si>
    <t>Picoche-Rolland #127</t>
  </si>
  <si>
    <t>Picoche-Rolland #128</t>
  </si>
  <si>
    <t>Picoche-Rolland #129</t>
  </si>
  <si>
    <t>Picoche-Rolland #130</t>
  </si>
  <si>
    <t>Picoche-Rolland #131</t>
  </si>
  <si>
    <t>Picoche-Rolland #132</t>
  </si>
  <si>
    <t>Picoche-Rolland #133</t>
  </si>
  <si>
    <t>Picoche-Rolland #134</t>
  </si>
  <si>
    <t>Picoche-Rolland #135</t>
  </si>
  <si>
    <t>Picoche-Rolland #136</t>
  </si>
  <si>
    <t>Picoche-Rolland #137</t>
  </si>
  <si>
    <t>Picoche-Rolland #138</t>
  </si>
  <si>
    <t>Picoche-Rolland #139</t>
  </si>
  <si>
    <t>Picoche-Rolland #140</t>
  </si>
  <si>
    <t>Picoche-Rolland #141</t>
  </si>
  <si>
    <t>Picoche-Rolland #142</t>
  </si>
  <si>
    <t>Picoche-Rolland #143</t>
  </si>
  <si>
    <t>Picoche-Rolland #144</t>
  </si>
  <si>
    <t>Picoche-Rolland #145</t>
  </si>
  <si>
    <t>Picoche-Rolland #146</t>
  </si>
  <si>
    <t>Picoche-Rolland #147</t>
  </si>
  <si>
    <t>Picoche-Rolland #148</t>
  </si>
  <si>
    <t>Picoche-Rolland #149</t>
  </si>
  <si>
    <t>Picoche-Rolland #150</t>
  </si>
  <si>
    <t>Picoche-Rolland #151</t>
  </si>
  <si>
    <t>Picoche-Rolland #152</t>
  </si>
  <si>
    <t>Picoche-Rolland #153</t>
  </si>
  <si>
    <t>Picoche-Rolland #154</t>
  </si>
  <si>
    <t>Picoche-Rolland #155</t>
  </si>
  <si>
    <t>Picoche-Rolland #156</t>
  </si>
  <si>
    <t>Picoche-Rolland #157</t>
  </si>
  <si>
    <t>Picoche-Rolland #158</t>
  </si>
  <si>
    <t>Picoche-Rolland #159</t>
  </si>
  <si>
    <t>Picoche-Rolland #160</t>
  </si>
  <si>
    <t>Picoche-Rolland #161</t>
  </si>
  <si>
    <t>Picoche-Rolland #162</t>
  </si>
  <si>
    <t>Picoche-Rolland #163</t>
  </si>
  <si>
    <t>Picoche-Rolland #164</t>
  </si>
  <si>
    <t>Picoche-Rolland #165</t>
  </si>
  <si>
    <t>Picoche-Rolland #166</t>
  </si>
  <si>
    <t>Picoche-Rolland #167</t>
  </si>
  <si>
    <t>Picoche-Rolland #168</t>
  </si>
  <si>
    <t>Picoche-Rolland #169</t>
  </si>
  <si>
    <t>Picoche-Rolland #170</t>
  </si>
  <si>
    <t>Picoche-Rolland #171</t>
  </si>
  <si>
    <t>Picoche-Rolland #172</t>
  </si>
  <si>
    <t>Picoche-Rolland #173</t>
  </si>
  <si>
    <t>Picoche-Rolland #174</t>
  </si>
  <si>
    <t>Picoche-Rolland #175</t>
  </si>
  <si>
    <t>Picoche-Rolland #176</t>
  </si>
  <si>
    <t>Picoche-Rolland #177</t>
  </si>
  <si>
    <t>Picoche-Rolland #178</t>
  </si>
  <si>
    <t>Picoche-Rolland #179</t>
  </si>
  <si>
    <t>Picoche-Rolland #180</t>
  </si>
  <si>
    <t>Picoche-Rolland #181</t>
  </si>
  <si>
    <t>Picoche-Rolland #182</t>
  </si>
  <si>
    <t>Picoche-Rolland #183</t>
  </si>
  <si>
    <t>Picoche-Rolland #184</t>
  </si>
  <si>
    <t>Picoche-Rolland #185</t>
  </si>
  <si>
    <t>Picoche-Rolland #186</t>
  </si>
  <si>
    <t>Picoche-Rolland #187</t>
  </si>
  <si>
    <t>Picoche-Rolland #188</t>
  </si>
  <si>
    <t>Picoche-Rolland #189</t>
  </si>
  <si>
    <t>Picoche-Rolland #190</t>
  </si>
  <si>
    <t>Picoche-Rolland #191</t>
  </si>
  <si>
    <t>Picoche-Rolland #192</t>
  </si>
  <si>
    <t>Picoche-Rolland #193</t>
  </si>
  <si>
    <t>Picoche-Rolland #194</t>
  </si>
  <si>
    <t>Picoche-Rolland #195</t>
  </si>
  <si>
    <t>Picoche-Rolland #196</t>
  </si>
  <si>
    <t>Picoche-Rolland #197</t>
  </si>
  <si>
    <t>Picoche-Rolland #198</t>
  </si>
  <si>
    <t>Picoche-Rolland #199</t>
  </si>
  <si>
    <t>Picoche-Rolland #200</t>
  </si>
  <si>
    <t>Picoche-Rolland #201</t>
  </si>
  <si>
    <t>Picoche-Rolland #202</t>
  </si>
  <si>
    <t>Picoche-Rolland #203</t>
  </si>
  <si>
    <t>Picoche-Rolland #204</t>
  </si>
  <si>
    <t>Picoche-Rolland #205</t>
  </si>
  <si>
    <t>Picoche-Rolland #206</t>
  </si>
  <si>
    <t>Picoche-Rolland #207</t>
  </si>
  <si>
    <t>Picoche-Rolland #208</t>
  </si>
  <si>
    <t>Picoche-Rolland #209</t>
  </si>
  <si>
    <t>Picoche-Rolland #210</t>
  </si>
  <si>
    <t>Picoche-Rolland #211</t>
  </si>
  <si>
    <t>Picoche-Rolland #212</t>
  </si>
  <si>
    <t>Picoche-Rolland #213</t>
  </si>
  <si>
    <t>Picoche-Rolland #214</t>
  </si>
  <si>
    <t>Picoche-Rolland #215</t>
  </si>
  <si>
    <t>Picoche-Rolland #216</t>
  </si>
  <si>
    <t>Picoche-Rolland #217</t>
  </si>
  <si>
    <t>Picoche-Rolland #218</t>
  </si>
  <si>
    <t>Picoche-Rolland #219</t>
  </si>
  <si>
    <t>Picoche-Rolland #220</t>
  </si>
  <si>
    <t>Picoche-Rolland #221</t>
  </si>
  <si>
    <t>Picoche-Rolland #222</t>
  </si>
  <si>
    <t>Picoche-Rolland #223</t>
  </si>
  <si>
    <t>Picoche-Rolland #224</t>
  </si>
  <si>
    <t>Picoche-Rolland #225</t>
  </si>
  <si>
    <t>Picoche-Rolland #226</t>
  </si>
  <si>
    <t>Picoche-Rolland #227</t>
  </si>
  <si>
    <t>Picoche-Rolland #228</t>
  </si>
  <si>
    <t>Picoche-Rolland #229</t>
  </si>
  <si>
    <t>Picoche-Rolland #230</t>
  </si>
  <si>
    <t>Picoche-Rolland #231</t>
  </si>
  <si>
    <t>Picoche-Rolland #232</t>
  </si>
  <si>
    <t>Picoche-Rolland #233</t>
  </si>
  <si>
    <t>Picoche-Rolland #234</t>
  </si>
  <si>
    <t>Picoche-Rolland #235</t>
  </si>
  <si>
    <t>Picoche-Rolland #236</t>
  </si>
  <si>
    <t>Picoche-Rolland #237</t>
  </si>
  <si>
    <t>Picoche-Rolland #238</t>
  </si>
  <si>
    <t>Picoche-Rolland #239</t>
  </si>
  <si>
    <t>Picoche-Rolland #240</t>
  </si>
  <si>
    <t>Picoche-Rolland #241</t>
  </si>
  <si>
    <t>Picoche-Rolland #242</t>
  </si>
  <si>
    <t>Picoche-Rolland #243</t>
  </si>
  <si>
    <t>Picoche-Rolland #244</t>
  </si>
  <si>
    <t>Picoche-Rolland #245</t>
  </si>
  <si>
    <t>Picoche-Rolland #246</t>
  </si>
  <si>
    <t>Picoche-Rolland #247</t>
  </si>
  <si>
    <t>Picoche-Rolland #248</t>
  </si>
  <si>
    <t>Picoche-Rolland #249</t>
  </si>
  <si>
    <t>Picoche-Rolland #250</t>
  </si>
  <si>
    <t>Picoche-Rolland #251</t>
  </si>
  <si>
    <t>Picoche-Rolland #252</t>
  </si>
  <si>
    <t>Picoche-Rolland #253</t>
  </si>
  <si>
    <t>Picoche-Rolland #254</t>
  </si>
  <si>
    <t>Picoche-Rolland #255</t>
  </si>
  <si>
    <t>Picoche-Rolland #256</t>
  </si>
  <si>
    <t>Picoche-Rolland #257</t>
  </si>
  <si>
    <t>Picoche-Rolland #258</t>
  </si>
  <si>
    <t>Picoche-Rolland #259</t>
  </si>
  <si>
    <t>Picoche-Rolland #260</t>
  </si>
  <si>
    <t>Picoche-Rolland #261</t>
  </si>
  <si>
    <t>Picoche-Rolland #262</t>
  </si>
  <si>
    <t>Picoche-Rolland #263</t>
  </si>
  <si>
    <t>Picoche-Rolland #264</t>
  </si>
  <si>
    <t>Picoche-Rolland #265</t>
  </si>
  <si>
    <t>Picoche-Rolland #266</t>
  </si>
  <si>
    <t>Picoche-Rolland #267</t>
  </si>
  <si>
    <t>Picoche-Rolland #268</t>
  </si>
  <si>
    <t>Picoche-Rolland #269</t>
  </si>
  <si>
    <t>Picoche-Rolland #270</t>
  </si>
  <si>
    <t>Picoche-Rolland #271</t>
  </si>
  <si>
    <t>Picoche-Rolland #272</t>
  </si>
  <si>
    <t>Picoche-Rolland #273</t>
  </si>
  <si>
    <t>Picoche-Rolland #274</t>
  </si>
  <si>
    <t>Picoche-Rolland #275</t>
  </si>
  <si>
    <t>Picoche-Rolland #276</t>
  </si>
  <si>
    <t>Picoche-Rolland #277</t>
  </si>
  <si>
    <t>Picoche-Rolland #278</t>
  </si>
  <si>
    <t>Picoche-Rolland #279</t>
  </si>
  <si>
    <t>Picoche-Rolland #280</t>
  </si>
  <si>
    <t>Picoche-Rolland #281</t>
  </si>
  <si>
    <t>Picoche-Rolland #282</t>
  </si>
  <si>
    <t>Picoche-Rolland #283</t>
  </si>
  <si>
    <t>Picoche-Rolland #284</t>
  </si>
  <si>
    <t>Picoche-Rolland #285</t>
  </si>
  <si>
    <t>Picoche-Rolland #286</t>
  </si>
  <si>
    <t>Picoche-Rolland #287</t>
  </si>
  <si>
    <t>Picoche-Rolland #288</t>
  </si>
  <si>
    <t>Picoche-Rolland #289</t>
  </si>
  <si>
    <t>Picoche-Rolland #290</t>
  </si>
  <si>
    <t>Picoche-Rolland #291</t>
  </si>
  <si>
    <t>Picoche-Rolland #292</t>
  </si>
  <si>
    <t>Picoche-Rolland #293</t>
  </si>
  <si>
    <t>Picoche-Rolland #294</t>
  </si>
  <si>
    <t>Picoche-Rolland #295</t>
  </si>
  <si>
    <t>Picoche-Rolland #296</t>
  </si>
  <si>
    <t>Picoche-Rolland #297</t>
  </si>
  <si>
    <t>Picoche-Rolland #298</t>
  </si>
  <si>
    <t>Picoche-Rolland #299</t>
  </si>
  <si>
    <t>Picoche-Rolland #300</t>
  </si>
  <si>
    <t>Picoche-Rolland #301</t>
  </si>
  <si>
    <t>Picoche-Rolland #302</t>
  </si>
  <si>
    <t>Picoche-Rolland #303</t>
  </si>
  <si>
    <t>Picoche-Rolland #304</t>
  </si>
  <si>
    <t>Picoche-Rolland #305</t>
  </si>
  <si>
    <t>Picoche-Rolland #306</t>
  </si>
  <si>
    <t>Picoche-Rolland #307</t>
  </si>
  <si>
    <t>Picoche-Rolland #308</t>
  </si>
  <si>
    <t>Picoche-Rolland #309</t>
  </si>
  <si>
    <t>Picoche-Rolland #310</t>
  </si>
  <si>
    <t>Picoche-Rolland #311</t>
  </si>
  <si>
    <t>Picoche-Rolland #312</t>
  </si>
  <si>
    <t>Picoche-Rolland #313</t>
  </si>
  <si>
    <t>Picoche-Rolland #314</t>
  </si>
  <si>
    <t>Picoche-Rolland #315</t>
  </si>
  <si>
    <t>Picoche-Rolland #316</t>
  </si>
  <si>
    <t>Picoche-Rolland #317</t>
  </si>
  <si>
    <t>Picoche-Rolland #318</t>
  </si>
  <si>
    <t>Picoche-Rolland #319</t>
  </si>
  <si>
    <t>Picoche-Rolland #320</t>
  </si>
  <si>
    <t>Picoche-Rolland #321</t>
  </si>
  <si>
    <t>Picoche-Rolland #322</t>
  </si>
  <si>
    <t>Picoche-Rolland #323</t>
  </si>
  <si>
    <t>Picoche-Rolland #324</t>
  </si>
  <si>
    <t>Picoche-Rolland #325</t>
  </si>
  <si>
    <t>Picoche-Rolland #326</t>
  </si>
  <si>
    <t>Picoche-Rolland #327</t>
  </si>
  <si>
    <t>Picoche-Rolland #328</t>
  </si>
  <si>
    <t>Picoche-Rolland #329</t>
  </si>
  <si>
    <t>Picoche-Rolland #330</t>
  </si>
  <si>
    <t>Picoche-Rolland #331</t>
  </si>
  <si>
    <t>Picoche-Rolland #332</t>
  </si>
  <si>
    <t>Picoche-Rolland #333</t>
  </si>
  <si>
    <t>Picoche-Rolland #334</t>
  </si>
  <si>
    <t>Picoche-Rolland #335</t>
  </si>
  <si>
    <t>Picoche-Rolland #336</t>
  </si>
  <si>
    <t>Picoche-Rolland #337</t>
  </si>
  <si>
    <t>Picoche-Rolland #338</t>
  </si>
  <si>
    <t>Picoche-Rolland #339</t>
  </si>
  <si>
    <t>Picoche-Rolland #340</t>
  </si>
  <si>
    <t>Picoche-Rolland #341</t>
  </si>
  <si>
    <t>Picoche-Rolland #342</t>
  </si>
  <si>
    <t>Picoche-Rolland #343</t>
  </si>
  <si>
    <t>Picoche-Rolland #344</t>
  </si>
  <si>
    <t>Picoche-Rolland #345</t>
  </si>
  <si>
    <t>Picoche-Rolland #346</t>
  </si>
  <si>
    <t>Picoche-Rolland #347</t>
  </si>
  <si>
    <t>Picoche-Rolland #348</t>
  </si>
  <si>
    <t>Picoche-Rolland #349</t>
  </si>
  <si>
    <t>Picoche-Rolland #350</t>
  </si>
  <si>
    <t>Picoche-Rolland #351</t>
  </si>
  <si>
    <t>Picoche-Rolland #352</t>
  </si>
  <si>
    <t>Picoche-Rolland #353</t>
  </si>
  <si>
    <t>Picoche-Rolland #354</t>
  </si>
  <si>
    <t>Picoche-Rolland #355</t>
  </si>
  <si>
    <t>Picoche-Rolland #356</t>
  </si>
  <si>
    <t>Picoche-Rolland #357</t>
  </si>
  <si>
    <t>Picoche-Rolland #358</t>
  </si>
  <si>
    <t>Picoche-Rolland #359</t>
  </si>
  <si>
    <t>Picoche-Rolland #360</t>
  </si>
  <si>
    <t>Picoche-Rolland #361</t>
  </si>
  <si>
    <t>Picoche-Rolland #362</t>
  </si>
  <si>
    <t>Picoche-Rolland #363</t>
  </si>
  <si>
    <t>Picoche-Rolland #364</t>
  </si>
  <si>
    <t>Picoche-Rolland #365</t>
  </si>
  <si>
    <t>Picoche-Rolland #366</t>
  </si>
  <si>
    <t>Picoche-Rolland #367</t>
  </si>
  <si>
    <t>Picoche-Rolland #368</t>
  </si>
  <si>
    <t>Picoche-Rolland #369</t>
  </si>
  <si>
    <t>Picoche-Rolland #370</t>
  </si>
  <si>
    <t>Picoche-Rolland #371</t>
  </si>
  <si>
    <t>Picoche-Rolland #372</t>
  </si>
  <si>
    <t>Picoche-Rolland #373</t>
  </si>
  <si>
    <t>Picoche-Rolland #374</t>
  </si>
  <si>
    <t>Picoche-Rolland #375</t>
  </si>
  <si>
    <t>Picoche-Rolland #376</t>
  </si>
  <si>
    <t>Picoche-Rolland #377</t>
  </si>
  <si>
    <t>Picoche-Rolland #378</t>
  </si>
  <si>
    <t>Picoche-Rolland #379</t>
  </si>
  <si>
    <t>Picoche-Rolland #380</t>
  </si>
  <si>
    <t>Picoche-Rolland #381</t>
  </si>
  <si>
    <t>Picoche-Rolland #382</t>
  </si>
  <si>
    <t>Picoche-Rolland #383</t>
  </si>
  <si>
    <t>Picoche-Rolland #384</t>
  </si>
  <si>
    <t>Picoche-Rolland #385</t>
  </si>
  <si>
    <t>Picoche-Rolland #386</t>
  </si>
  <si>
    <t>Picoche-Rolland #387</t>
  </si>
  <si>
    <t>Picoche-Rolland #388</t>
  </si>
  <si>
    <t>Picoche-Rolland #389</t>
  </si>
  <si>
    <t>Picoche-Rolland #390</t>
  </si>
  <si>
    <t>Picoche-Rolland #391</t>
  </si>
  <si>
    <t>Picoche-Rolland #392</t>
  </si>
  <si>
    <t>Picoche-Rolland #393</t>
  </si>
  <si>
    <t>Picoche-Rolland #394</t>
  </si>
  <si>
    <t>Picoche-Rolland #395</t>
  </si>
  <si>
    <t>Picoche-Rolland #396</t>
  </si>
  <si>
    <t>Picoche-Rolland #397</t>
  </si>
  <si>
    <t>Picoche-Rolland #398</t>
  </si>
  <si>
    <t>Picoche-Rolland #399</t>
  </si>
  <si>
    <t>Picoche-Rolland #400</t>
  </si>
  <si>
    <t>Picoche-Rolland #401</t>
  </si>
  <si>
    <t>Picoche-Rolland #402</t>
  </si>
  <si>
    <t>Picoche-Rolland #403</t>
  </si>
  <si>
    <t>Picoche-Rolland #404</t>
  </si>
  <si>
    <t>Picoche-Rolland #405</t>
  </si>
  <si>
    <t>Picoche-Rolland #406</t>
  </si>
  <si>
    <t>Picoche-Rolland #407</t>
  </si>
  <si>
    <t>Picoche-Rolland #408</t>
  </si>
  <si>
    <t>Picoche-Rolland #409</t>
  </si>
  <si>
    <t>Picoche-Rolland #410</t>
  </si>
  <si>
    <t>Picoche-Rolland #411</t>
  </si>
  <si>
    <t>Picoche-Rolland #412</t>
  </si>
  <si>
    <t>Picoche-Rolland #413</t>
  </si>
  <si>
    <t>Picoche-Rolland #414</t>
  </si>
  <si>
    <t>Picoche-Rolland #415</t>
  </si>
  <si>
    <t>Picoche-Rolland #416</t>
  </si>
  <si>
    <t>Picoche-Rolland #417</t>
  </si>
  <si>
    <t>Picoche-Rolland #418</t>
  </si>
  <si>
    <t>Picoche-Rolland #419</t>
  </si>
  <si>
    <t>Picoche-Rolland #420</t>
  </si>
  <si>
    <t>Picoche-Rolland #421</t>
  </si>
  <si>
    <t>Picoche-Rolland #422</t>
  </si>
  <si>
    <t>Picoche-Rolland #423</t>
  </si>
  <si>
    <t>Picoche-Rolland #424</t>
  </si>
  <si>
    <t>Picoche-Rolland #425</t>
  </si>
  <si>
    <t>Picoche-Rolland #426</t>
  </si>
  <si>
    <t>Picoche-Rolland #427</t>
  </si>
  <si>
    <t>Picoche-Rolland #428</t>
  </si>
  <si>
    <t>Picoche-Rolland #429</t>
  </si>
  <si>
    <t>Picoche-Rolland #430</t>
  </si>
  <si>
    <t>Picoche-Rolland #431</t>
  </si>
  <si>
    <t>Picoche-Rolland #432</t>
  </si>
  <si>
    <t>Picoche-Rolland #433</t>
  </si>
  <si>
    <t>Picoche-Rolland #434</t>
  </si>
  <si>
    <t>Picoche-Rolland #435</t>
  </si>
  <si>
    <t>Picoche-Rolland #436</t>
  </si>
  <si>
    <t>Picoche-Rolland #437</t>
  </si>
  <si>
    <t>Picoche-Rolland #438</t>
  </si>
  <si>
    <t>Picoche-Rolland #439</t>
  </si>
  <si>
    <t>Picoche-Rolland #440</t>
  </si>
  <si>
    <t>Topic</t>
  </si>
  <si>
    <t>Class</t>
  </si>
  <si>
    <t>antonyms</t>
  </si>
  <si>
    <t>v</t>
  </si>
  <si>
    <t>n</t>
  </si>
  <si>
    <t>aj</t>
  </si>
  <si>
    <t>Priority</t>
  </si>
  <si>
    <t>Group</t>
  </si>
  <si>
    <t>SubTopic</t>
  </si>
  <si>
    <t>Word</t>
  </si>
  <si>
    <t>Code</t>
  </si>
  <si>
    <t>Picoche-Rolland #</t>
  </si>
  <si>
    <t>Language 1</t>
  </si>
  <si>
    <t>var̃r̃ehus; dieðahus</t>
  </si>
  <si>
    <t>ōmen; augurium; auspicium</t>
  </si>
  <si>
    <t>pro'minima; io'nos</t>
  </si>
  <si>
    <t>oiō'nos; 'ornis</t>
  </si>
  <si>
    <t>predznamenovanie; znak</t>
  </si>
  <si>
    <t>zeichen</t>
  </si>
  <si>
    <t>taikns</t>
  </si>
  <si>
    <t>före-bud; omen</t>
  </si>
  <si>
    <t>heill; furða</t>
  </si>
  <si>
    <t>présage; augure</t>
  </si>
  <si>
    <t>diougan; seblant</t>
  </si>
  <si>
    <t>argoel; coel; rhagarwydd</t>
  </si>
  <si>
    <t>cēl</t>
  </si>
  <si>
    <t>agüero; presagio</t>
  </si>
  <si>
    <t xml:space="preserve"> </t>
  </si>
  <si>
    <t>faka-ʔiloŋa</t>
  </si>
  <si>
    <t>aituaa; tohu-ŋia</t>
  </si>
  <si>
    <t>فأْل , ما يُتَفَاءَلُ بِه</t>
  </si>
  <si>
    <t>fɑl</t>
  </si>
  <si>
    <t>Lit. drabar- 'foretell'+ abstract.</t>
  </si>
  <si>
    <t>drabarimos</t>
  </si>
  <si>
    <t>lakṣaṇa-; pūrva-lakṣaṇa-; nimitta-</t>
  </si>
  <si>
    <t>omen, portent</t>
  </si>
  <si>
    <t>Religion and belief</t>
  </si>
  <si>
    <t>gobmi</t>
  </si>
  <si>
    <t>mānēs; lārva; phantasma</t>
  </si>
  <si>
    <t>'fadasma; 'pnefma; vri'kolakas</t>
  </si>
  <si>
    <t>'pʰantasma; ski'ā</t>
  </si>
  <si>
    <t>prividenie; prizrak</t>
  </si>
  <si>
    <t>gespenste; getwās</t>
  </si>
  <si>
    <t>--</t>
  </si>
  <si>
    <t>spöke; gengångare</t>
  </si>
  <si>
    <t>draugr; aptrganga</t>
  </si>
  <si>
    <t>fantôme; esprit; revenant</t>
  </si>
  <si>
    <t>teuz</t>
  </si>
  <si>
    <t>ysbryd; bwgan; drychiolaeth</t>
  </si>
  <si>
    <t>scāl</t>
  </si>
  <si>
    <t>Respectively: from Gascon (Béarn) 'gusot'; 'animal ghost'.</t>
  </si>
  <si>
    <t>['kʰürṣo]; bar'bau</t>
  </si>
  <si>
    <t>fantasma</t>
  </si>
  <si>
    <t>tēvolo; ʔata</t>
  </si>
  <si>
    <t>keehua</t>
  </si>
  <si>
    <t>PPN *ʔaitu; *qaitu; *aitu; *vai-lua; *maliko, *maLiko</t>
  </si>
  <si>
    <t>شبح , خَيال , طَيْف</t>
  </si>
  <si>
    <t>[ruh]; [šæbæh]</t>
  </si>
  <si>
    <t>mulo</t>
  </si>
  <si>
    <t>preta-</t>
  </si>
  <si>
    <t>ghost, phantom</t>
  </si>
  <si>
    <t>haldi</t>
  </si>
  <si>
    <t>nympha</t>
  </si>
  <si>
    <t>ne'raiða; ksoti'ko</t>
  </si>
  <si>
    <t>'numpʰē</t>
  </si>
  <si>
    <t>feja; el ́f</t>
  </si>
  <si>
    <t>feie</t>
  </si>
  <si>
    <t>fe; älva; tomte</t>
  </si>
  <si>
    <t>ālfr</t>
  </si>
  <si>
    <t>fée</t>
  </si>
  <si>
    <t>korriganez</t>
  </si>
  <si>
    <t>Respectively: 'fairies; elf'.</t>
  </si>
  <si>
    <t>tylwyth teg; coblyn</t>
  </si>
  <si>
    <t>ben sīde</t>
  </si>
  <si>
    <t>la'miɲa</t>
  </si>
  <si>
    <t>hada; duende</t>
  </si>
  <si>
    <t>masaka</t>
  </si>
  <si>
    <t>جِنﱢيّ , جِنﱢيﱠة</t>
  </si>
  <si>
    <t>pæri</t>
  </si>
  <si>
    <t>Loan from Romanian.</t>
  </si>
  <si>
    <t>[zinevari]</t>
  </si>
  <si>
    <t>fairy, elf</t>
  </si>
  <si>
    <t>noɑidi</t>
  </si>
  <si>
    <t>sāga; striga; maga</t>
  </si>
  <si>
    <t>'maɣos; 'maɣisa</t>
  </si>
  <si>
    <t>Latter form is feminine.</t>
  </si>
  <si>
    <t>pʰarma'keus; pʰarma'kos; pʰarma'kis</t>
  </si>
  <si>
    <t>ved ́ma; koldun ́ja; čarodejka</t>
  </si>
  <si>
    <t>hecse; zouberinne</t>
  </si>
  <si>
    <t>lubjaleis</t>
  </si>
  <si>
    <t>häxa</t>
  </si>
  <si>
    <t>galdrakona; fordœða</t>
  </si>
  <si>
    <t>sorcier, sorcière</t>
  </si>
  <si>
    <t>Respectively: male; female.</t>
  </si>
  <si>
    <t>sorser; sorserez</t>
  </si>
  <si>
    <t>dewin(es); swynwr(aig); gwrach</t>
  </si>
  <si>
    <t>ammait</t>
  </si>
  <si>
    <t>belha'gile</t>
  </si>
  <si>
    <t>brujo/ bruja; hechicero</t>
  </si>
  <si>
    <t>taulatēvolo</t>
  </si>
  <si>
    <t>wahine maakutu</t>
  </si>
  <si>
    <t>(ساحِر(ة</t>
  </si>
  <si>
    <t>ǰɑdugær</t>
  </si>
  <si>
    <t>Loans from Slavic languages.</t>
  </si>
  <si>
    <t>[čoxano]; [čoxayi]</t>
  </si>
  <si>
    <t>abhicāraka-; abhicārin-; abhicāraṇī- (fem.); māyāvin-; māyin-; māyinī- (fem.)</t>
  </si>
  <si>
    <t>sorcerer, witch</t>
  </si>
  <si>
    <t>noɑidi-vuohtɑ; vihtɑr̃; dus</t>
  </si>
  <si>
    <t>magica ars; magicē; magia</t>
  </si>
  <si>
    <t>ma'ɣia; 'maɣia; 'mavri ma'ɣia</t>
  </si>
  <si>
    <t>goē'teiā; pʰarma'keiā; baska'niā; ma'geiā</t>
  </si>
  <si>
    <t>magija; čary; čarodejstvo; volšebstvo</t>
  </si>
  <si>
    <t>zouber, zouberīe</t>
  </si>
  <si>
    <t>lubjaleisei</t>
  </si>
  <si>
    <t>Second term, lit. 'black-art/ trick'.</t>
  </si>
  <si>
    <t>trolldom; svart-konst; magi</t>
  </si>
  <si>
    <t>seiðr; taufr</t>
  </si>
  <si>
    <t>magie; sorcellerie</t>
  </si>
  <si>
    <t>strobinell; breou; hud</t>
  </si>
  <si>
    <t>hud; dewiniaeth; swyngyfaredd</t>
  </si>
  <si>
    <t>druidecht; aimmitecht</t>
  </si>
  <si>
    <t>belhagile'keria ~ belhagile'goa</t>
  </si>
  <si>
    <t>Iberian Span. has magia; brujería; hechicería.</t>
  </si>
  <si>
    <t>brujería; hechicería</t>
  </si>
  <si>
    <t>nawa-lot</t>
  </si>
  <si>
    <t>faka-louʔakau; mēsiki; manaʔi</t>
  </si>
  <si>
    <t>maakutu-ria</t>
  </si>
  <si>
    <t>سِحْر</t>
  </si>
  <si>
    <t>ǰɑdu</t>
  </si>
  <si>
    <t>[farmeko]</t>
  </si>
  <si>
    <t>yātu-; kṛtyā-; māyā-</t>
  </si>
  <si>
    <t>magic, witchcraft, sorcery</t>
  </si>
  <si>
    <t>eɑhpe-ipmil</t>
  </si>
  <si>
    <t>īdōlum</t>
  </si>
  <si>
    <t>'iðolo</t>
  </si>
  <si>
    <t>'eidōlon</t>
  </si>
  <si>
    <t>idol; kumir</t>
  </si>
  <si>
    <t>abgot</t>
  </si>
  <si>
    <t>av-guda-bild</t>
  </si>
  <si>
    <t>skurðgoð</t>
  </si>
  <si>
    <t>idole</t>
  </si>
  <si>
    <t>idol</t>
  </si>
  <si>
    <t>eilun</t>
  </si>
  <si>
    <t>idol; idal</t>
  </si>
  <si>
    <t>ídolo</t>
  </si>
  <si>
    <t>From Span. 'Dios'.</t>
  </si>
  <si>
    <t>tata-[dios]</t>
  </si>
  <si>
    <t>tamapua; ʔaitoli</t>
  </si>
  <si>
    <t>whaka-pakoko</t>
  </si>
  <si>
    <t>وثن , صنم</t>
  </si>
  <si>
    <t>bot</t>
  </si>
  <si>
    <t>Loan from European languages.</t>
  </si>
  <si>
    <t>[patreto]</t>
  </si>
  <si>
    <t>pratimā-</t>
  </si>
  <si>
    <t>beɑr̃gɑlɑt; bir̃o</t>
  </si>
  <si>
    <t>daemōn; diabolus</t>
  </si>
  <si>
    <t>'ðemonas; 'ðiavolos; sata'nas</t>
  </si>
  <si>
    <t>Late Ancient Greek.</t>
  </si>
  <si>
    <t>'daimōn; dai'monion</t>
  </si>
  <si>
    <t>bes</t>
  </si>
  <si>
    <t>tiufel; unholde</t>
  </si>
  <si>
    <t>unhulþo; skohsl</t>
  </si>
  <si>
    <t>ond ande; demon</t>
  </si>
  <si>
    <t>djofull; troll</t>
  </si>
  <si>
    <t>démon; diable</t>
  </si>
  <si>
    <t>diaoul</t>
  </si>
  <si>
    <t>cythraul; diafol; diawl</t>
  </si>
  <si>
    <t>demon</t>
  </si>
  <si>
    <t>Respectively: 'devil; evil spirit'.</t>
  </si>
  <si>
    <t>['debrü]; [mũ'tʸot]</t>
  </si>
  <si>
    <t>demonio</t>
  </si>
  <si>
    <t>Lit. 'not good'.</t>
  </si>
  <si>
    <t>amo-kʷali</t>
  </si>
  <si>
    <t>tēvolo; kovi; aŋahala</t>
  </si>
  <si>
    <t>rewera; kino</t>
  </si>
  <si>
    <t>عِفْرِيت , شَيْطان</t>
  </si>
  <si>
    <t>div; [ǰenni]</t>
  </si>
  <si>
    <t>beng</t>
  </si>
  <si>
    <t>rakṣas-; rākṣasa-; bhūta-; asura-</t>
  </si>
  <si>
    <t>demon (evil spirit)</t>
  </si>
  <si>
    <t>helvet</t>
  </si>
  <si>
    <t>inferna</t>
  </si>
  <si>
    <t>'kolasi</t>
  </si>
  <si>
    <t>Latter form is Late Ancient Greek.</t>
  </si>
  <si>
    <t>'haidēs; 'geenna</t>
  </si>
  <si>
    <t>ad</t>
  </si>
  <si>
    <t>helle</t>
  </si>
  <si>
    <t>halja; gaiainno</t>
  </si>
  <si>
    <t>helvete</t>
  </si>
  <si>
    <t>hel; helvīti</t>
  </si>
  <si>
    <t>enfer</t>
  </si>
  <si>
    <t>ifern; ivern</t>
  </si>
  <si>
    <t>uffern</t>
  </si>
  <si>
    <t>ifern</t>
  </si>
  <si>
    <t>[ĩ'fernü]</t>
  </si>
  <si>
    <t>infierno</t>
  </si>
  <si>
    <t>mik-tan</t>
  </si>
  <si>
    <t>hetesi</t>
  </si>
  <si>
    <t>Te Poo</t>
  </si>
  <si>
    <t>جهنﱠم , جحِيم</t>
  </si>
  <si>
    <t>duzæx; [ǰæhænnæm]</t>
  </si>
  <si>
    <t>[pokolo]</t>
  </si>
  <si>
    <t>The above are general terms for hell. There are specific hells that are also mentioned in the literature.</t>
  </si>
  <si>
    <t>naraka-; niraya-; pātāla-</t>
  </si>
  <si>
    <t>hell</t>
  </si>
  <si>
    <t>ɑlbmi</t>
  </si>
  <si>
    <t>caelum</t>
  </si>
  <si>
    <t>ura'nos; pa'raðisos</t>
  </si>
  <si>
    <t>ūra'nos</t>
  </si>
  <si>
    <t>nebo; raj</t>
  </si>
  <si>
    <t>himel</t>
  </si>
  <si>
    <t>himins</t>
  </si>
  <si>
    <t>himmel</t>
  </si>
  <si>
    <t>himinn</t>
  </si>
  <si>
    <t>ciel; cieux</t>
  </si>
  <si>
    <t>neɲv, neɲvou</t>
  </si>
  <si>
    <t>nef(oedd)</t>
  </si>
  <si>
    <t>nem; rīched</t>
  </si>
  <si>
    <t>['selü]</t>
  </si>
  <si>
    <t>cielo; paraíso</t>
  </si>
  <si>
    <t>elwiak</t>
  </si>
  <si>
    <t>[hēvani]</t>
  </si>
  <si>
    <t>raŋi</t>
  </si>
  <si>
    <t>جنﱠة , فِرْدَوْس</t>
  </si>
  <si>
    <t>behešt</t>
  </si>
  <si>
    <t>čeri</t>
  </si>
  <si>
    <t>svar; svar-loka-; svarga-; deva-loka-</t>
  </si>
  <si>
    <t>heaven</t>
  </si>
  <si>
    <t>fastudit</t>
  </si>
  <si>
    <t>iēiūnāre</t>
  </si>
  <si>
    <t>ni'stevo</t>
  </si>
  <si>
    <t>nē'steuō</t>
  </si>
  <si>
    <t>postit ́sja</t>
  </si>
  <si>
    <t>vasten</t>
  </si>
  <si>
    <t>fastan</t>
  </si>
  <si>
    <t>fasta</t>
  </si>
  <si>
    <t>jeûner</t>
  </si>
  <si>
    <t>ober yun</t>
  </si>
  <si>
    <t>ymprydio</t>
  </si>
  <si>
    <t>troscim</t>
  </si>
  <si>
    <t>Lit. 'to do fasting'.</t>
  </si>
  <si>
    <t>'baru 'egin</t>
  </si>
  <si>
    <t>ayunar</t>
  </si>
  <si>
    <t>mo-sawa</t>
  </si>
  <si>
    <t>ke ʔaukai</t>
  </si>
  <si>
    <t>noho puku</t>
  </si>
  <si>
    <t>PNP *ʔaukai.</t>
  </si>
  <si>
    <t>صَامَ</t>
  </si>
  <si>
    <t>ruze-gereftæn</t>
  </si>
  <si>
    <t>Loan from Slavic languages.</t>
  </si>
  <si>
    <t>[postisar-]</t>
  </si>
  <si>
    <t>upa-vas- (upa-vasati); lan̄gh- (lan̄ghati)</t>
  </si>
  <si>
    <t>fast (vb)</t>
  </si>
  <si>
    <t>gɑr̃r̃udit</t>
  </si>
  <si>
    <t>exsecrārī; maledīcere</t>
  </si>
  <si>
    <t>kata'rieme; anaθema'tizo</t>
  </si>
  <si>
    <t>kata'raomai</t>
  </si>
  <si>
    <t>Respectively: perfect; imperfect.</t>
  </si>
  <si>
    <t>prokljast ́; proklinat</t>
  </si>
  <si>
    <t>vluochen</t>
  </si>
  <si>
    <t>fraqiþan; unþiuþjan</t>
  </si>
  <si>
    <t>för-banna</t>
  </si>
  <si>
    <t>bolva; banna</t>
  </si>
  <si>
    <t>maudire</t>
  </si>
  <si>
    <t>milligaɲ</t>
  </si>
  <si>
    <t>melltithio</t>
  </si>
  <si>
    <t>maldachaim</t>
  </si>
  <si>
    <t>[ma'dika]</t>
  </si>
  <si>
    <t>maldecir</t>
  </si>
  <si>
    <t>ki-tel-čiwa</t>
  </si>
  <si>
    <t>kapekapeʔi; talatuki; faka-malaʔia</t>
  </si>
  <si>
    <t>kaŋa-a; kohu-kohu</t>
  </si>
  <si>
    <t>لَعَنَ</t>
  </si>
  <si>
    <t>[læʔnæt]-kærdæn</t>
  </si>
  <si>
    <t>arman</t>
  </si>
  <si>
    <t>šap- (šapati)</t>
  </si>
  <si>
    <t>curse</t>
  </si>
  <si>
    <t>sivdnidit</t>
  </si>
  <si>
    <t>benedīcere</t>
  </si>
  <si>
    <t>evlo'ɣo</t>
  </si>
  <si>
    <t>eulo'geō</t>
  </si>
  <si>
    <t>blagoslovit</t>
  </si>
  <si>
    <t>segenen</t>
  </si>
  <si>
    <t>þiuþjan</t>
  </si>
  <si>
    <t>väl-signa</t>
  </si>
  <si>
    <t>bleza</t>
  </si>
  <si>
    <t>bénir</t>
  </si>
  <si>
    <t>binnigaɲ</t>
  </si>
  <si>
    <t>bendithio</t>
  </si>
  <si>
    <t>bendachaim</t>
  </si>
  <si>
    <t>[bene'dika]</t>
  </si>
  <si>
    <t>bendecir</t>
  </si>
  <si>
    <t>ki-tio-čiwa</t>
  </si>
  <si>
    <t>whakapai-ŋia</t>
  </si>
  <si>
    <t>(بَارَكَ (في</t>
  </si>
  <si>
    <t>[bærækæt]-dɑdæn</t>
  </si>
  <si>
    <t>Loans from Romanian.</t>
  </si>
  <si>
    <t>[svinc̷isar]; [alduisarav]</t>
  </si>
  <si>
    <t>These terms may be translated as 'grant, pronounce a blessing'. The 3rd person singulars are dadāti; vadati; gadati.</t>
  </si>
  <si>
    <t>āšiṣaṃ dā-; āšiṣaṃ vad-; āšiṣaṃ gad-</t>
  </si>
  <si>
    <t>bless</t>
  </si>
  <si>
    <t>sar̃dnidit</t>
  </si>
  <si>
    <t>praedicāre</t>
  </si>
  <si>
    <t>ki'rito; 'kano 'kiriɣma</t>
  </si>
  <si>
    <t>kē'russō; euaŋge'lizomai</t>
  </si>
  <si>
    <t>propovedat</t>
  </si>
  <si>
    <t>bredigen</t>
  </si>
  <si>
    <t>merjan</t>
  </si>
  <si>
    <t>predika</t>
  </si>
  <si>
    <t>prêcher</t>
  </si>
  <si>
    <t>prezeg</t>
  </si>
  <si>
    <t>pregethu</t>
  </si>
  <si>
    <t>pridchim</t>
  </si>
  <si>
    <t>[pʰere'dika]</t>
  </si>
  <si>
    <t>predicar</t>
  </si>
  <si>
    <t>te-neštili-a</t>
  </si>
  <si>
    <t>malaŋa</t>
  </si>
  <si>
    <t>kauwhau-tia</t>
  </si>
  <si>
    <t>وَعَظَ , خَطَبَ</t>
  </si>
  <si>
    <t>[væʔz]-kærdæn</t>
  </si>
  <si>
    <t>Means 'speak'.</t>
  </si>
  <si>
    <t>pʰen-</t>
  </si>
  <si>
    <t>preach</t>
  </si>
  <si>
    <t>bɑssi</t>
  </si>
  <si>
    <t>sacer; sanctus</t>
  </si>
  <si>
    <t>ie'ros; 'aɣios</t>
  </si>
  <si>
    <t>hie'ros; 'hagios; 'hosios</t>
  </si>
  <si>
    <t>svjatoj</t>
  </si>
  <si>
    <t>heilec</t>
  </si>
  <si>
    <t>weihs; hailags</t>
  </si>
  <si>
    <t>helig</t>
  </si>
  <si>
    <t>heilagr</t>
  </si>
  <si>
    <t>sacré; saint</t>
  </si>
  <si>
    <t>sakr; santel</t>
  </si>
  <si>
    <t>sanctaidd</t>
  </si>
  <si>
    <t>nōib</t>
  </si>
  <si>
    <t>Respectively: 'sacred; holy'.</t>
  </si>
  <si>
    <t>[ṣa'kra]-tü; ['ṣaɲ]-tü</t>
  </si>
  <si>
    <t>sagrado; santo</t>
  </si>
  <si>
    <t>Also yek-tika-c̷in.</t>
  </si>
  <si>
    <t>mo-wistika-c̷in</t>
  </si>
  <si>
    <t>toputapu; faka-tapui ki he ʔotua; faka-ʔotua; faka-laumālie</t>
  </si>
  <si>
    <t>tapu</t>
  </si>
  <si>
    <t>PPN *tapu; *laka, *Laka</t>
  </si>
  <si>
    <t>*PEO *tampu</t>
  </si>
  <si>
    <t>مُقدﱠس , حرام</t>
  </si>
  <si>
    <t>[moqæddæs]; pɑk</t>
  </si>
  <si>
    <t>Respectively: 'holy; of God'.</t>
  </si>
  <si>
    <t>[svinto]; devlesko</t>
  </si>
  <si>
    <t>puṇya-</t>
  </si>
  <si>
    <t>holy, sacred</t>
  </si>
  <si>
    <t>bahppɑ</t>
  </si>
  <si>
    <t>sacerdōs</t>
  </si>
  <si>
    <t>pa'pas; ie'reas, iero'menos</t>
  </si>
  <si>
    <t>hie'reus</t>
  </si>
  <si>
    <t>svjaščennik; pop</t>
  </si>
  <si>
    <t>priester; ēwart; phaffe</t>
  </si>
  <si>
    <t>gutja</t>
  </si>
  <si>
    <t>präst</t>
  </si>
  <si>
    <t>goði; prestr</t>
  </si>
  <si>
    <t>prêtre; curé</t>
  </si>
  <si>
    <t>beleg</t>
  </si>
  <si>
    <t>offeiriad</t>
  </si>
  <si>
    <t>drui; sacart; cruimther</t>
  </si>
  <si>
    <t>From Latin 'abbas'; from Latin 'rector'.</t>
  </si>
  <si>
    <t>[a'pʰes]; [ere'to]</t>
  </si>
  <si>
    <t>Iberian Span. has cura; capellán.</t>
  </si>
  <si>
    <t>cura; presbítero; sacerdote</t>
  </si>
  <si>
    <t>tio-piškat</t>
  </si>
  <si>
    <t>kau faifekau</t>
  </si>
  <si>
    <t>tohuŋa</t>
  </si>
  <si>
    <t>PPN *tahuŋa; *tufuŋa; *t(a, o)huŋa</t>
  </si>
  <si>
    <t>إمام ؛ كاهِن , قسّ , قِسﱢيْس</t>
  </si>
  <si>
    <t>kešiš</t>
  </si>
  <si>
    <t>rašai</t>
  </si>
  <si>
    <t>'Priest' may refer to either a general position, such as ṛtvij- or one of many specialists in a ritual having a specific function. In the Vedic ritual, there are four chief priests and many more subordinate priests. The four priests are connected to one of the Vedic collections: the hotṛ- or 'invoker' connected to the Ṛg-veda; the udgātṛ- referring to the 'cantor' and connected to the Sāma-veda; the adhvaryu or 'officiating priest' who recited the hymns of the Yajur-veda; and the 'brahman-' or 'supervisor' of the ritual, later connected to the Atharva-veda. The brāhmaṇa- refers to a member of the first class of society, sometimes known as the 'priestly class' although most in the class are not priests. yajata-, yājaka- refer more to the person who gives the offering: a 'sacrificer'.</t>
  </si>
  <si>
    <t>ṛtvij-; hotṛ-; yajata-; yājaka-; brāhmaṇa-</t>
  </si>
  <si>
    <t>priest</t>
  </si>
  <si>
    <t>r̃ohkɑdɑllɑt</t>
  </si>
  <si>
    <t>precārī; ōrāre</t>
  </si>
  <si>
    <t>pro'sefxome</t>
  </si>
  <si>
    <t>'eukʰomai; a'raomai; e'peukʰomai; ka'teukʰomai; pro'seukʰomai</t>
  </si>
  <si>
    <t>molit ́sja</t>
  </si>
  <si>
    <t>beten</t>
  </si>
  <si>
    <t>bidjan</t>
  </si>
  <si>
    <t>bedja</t>
  </si>
  <si>
    <t>biðja</t>
  </si>
  <si>
    <t>prier</t>
  </si>
  <si>
    <t>pediɲ</t>
  </si>
  <si>
    <t>gweddïo</t>
  </si>
  <si>
    <t>guidim</t>
  </si>
  <si>
    <t>Latter form, 'to say prayer'.</t>
  </si>
  <si>
    <t>o'tʰois; [o'sione] 'eran</t>
  </si>
  <si>
    <t>Iberian Span. has orar; rogar.</t>
  </si>
  <si>
    <t>orar; rezar</t>
  </si>
  <si>
    <t>mo-tata-tawtili-a; ki-mo-wistili-a</t>
  </si>
  <si>
    <t>lotu</t>
  </si>
  <si>
    <t>Noun form is karakia.</t>
  </si>
  <si>
    <t>inoi-a</t>
  </si>
  <si>
    <t>PPN *supa; *lotu</t>
  </si>
  <si>
    <t>صلﱠى</t>
  </si>
  <si>
    <t>næmɑz-xɑndæn</t>
  </si>
  <si>
    <t>[rudin] ~ [rudžisar-]</t>
  </si>
  <si>
    <t>yāc- (yācati); prārth- (prārthayate); ā-šās- (ā-šāste)</t>
  </si>
  <si>
    <t>pray</t>
  </si>
  <si>
    <t>balvɑlit</t>
  </si>
  <si>
    <t>venerārī; adōrāre</t>
  </si>
  <si>
    <t>la'trevo</t>
  </si>
  <si>
    <t>'sebomai; prosku'neō</t>
  </si>
  <si>
    <t>poklonjat ́sja</t>
  </si>
  <si>
    <t>anebeten</t>
  </si>
  <si>
    <t>inweitan; blotan</t>
  </si>
  <si>
    <t>till-bedja; dyrka</t>
  </si>
  <si>
    <t>blōta</t>
  </si>
  <si>
    <t>vénérer; adorer</t>
  </si>
  <si>
    <t>azeuli; adoriɲ</t>
  </si>
  <si>
    <t>addoli</t>
  </si>
  <si>
    <t>adraim</t>
  </si>
  <si>
    <t>[a'dora]</t>
  </si>
  <si>
    <t>adorar; culto</t>
  </si>
  <si>
    <t>mo-wistili-a</t>
  </si>
  <si>
    <t>karakia-tia</t>
  </si>
  <si>
    <t>PPN *mori; *mOri</t>
  </si>
  <si>
    <t>(عَبَدَ (اللﱠه</t>
  </si>
  <si>
    <t>Respectively: verb; noun.</t>
  </si>
  <si>
    <t>pæræstidæn; pæræsteš</t>
  </si>
  <si>
    <t>Lit. 'ask God'.</t>
  </si>
  <si>
    <t>mang- o Del</t>
  </si>
  <si>
    <t>yaj- (yajati); pūj- (pūjayati)</t>
  </si>
  <si>
    <t>worship</t>
  </si>
  <si>
    <t>oɑffɑr̃</t>
  </si>
  <si>
    <t>sacrificium</t>
  </si>
  <si>
    <t>θi'sia; prosfo'ra</t>
  </si>
  <si>
    <t>tʰu'siā</t>
  </si>
  <si>
    <t>žertva</t>
  </si>
  <si>
    <t>opfer</t>
  </si>
  <si>
    <t>hunsl; sauþs</t>
  </si>
  <si>
    <t>offer</t>
  </si>
  <si>
    <t>blōt; tafn; fōrn</t>
  </si>
  <si>
    <t>sacrifice; offrande</t>
  </si>
  <si>
    <t>sakrifis; ofrant</t>
  </si>
  <si>
    <t>aberth; offrwm</t>
  </si>
  <si>
    <t>idbart</t>
  </si>
  <si>
    <t>[sakri'fisio]; eṣ'kɛ̃c̷e</t>
  </si>
  <si>
    <t>ofrenda; sacrificio</t>
  </si>
  <si>
    <t>tamanal; te-tayokoli-l</t>
  </si>
  <si>
    <t>lī meʔaʔofa; feilaulau</t>
  </si>
  <si>
    <t>patuŋa tapu; whaka-here; koha; whaka-aro</t>
  </si>
  <si>
    <t>PPN *mori, *mOri</t>
  </si>
  <si>
    <t>قُرْبان , ذبِيحة</t>
  </si>
  <si>
    <t>qorbɑn</t>
  </si>
  <si>
    <t>'Cause to cut' [09.220] + abstract.</t>
  </si>
  <si>
    <t>šʸinave-pe</t>
  </si>
  <si>
    <t>yajɲa-; yāga-; medha-; hotra-; homa-; adhvara-</t>
  </si>
  <si>
    <t>sacrifice, offering</t>
  </si>
  <si>
    <t>alttɑr̃</t>
  </si>
  <si>
    <t>āra; altāre</t>
  </si>
  <si>
    <t>a'ɣia 'trapeza</t>
  </si>
  <si>
    <t>bō'mos; tʰusia'stērion</t>
  </si>
  <si>
    <t>altar ́; prestol</t>
  </si>
  <si>
    <t>altære</t>
  </si>
  <si>
    <t>hunslastaþs</t>
  </si>
  <si>
    <t>altare</t>
  </si>
  <si>
    <t>altari; stallr</t>
  </si>
  <si>
    <t>autel</t>
  </si>
  <si>
    <t>aoter</t>
  </si>
  <si>
    <t>allor</t>
  </si>
  <si>
    <t>altōir</t>
  </si>
  <si>
    <t>From Span. 'altar'.</t>
  </si>
  <si>
    <t>[al'tʰare]</t>
  </si>
  <si>
    <t>altar</t>
  </si>
  <si>
    <t>ʔolita; ʔaletale</t>
  </si>
  <si>
    <t>aata</t>
  </si>
  <si>
    <t>(مذْبح (الكنِيسة</t>
  </si>
  <si>
    <t>qorbɑn-gɑh</t>
  </si>
  <si>
    <t>[altari]</t>
  </si>
  <si>
    <t>vedi-; āyatana-</t>
  </si>
  <si>
    <t>tempel; gir̃ku</t>
  </si>
  <si>
    <t>templum; aedēs</t>
  </si>
  <si>
    <t>na'os; ekli'sia</t>
  </si>
  <si>
    <t>nā'os; hie'ron</t>
  </si>
  <si>
    <t>xram; cerkov</t>
  </si>
  <si>
    <t>tempel; kirche</t>
  </si>
  <si>
    <t>alhs; gudhus</t>
  </si>
  <si>
    <t>kyrka; tempel</t>
  </si>
  <si>
    <t>hof; vē</t>
  </si>
  <si>
    <t>temple; église</t>
  </si>
  <si>
    <t>Respectively: Protestant; Catholic.</t>
  </si>
  <si>
    <t>templ; iliz</t>
  </si>
  <si>
    <t>Respectively: 'temple, church'.</t>
  </si>
  <si>
    <t>teml; eglwys</t>
  </si>
  <si>
    <t>tempul</t>
  </si>
  <si>
    <t>[e'lisa]</t>
  </si>
  <si>
    <t>templo; iglesia</t>
  </si>
  <si>
    <t>tio-pan</t>
  </si>
  <si>
    <t>fale-lotu; fale-lotu siʔi</t>
  </si>
  <si>
    <t>temepara</t>
  </si>
  <si>
    <t>مسْجِد ؛ كنِيسة ؛ معْبد</t>
  </si>
  <si>
    <t>[mæʔbæd]</t>
  </si>
  <si>
    <t>kʰangeri</t>
  </si>
  <si>
    <t>stūpa- (crest, summit) refers in early Buddhism to a hemispherical mound to hold the relics of the Buddha or enlightened being. It is pre-Buddhist in origin, however. A caitya has a similar meaning.</t>
  </si>
  <si>
    <t>caitya-; stūpa-; devālaya-; deva-gṛha-; devatā-gṛha-; devatāgāra-; mandira-; devatā-mandira-</t>
  </si>
  <si>
    <t>temple, church</t>
  </si>
  <si>
    <t>Ipmil</t>
  </si>
  <si>
    <t>deus</t>
  </si>
  <si>
    <t>θe'os</t>
  </si>
  <si>
    <t>tʰe'os; 'daimōn</t>
  </si>
  <si>
    <t>bog</t>
  </si>
  <si>
    <t>got</t>
  </si>
  <si>
    <t>guþ</t>
  </si>
  <si>
    <t>Gud</t>
  </si>
  <si>
    <t>goð, guð; tīvar; āss</t>
  </si>
  <si>
    <t>doue</t>
  </si>
  <si>
    <t>Duw</t>
  </si>
  <si>
    <t>dia</t>
  </si>
  <si>
    <t>'žĩko</t>
  </si>
  <si>
    <t>Dios</t>
  </si>
  <si>
    <t>'Lord' is ariki.</t>
  </si>
  <si>
    <t>atua</t>
  </si>
  <si>
    <t>'Goddess' *sina. 'Supernatural' mana.</t>
  </si>
  <si>
    <t>PPN *qatua; *ʔatua</t>
  </si>
  <si>
    <t>Tuhan</t>
  </si>
  <si>
    <t>اللﱠه</t>
  </si>
  <si>
    <t>xodɑ; yæzdɑn; izæd</t>
  </si>
  <si>
    <t>Devel ~ Del</t>
  </si>
  <si>
    <t>sura- is taken to be the opposite of asura-, a term that originally meant a 'high class of divinity', later a demon. sura- is probably a derivative of asura-. Other terms that might reflect the Judeo-Christian-Muslim notion of a Supreme Being are īšvara-, paramešvara-.</t>
  </si>
  <si>
    <t>deva-; sura-</t>
  </si>
  <si>
    <t>God</t>
  </si>
  <si>
    <t>osku</t>
  </si>
  <si>
    <t>religiō</t>
  </si>
  <si>
    <t>θri'skia</t>
  </si>
  <si>
    <t>tʰrē'skeiā</t>
  </si>
  <si>
    <t>religija; vera</t>
  </si>
  <si>
    <t>g(e)loube</t>
  </si>
  <si>
    <t>religion</t>
  </si>
  <si>
    <t>trūa</t>
  </si>
  <si>
    <t>relijion</t>
  </si>
  <si>
    <t>crefydd</t>
  </si>
  <si>
    <t>cretem; iress; crābud</t>
  </si>
  <si>
    <t>[ereli'žione]</t>
  </si>
  <si>
    <t>religión</t>
  </si>
  <si>
    <t>faʔahiŋa tui</t>
  </si>
  <si>
    <t>haahi</t>
  </si>
  <si>
    <t>دِين , دِيانة</t>
  </si>
  <si>
    <t>din; [mæzhæb]; kiš</t>
  </si>
  <si>
    <t>From devel-ikan-ipe: 'God' + adj. + abstract.</t>
  </si>
  <si>
    <t>devlikanipe</t>
  </si>
  <si>
    <t>This term has been adopted as an equivalent to the Western term and concept, although it encompasses such ideas as 'duty, obligation, law, statute', all derived from the basic sense 'that which is established, ' dhṛ- (to bear or maintain).</t>
  </si>
  <si>
    <t>dharma-</t>
  </si>
  <si>
    <t>suolɑ</t>
  </si>
  <si>
    <t>fūr</t>
  </si>
  <si>
    <t>'kleftis</t>
  </si>
  <si>
    <t>'kleptēs; pʰōr</t>
  </si>
  <si>
    <t>vor</t>
  </si>
  <si>
    <t>diep</t>
  </si>
  <si>
    <t>hliftus</t>
  </si>
  <si>
    <t>tjuv</t>
  </si>
  <si>
    <t>voleur</t>
  </si>
  <si>
    <t>laer</t>
  </si>
  <si>
    <t>lleidr</t>
  </si>
  <si>
    <t>e'baṣle; u'huɲ</t>
  </si>
  <si>
    <t>ladrón</t>
  </si>
  <si>
    <t>tačtek-keh</t>
  </si>
  <si>
    <t>tokotaha kaihaʔa</t>
  </si>
  <si>
    <t>taahae-tia; kaiaa; whaanako-tia</t>
  </si>
  <si>
    <t>سارِق , لِصّ</t>
  </si>
  <si>
    <t>dozd</t>
  </si>
  <si>
    <t>c̷or</t>
  </si>
  <si>
    <t>stena-; cora-; caura-; moṣaka-; tāyu-; steyin-</t>
  </si>
  <si>
    <t>thief</t>
  </si>
  <si>
    <t>Law</t>
  </si>
  <si>
    <t>suoladit</t>
  </si>
  <si>
    <t>fūrārī</t>
  </si>
  <si>
    <t>'klevo</t>
  </si>
  <si>
    <t>'kleptō</t>
  </si>
  <si>
    <t>vorovat ́; krast</t>
  </si>
  <si>
    <t>steln</t>
  </si>
  <si>
    <t>hlifan; stilan; biniman</t>
  </si>
  <si>
    <t>stjäla</t>
  </si>
  <si>
    <t>voler; dérober</t>
  </si>
  <si>
    <t>laerez</t>
  </si>
  <si>
    <t>dwyn; lladrata</t>
  </si>
  <si>
    <t>'ebac̷̣</t>
  </si>
  <si>
    <t>robar</t>
  </si>
  <si>
    <t>tačteki</t>
  </si>
  <si>
    <t>kaihaʔa; kaihaʔasi</t>
  </si>
  <si>
    <t>paahua-tia; taahae-tia; whaanako-tia</t>
  </si>
  <si>
    <t>PPN *fa(a)nako; *fa-nako; *kaihaqa; *kaihaʔa</t>
  </si>
  <si>
    <t>سَرَقَ</t>
  </si>
  <si>
    <t>dozdidæn</t>
  </si>
  <si>
    <t>c̷or-</t>
  </si>
  <si>
    <t>muṣ- (muṣṇāti); cur- (corayati)</t>
  </si>
  <si>
    <t>steal</t>
  </si>
  <si>
    <t>veɑr̃r̃evalli</t>
  </si>
  <si>
    <t>periūrium</t>
  </si>
  <si>
    <t>psevðor'kia; epior'kia</t>
  </si>
  <si>
    <t>Latter example is Late Ancient Greek.</t>
  </si>
  <si>
    <t>pseudomartu'riā; pseudomar'turion; pseudor'kiā</t>
  </si>
  <si>
    <t>kljatvoprestuplenie; verolomstvo</t>
  </si>
  <si>
    <t>meineit</t>
  </si>
  <si>
    <t>Inferred from galiuga-weitwoþs 'perjurer.'</t>
  </si>
  <si>
    <t>galiuga-weitwodiþa</t>
  </si>
  <si>
    <t>mened</t>
  </si>
  <si>
    <t>meineiðr; ljūgeiðr; ljūgvitni</t>
  </si>
  <si>
    <t>parjure</t>
  </si>
  <si>
    <t>le faos</t>
  </si>
  <si>
    <t>anudon</t>
  </si>
  <si>
    <t>ēithech</t>
  </si>
  <si>
    <t>Lit. 'false evidence'.</t>
  </si>
  <si>
    <t>sin ['falčü]</t>
  </si>
  <si>
    <t>perjurio</t>
  </si>
  <si>
    <t>(الحلْف كذِباً , حِنْث (بِاليَمِين</t>
  </si>
  <si>
    <t>peymɑn-šekæni; gævɑhiye-doruqi</t>
  </si>
  <si>
    <t>Lit. 'lying oath'.</t>
  </si>
  <si>
    <t>xoxamni solax</t>
  </si>
  <si>
    <t>Lit. 'bearing false witness'.</t>
  </si>
  <si>
    <t>kauṭa-sākṣya-</t>
  </si>
  <si>
    <t>perjury</t>
  </si>
  <si>
    <t>viessoboɑldin</t>
  </si>
  <si>
    <t>incendium</t>
  </si>
  <si>
    <t>embri'smos</t>
  </si>
  <si>
    <t>purkai'ā</t>
  </si>
  <si>
    <t>podžog</t>
  </si>
  <si>
    <t>brant; mortbrand</t>
  </si>
  <si>
    <t>mord-brand</t>
  </si>
  <si>
    <t>brenna</t>
  </si>
  <si>
    <t>incendie volontaire</t>
  </si>
  <si>
    <t>tan-gwall</t>
  </si>
  <si>
    <t>llosgi (bwriadol)</t>
  </si>
  <si>
    <t>loscad</t>
  </si>
  <si>
    <t>ṣü'haka</t>
  </si>
  <si>
    <t>incendio premeditado</t>
  </si>
  <si>
    <t>إحْراقُ المبانِي عمْداً</t>
  </si>
  <si>
    <t>pʰabar 'cause to burn' + abstract suffix.</t>
  </si>
  <si>
    <t>pʰabaripe ~ pʰabarimos</t>
  </si>
  <si>
    <t>The legal term might be rendered as āgāra-dāha-, (the act of burning a house down; conflagration) or gṛha-dāhāparādha-, (the crime of burning a house down).</t>
  </si>
  <si>
    <t>arson</t>
  </si>
  <si>
    <t>illɑstit</t>
  </si>
  <si>
    <t>stuprum</t>
  </si>
  <si>
    <t>via'smos</t>
  </si>
  <si>
    <t>'hubris; bia'smos</t>
  </si>
  <si>
    <t>iznasilovanie</t>
  </si>
  <si>
    <t>nōtnumft; nōttwanc; nōtzoc</t>
  </si>
  <si>
    <t>våld means 'power, force, possession'.</t>
  </si>
  <si>
    <t>våld-täkt</t>
  </si>
  <si>
    <t>kvennanām</t>
  </si>
  <si>
    <t>viol</t>
  </si>
  <si>
    <t>trais</t>
  </si>
  <si>
    <t>forcur; sleith</t>
  </si>
  <si>
    <t>[bor'ča]c̷e</t>
  </si>
  <si>
    <t>violación</t>
  </si>
  <si>
    <t>tohotoho</t>
  </si>
  <si>
    <t>(اِغْتِصاب (امْرأْةٍ</t>
  </si>
  <si>
    <t>[hætke-nɑmus]</t>
  </si>
  <si>
    <t>Lit. 'do bad to'.</t>
  </si>
  <si>
    <t>ker- nasul -ke</t>
  </si>
  <si>
    <t>dūṣaṇa-; dharṣa-; dharṣaṇa-</t>
  </si>
  <si>
    <t>rape</t>
  </si>
  <si>
    <t>fuor̃r̃avuohtɑ</t>
  </si>
  <si>
    <t>adulterium</t>
  </si>
  <si>
    <t>mi'xia</t>
  </si>
  <si>
    <t>moi'kʰeiā</t>
  </si>
  <si>
    <t>preljubodejanie</t>
  </si>
  <si>
    <t>ēbrechen; huor</t>
  </si>
  <si>
    <t>kalkinassus; horinassus</t>
  </si>
  <si>
    <t>Latter term is ancient.</t>
  </si>
  <si>
    <t>äktenskaps-brott; hor</t>
  </si>
  <si>
    <t>hōr</t>
  </si>
  <si>
    <t>adultère</t>
  </si>
  <si>
    <t>avoultriez</t>
  </si>
  <si>
    <t>godineb</t>
  </si>
  <si>
    <t>adaltras</t>
  </si>
  <si>
    <t>adulterio</t>
  </si>
  <si>
    <t>tono</t>
  </si>
  <si>
    <t>puuremu-tia</t>
  </si>
  <si>
    <t>زِناً , زِناء</t>
  </si>
  <si>
    <t>[zenɑ]</t>
  </si>
  <si>
    <t>[kurvec̷ia]</t>
  </si>
  <si>
    <t>pāradārya-</t>
  </si>
  <si>
    <t>adultery</t>
  </si>
  <si>
    <t>olmmošgoddin</t>
  </si>
  <si>
    <t>caedēs; nex; homicīdium</t>
  </si>
  <si>
    <t>'fonos; ðolofo'nia</t>
  </si>
  <si>
    <t>'pʰonos</t>
  </si>
  <si>
    <t>ubijstvo</t>
  </si>
  <si>
    <t>mort; manslaht</t>
  </si>
  <si>
    <t>maurþr</t>
  </si>
  <si>
    <t>mord</t>
  </si>
  <si>
    <t>morð; vīg; manndrāp</t>
  </si>
  <si>
    <t>meurtre</t>
  </si>
  <si>
    <t>muntr</t>
  </si>
  <si>
    <t>llofruddiaeth</t>
  </si>
  <si>
    <t>marbad</t>
  </si>
  <si>
    <t>e'haite</t>
  </si>
  <si>
    <t>asesinar; matar</t>
  </si>
  <si>
    <t>tāmate; faka-pō; faka-pooŋi</t>
  </si>
  <si>
    <t>koohuru-tia</t>
  </si>
  <si>
    <t>قتْل , اِغْتِيال</t>
  </si>
  <si>
    <t>[qætl]</t>
  </si>
  <si>
    <t>From mudar 'kill'+ imos (abstract).</t>
  </si>
  <si>
    <t>mudarimos</t>
  </si>
  <si>
    <t>vadha-</t>
  </si>
  <si>
    <t>murder</t>
  </si>
  <si>
    <t>giddɑgɑs; faŋgɑl</t>
  </si>
  <si>
    <t>carcer</t>
  </si>
  <si>
    <t>fila'ki</t>
  </si>
  <si>
    <t>heir'ktē; desmō'tērion; pʰula'kē</t>
  </si>
  <si>
    <t>tjur ́ma (temnica)</t>
  </si>
  <si>
    <t>karkære</t>
  </si>
  <si>
    <t>karkara</t>
  </si>
  <si>
    <t>fängelse</t>
  </si>
  <si>
    <t>myrkvastofa; fangelsi</t>
  </si>
  <si>
    <t>prison</t>
  </si>
  <si>
    <t>prizon</t>
  </si>
  <si>
    <t>carchar</t>
  </si>
  <si>
    <t>carcar</t>
  </si>
  <si>
    <t>[preẓõ]'tegi</t>
  </si>
  <si>
    <t>Iberian Span. has cárcel; prisión.</t>
  </si>
  <si>
    <t>cárcel</t>
  </si>
  <si>
    <t>pilisone</t>
  </si>
  <si>
    <t>whare here-here</t>
  </si>
  <si>
    <t>سِجْن , حبْس</t>
  </si>
  <si>
    <t>zendɑn</t>
  </si>
  <si>
    <t>[temnic̷a]</t>
  </si>
  <si>
    <t>kārā-; kārā-gāra-</t>
  </si>
  <si>
    <t>prison, jail</t>
  </si>
  <si>
    <t>sahkku</t>
  </si>
  <si>
    <t>multa</t>
  </si>
  <si>
    <t>'prostimo</t>
  </si>
  <si>
    <t>zē'miā; tʰō'ē; 'prostīmon</t>
  </si>
  <si>
    <t>štraf</t>
  </si>
  <si>
    <t>buoze</t>
  </si>
  <si>
    <t>plikt; böter</t>
  </si>
  <si>
    <t>vīti; bōt</t>
  </si>
  <si>
    <t>amende</t>
  </si>
  <si>
    <t>amant</t>
  </si>
  <si>
    <t>dirwy</t>
  </si>
  <si>
    <t>dīre; ēric</t>
  </si>
  <si>
    <t>Latter form is 'fine (traffic offence), from French 'procès-verbal'.</t>
  </si>
  <si>
    <t>[a'mãda]; [ber'bal]</t>
  </si>
  <si>
    <t>غرامة</t>
  </si>
  <si>
    <t>[ǰærime]</t>
  </si>
  <si>
    <t>[gloaba]</t>
  </si>
  <si>
    <t>daṇda-</t>
  </si>
  <si>
    <t>fine</t>
  </si>
  <si>
    <t>r̃aŋggaštus</t>
  </si>
  <si>
    <t>poena; damnum; noxa</t>
  </si>
  <si>
    <t>timo'ria; pi'ni</t>
  </si>
  <si>
    <t>zē'miā; tīmō'riā; poi'nē; tī'mē</t>
  </si>
  <si>
    <t>nakazanie; kara</t>
  </si>
  <si>
    <t>strāfe; pīn(e)</t>
  </si>
  <si>
    <t>balweins</t>
  </si>
  <si>
    <t>straff</t>
  </si>
  <si>
    <t>refsing; vīti</t>
  </si>
  <si>
    <t>punition</t>
  </si>
  <si>
    <t>pinijenn</t>
  </si>
  <si>
    <t>cosb; poen</t>
  </si>
  <si>
    <t>pian; dīgal</t>
  </si>
  <si>
    <t>[püni'sione]</t>
  </si>
  <si>
    <t>castigo</t>
  </si>
  <si>
    <t>Also tac̷akʷilti-lis.</t>
  </si>
  <si>
    <t>ki-yokoli-a</t>
  </si>
  <si>
    <t>tautea</t>
  </si>
  <si>
    <t>whiu-a</t>
  </si>
  <si>
    <t>عِقاب , عُقُوبة , جزاء</t>
  </si>
  <si>
    <t>[tæmbih]; sæzɑ</t>
  </si>
  <si>
    <t>[strafo]</t>
  </si>
  <si>
    <t>penalty, punishment</t>
  </si>
  <si>
    <t>aššeheɑpme</t>
  </si>
  <si>
    <t>innocēns</t>
  </si>
  <si>
    <t>a'θoos</t>
  </si>
  <si>
    <t>a'tʰōios</t>
  </si>
  <si>
    <t>nevinnyj</t>
  </si>
  <si>
    <t>unschuldic</t>
  </si>
  <si>
    <t>swikns</t>
  </si>
  <si>
    <t>o-skyldig</t>
  </si>
  <si>
    <t>ūsekr; ūsannr; sykn</t>
  </si>
  <si>
    <t>innocent</t>
  </si>
  <si>
    <t>dieuog; diniwed</t>
  </si>
  <si>
    <t>na cintach</t>
  </si>
  <si>
    <t>Latter form means 'without fault'.</t>
  </si>
  <si>
    <t>[ino'sɛ̃t]; 'ogen 'gabe</t>
  </si>
  <si>
    <t>inocente</t>
  </si>
  <si>
    <t>tonuhia; taʔeʔilo ha kovi</t>
  </si>
  <si>
    <t>برِيء</t>
  </si>
  <si>
    <t>bigonɑh</t>
  </si>
  <si>
    <t>bidoš-alo 'without guilt'+ adj. suffix.</t>
  </si>
  <si>
    <t>bidošalo</t>
  </si>
  <si>
    <t>šuci-; anaparādhin-; adoṣa-</t>
  </si>
  <si>
    <t>aššalɑš</t>
  </si>
  <si>
    <t>sōns; noxius</t>
  </si>
  <si>
    <t>'enoxos</t>
  </si>
  <si>
    <t>'aitios; 'enokʰos</t>
  </si>
  <si>
    <t>vinovnyj</t>
  </si>
  <si>
    <t>schuldic</t>
  </si>
  <si>
    <t>skula</t>
  </si>
  <si>
    <t>skyldig</t>
  </si>
  <si>
    <t>sekr; sannr</t>
  </si>
  <si>
    <t>coupable</t>
  </si>
  <si>
    <t>kabluz; koupabl</t>
  </si>
  <si>
    <t>euog</t>
  </si>
  <si>
    <t>cintach</t>
  </si>
  <si>
    <t>ogɛ̃'dãt</t>
  </si>
  <si>
    <t>culpable</t>
  </si>
  <si>
    <t>halaia</t>
  </si>
  <si>
    <t>مُذْنِب</t>
  </si>
  <si>
    <t>[moqæsser]; sæzɑvɑr</t>
  </si>
  <si>
    <t>doš-alo: 'guilt' + adj. suffix.</t>
  </si>
  <si>
    <t>došalo</t>
  </si>
  <si>
    <t>Also aparādha- 'guilt, transgression'; ṛṇa- 'debt, guilt'.</t>
  </si>
  <si>
    <t>aparādhin-; aparāddha-;</t>
  </si>
  <si>
    <t>guilty</t>
  </si>
  <si>
    <t>aššehuhttit</t>
  </si>
  <si>
    <t>absolvere</t>
  </si>
  <si>
    <t>aθo'ono; apa'laso</t>
  </si>
  <si>
    <t>apo'lūō</t>
  </si>
  <si>
    <t>opravdat</t>
  </si>
  <si>
    <t>unschuldigen</t>
  </si>
  <si>
    <t>fraletan</t>
  </si>
  <si>
    <t>fri-känna</t>
  </si>
  <si>
    <t>dœma syknan</t>
  </si>
  <si>
    <t>acquitter</t>
  </si>
  <si>
    <t>didamall</t>
  </si>
  <si>
    <t>dieuogi; rhyddfarnu</t>
  </si>
  <si>
    <t>lēicim</t>
  </si>
  <si>
    <t>Respectively: 'to clear', lit. 'to whiten'; 'to release (prison)'.</t>
  </si>
  <si>
    <t>'šuri; ['libra]</t>
  </si>
  <si>
    <t>absolver; exculpar</t>
  </si>
  <si>
    <t>fakatonuhiaʔi; fakatauʔatāinaʔi</t>
  </si>
  <si>
    <t>بَرﱠأَ (مِن تُهْمة) , أَعْفَى</t>
  </si>
  <si>
    <t>[tæbreʔe]-kærdæn</t>
  </si>
  <si>
    <t>Lit. 'make someone out of'.</t>
  </si>
  <si>
    <t>ker- anda</t>
  </si>
  <si>
    <t>Latter form is causative.</t>
  </si>
  <si>
    <t>muc- (muɲcati); šudh- (šodhayati)</t>
  </si>
  <si>
    <t>acquit</t>
  </si>
  <si>
    <t>dubmet</t>
  </si>
  <si>
    <t>convincere</t>
  </si>
  <si>
    <t>apa'gelo katiɣo'ria</t>
  </si>
  <si>
    <t>hai'reō; e'leŋkʰō</t>
  </si>
  <si>
    <t>priznat ́ vinovnym</t>
  </si>
  <si>
    <t>verurteilen</t>
  </si>
  <si>
    <t>gasakan</t>
  </si>
  <si>
    <t>över-bevisa; för-klara skyldig</t>
  </si>
  <si>
    <t>dœma sekan</t>
  </si>
  <si>
    <t>inculper</t>
  </si>
  <si>
    <t>kavoud kabluz</t>
  </si>
  <si>
    <t>barnu/dyfarnu yn euog; euogfarnu; euogbrofi</t>
  </si>
  <si>
    <t>cintach + vb.</t>
  </si>
  <si>
    <t>inculpar; condenar</t>
  </si>
  <si>
    <t>أَدَانَ , جَرﱠمَ</t>
  </si>
  <si>
    <t>Lit. 'give punishment'.</t>
  </si>
  <si>
    <t>de-[strafo]</t>
  </si>
  <si>
    <t>The meaning appears in the causative form.</t>
  </si>
  <si>
    <t>vibhū- (vibhāvayati)</t>
  </si>
  <si>
    <t>convict (vb)</t>
  </si>
  <si>
    <t>damnāre; condemnāre</t>
  </si>
  <si>
    <t>kataði'kazo</t>
  </si>
  <si>
    <t>katadi'kazō; kata'krīnō</t>
  </si>
  <si>
    <t>osudit</t>
  </si>
  <si>
    <t>vertüemen; verteilen</t>
  </si>
  <si>
    <t>afdomjan; gawargjan</t>
  </si>
  <si>
    <t>döma</t>
  </si>
  <si>
    <t>dœma</t>
  </si>
  <si>
    <t>condamner</t>
  </si>
  <si>
    <t>barn; kondaoniɲ</t>
  </si>
  <si>
    <t>condemnio</t>
  </si>
  <si>
    <t>com-ness-</t>
  </si>
  <si>
    <t>[kũ'dena]</t>
  </si>
  <si>
    <t>condenar</t>
  </si>
  <si>
    <t>tala ʔoku kovi; tauteaʔi</t>
  </si>
  <si>
    <t>whaka-hee-ŋia</t>
  </si>
  <si>
    <t>اِسْتَنْكَرَ , شَجَبَ</t>
  </si>
  <si>
    <t>[mæhkum]-kærdæn</t>
  </si>
  <si>
    <t>'Give punishment'. Loan from Romanian.</t>
  </si>
  <si>
    <t>de-[strafo-]</t>
  </si>
  <si>
    <t>The verb is used in the sense of 'censure'.</t>
  </si>
  <si>
    <t>nind- (nindati)</t>
  </si>
  <si>
    <t>condemn</t>
  </si>
  <si>
    <t>aššaskuhttit</t>
  </si>
  <si>
    <t>accūsāre</t>
  </si>
  <si>
    <t>katiɣo'ro</t>
  </si>
  <si>
    <t>katēgo'reō; eŋka'leō; aiti'aomai</t>
  </si>
  <si>
    <t>obvinit</t>
  </si>
  <si>
    <t>zīhen; ruegen; (be)schuldigen</t>
  </si>
  <si>
    <t>wrohjan</t>
  </si>
  <si>
    <t>anklaga; beskylla</t>
  </si>
  <si>
    <t>kœra</t>
  </si>
  <si>
    <t>accuser</t>
  </si>
  <si>
    <t>tamall</t>
  </si>
  <si>
    <t>cyhuddo</t>
  </si>
  <si>
    <t>līim; (to-)ad-ness-; eiligim</t>
  </si>
  <si>
    <t>Latter form means 'to denounce'.</t>
  </si>
  <si>
    <t>[a'küẓa]; 'ṣalha</t>
  </si>
  <si>
    <t>acusar; denunciar</t>
  </si>
  <si>
    <t>tukuakiʔi; talatalaakiʔi</t>
  </si>
  <si>
    <t>whakapae-a</t>
  </si>
  <si>
    <t>اِتﱠهَمَ</t>
  </si>
  <si>
    <t>[mottæhæm]-kærdæn</t>
  </si>
  <si>
    <t>[pirisar]</t>
  </si>
  <si>
    <t>abhišaṃs- (abhišaṃsati); abhiyuj- (abhiyun̄kte)</t>
  </si>
  <si>
    <t>accuse</t>
  </si>
  <si>
    <t>vuor̃tnis</t>
  </si>
  <si>
    <t>iūs iūrandum</t>
  </si>
  <si>
    <t>'orkos</t>
  </si>
  <si>
    <t>'horkos</t>
  </si>
  <si>
    <t>kljatva; prisjaga</t>
  </si>
  <si>
    <t>eit</t>
  </si>
  <si>
    <t>aiþs</t>
  </si>
  <si>
    <t>ed</t>
  </si>
  <si>
    <t>eiðr</t>
  </si>
  <si>
    <t>serment</t>
  </si>
  <si>
    <t>le</t>
  </si>
  <si>
    <t>llw</t>
  </si>
  <si>
    <t>luge; ōeth</t>
  </si>
  <si>
    <t>sin</t>
  </si>
  <si>
    <t>juramento</t>
  </si>
  <si>
    <t>يَمِين , حلْف , قسم</t>
  </si>
  <si>
    <t>sowgænd</t>
  </si>
  <si>
    <t>solax</t>
  </si>
  <si>
    <t>šapatha-</t>
  </si>
  <si>
    <t>oath</t>
  </si>
  <si>
    <t>vuor̃dnut</t>
  </si>
  <si>
    <t>iūrāre</t>
  </si>
  <si>
    <t>or'kizome</t>
  </si>
  <si>
    <t>'omnūmi</t>
  </si>
  <si>
    <t>prisjagat ́; kljast ́sja</t>
  </si>
  <si>
    <t>swern</t>
  </si>
  <si>
    <t>swaran</t>
  </si>
  <si>
    <t>Latter term is ancient form.</t>
  </si>
  <si>
    <t>svära; svärja</t>
  </si>
  <si>
    <t>sverja</t>
  </si>
  <si>
    <t>jurer</t>
  </si>
  <si>
    <t>touiɲ</t>
  </si>
  <si>
    <t>tyngu</t>
  </si>
  <si>
    <t>tongu</t>
  </si>
  <si>
    <t>Latter form means 'to make oath'.</t>
  </si>
  <si>
    <t>['žüra]; sin 'egin</t>
  </si>
  <si>
    <t>jurar</t>
  </si>
  <si>
    <t>ki-yek-k-ihto-a</t>
  </si>
  <si>
    <t>fuakava; faka-fuakavaʔi</t>
  </si>
  <si>
    <t>أَقْسَمَ , حَلَفَ</t>
  </si>
  <si>
    <t>sowgænd-xordæn</t>
  </si>
  <si>
    <t>Lit. 'give oath'.</t>
  </si>
  <si>
    <t>de-solax</t>
  </si>
  <si>
    <t>Causative form.</t>
  </si>
  <si>
    <t>šap- (sapayati)</t>
  </si>
  <si>
    <t>swear</t>
  </si>
  <si>
    <t>vihtɑn</t>
  </si>
  <si>
    <t>testis</t>
  </si>
  <si>
    <t>'martiras</t>
  </si>
  <si>
    <t>'martus</t>
  </si>
  <si>
    <t>svidetel</t>
  </si>
  <si>
    <t>geziuge; urkundære</t>
  </si>
  <si>
    <t>weitwoþs</t>
  </si>
  <si>
    <t>vittne</t>
  </si>
  <si>
    <t>vāttr; vitni</t>
  </si>
  <si>
    <t>témoin</t>
  </si>
  <si>
    <t>test</t>
  </si>
  <si>
    <t>tyst</t>
  </si>
  <si>
    <t>fiadu</t>
  </si>
  <si>
    <t>ža'kile</t>
  </si>
  <si>
    <t>testigo</t>
  </si>
  <si>
    <t>iš-pan-ti</t>
  </si>
  <si>
    <t>faka-moʔoni</t>
  </si>
  <si>
    <t>kaiwhakaatu</t>
  </si>
  <si>
    <t>شاهِد</t>
  </si>
  <si>
    <t>[šɑhed]; gævɑh</t>
  </si>
  <si>
    <t>Loans respectively from Romanian and Slavic languages.</t>
  </si>
  <si>
    <t>[marturo]; [svidetelo]</t>
  </si>
  <si>
    <t>sākṣin-</t>
  </si>
  <si>
    <t>witness</t>
  </si>
  <si>
    <t>aššaskuhtton olmmoš</t>
  </si>
  <si>
    <t>reus</t>
  </si>
  <si>
    <t>katiɣo'rumenos; ena'ɣomenos</t>
  </si>
  <si>
    <t>'pʰeugōn</t>
  </si>
  <si>
    <t>otvetčik</t>
  </si>
  <si>
    <t>antwürter</t>
  </si>
  <si>
    <t>svarande</t>
  </si>
  <si>
    <t>varnarmaðr</t>
  </si>
  <si>
    <t>accusé</t>
  </si>
  <si>
    <t>diffynnydd</t>
  </si>
  <si>
    <t>bibdu; cintach; fechem</t>
  </si>
  <si>
    <t>[akü'ẓa]tü</t>
  </si>
  <si>
    <t>acusado</t>
  </si>
  <si>
    <t>fakaʔiloa</t>
  </si>
  <si>
    <t>مُتﱠهم</t>
  </si>
  <si>
    <t>[moddæʔɑ-æleyh]</t>
  </si>
  <si>
    <t>Lit. doš 'guilt' + ano adj.</t>
  </si>
  <si>
    <t>došano</t>
  </si>
  <si>
    <t>pratyarthin-; prati-vādin-; abhiyukta-</t>
  </si>
  <si>
    <t>defendant</t>
  </si>
  <si>
    <t>- -</t>
  </si>
  <si>
    <t>petītor; accūsātor; actor</t>
  </si>
  <si>
    <t>ka'tiɣoros; e'naɣon</t>
  </si>
  <si>
    <t>di'ōkōn; e'nagōn</t>
  </si>
  <si>
    <t>istec</t>
  </si>
  <si>
    <t>klager</t>
  </si>
  <si>
    <t>kärande</t>
  </si>
  <si>
    <t>sōknari</t>
  </si>
  <si>
    <t>plaignant</t>
  </si>
  <si>
    <t>achwynydd</t>
  </si>
  <si>
    <t>līth; fechem</t>
  </si>
  <si>
    <t>[plaɲü]'sale</t>
  </si>
  <si>
    <t>demandante</t>
  </si>
  <si>
    <t>مُدﱠعٍ</t>
  </si>
  <si>
    <t>[moddæʔi]; dɑdxɑh</t>
  </si>
  <si>
    <t>Lit. 'walker'.</t>
  </si>
  <si>
    <t>piritori</t>
  </si>
  <si>
    <t>arthin-; vādin-; abhi-yoktṛ-</t>
  </si>
  <si>
    <t>plaintiff</t>
  </si>
  <si>
    <t>duopmar̃</t>
  </si>
  <si>
    <t>iūdex</t>
  </si>
  <si>
    <t>ðika'stis</t>
  </si>
  <si>
    <t>dika'stēs</t>
  </si>
  <si>
    <t>sud ́ja</t>
  </si>
  <si>
    <t>rihtære; urteilære</t>
  </si>
  <si>
    <t>staua</t>
  </si>
  <si>
    <t>domare</t>
  </si>
  <si>
    <t>dōmāri, dōmandi</t>
  </si>
  <si>
    <t>juge</t>
  </si>
  <si>
    <t>barner</t>
  </si>
  <si>
    <t>barnwr; brawdwr</t>
  </si>
  <si>
    <t>brithem</t>
  </si>
  <si>
    <t>['žüže]</t>
  </si>
  <si>
    <t>juez</t>
  </si>
  <si>
    <t>tiati; kai-whaka-waa; kaiwhiri-whiri</t>
  </si>
  <si>
    <t>حاكِم , قاضٍ</t>
  </si>
  <si>
    <t>[qɑzi]; dɑdgær; dɑvær</t>
  </si>
  <si>
    <t>From kris meaning 'court, law'; see previous entries.</t>
  </si>
  <si>
    <t>krisino</t>
  </si>
  <si>
    <t>prāḍ (prāš- &lt; prach-) 'questioning' + vivāka- (&lt; vi-vac- 'decide') 'one who decides': hence, 'one who decides by questioning'.</t>
  </si>
  <si>
    <t>sabhya-; prāḍ-vivāka-; dharmādhyakṣa-</t>
  </si>
  <si>
    <t>judge (noun)</t>
  </si>
  <si>
    <t>duopmu</t>
  </si>
  <si>
    <t>iūdicium</t>
  </si>
  <si>
    <t>ðikasti'ki a'pofasi</t>
  </si>
  <si>
    <t>'krisis</t>
  </si>
  <si>
    <t>prigovor</t>
  </si>
  <si>
    <t>urteil(e); reht; gerihte</t>
  </si>
  <si>
    <t>staua; doms</t>
  </si>
  <si>
    <t>dom</t>
  </si>
  <si>
    <t>dōmr</t>
  </si>
  <si>
    <t>jugement</t>
  </si>
  <si>
    <t>barn; barnedigez</t>
  </si>
  <si>
    <t>barn; brawd</t>
  </si>
  <si>
    <t>breth; mess</t>
  </si>
  <si>
    <t>[žüža'mɛ̃]-tü</t>
  </si>
  <si>
    <t>juicio</t>
  </si>
  <si>
    <t>faka-maau; faka-fuofua</t>
  </si>
  <si>
    <t>حُكْم , قرار</t>
  </si>
  <si>
    <t>dɑd</t>
  </si>
  <si>
    <t>Loan from Greek.</t>
  </si>
  <si>
    <t>[kris]</t>
  </si>
  <si>
    <t>nirṇaya-; vi-cāra-</t>
  </si>
  <si>
    <t>judgment</t>
  </si>
  <si>
    <t>iūdicāre</t>
  </si>
  <si>
    <t>ði'kazo</t>
  </si>
  <si>
    <t>di'kazō; 'krīnō</t>
  </si>
  <si>
    <t>sudit</t>
  </si>
  <si>
    <t>rihten; erteilen; urteilen</t>
  </si>
  <si>
    <t>stojan; domjan</t>
  </si>
  <si>
    <t>juger</t>
  </si>
  <si>
    <t>barn</t>
  </si>
  <si>
    <t>barnu</t>
  </si>
  <si>
    <t>midiur; berim brith ar</t>
  </si>
  <si>
    <t>['žüža]</t>
  </si>
  <si>
    <t>juzgar</t>
  </si>
  <si>
    <t>ta-iš-eh-eko-a; ta-neh-nemi-li-a</t>
  </si>
  <si>
    <t>Noun is faka-maau.</t>
  </si>
  <si>
    <t>whaka-waa-kia</t>
  </si>
  <si>
    <t>PPN *fifili</t>
  </si>
  <si>
    <t>حَكَمَ على , حَاكَمَ</t>
  </si>
  <si>
    <t>dɑværi-kærdæn</t>
  </si>
  <si>
    <t>Lit. 'give judgment'.</t>
  </si>
  <si>
    <t>de-[kris]</t>
  </si>
  <si>
    <t>3rd person sing. forms: vadati; karoti; vi-cārayati (causative).</t>
  </si>
  <si>
    <t>nirṇayaṃ vad-; nirṇayaṃ kṛ-; vi-car-</t>
  </si>
  <si>
    <t>judge (vb)</t>
  </si>
  <si>
    <t>duopmustuollu</t>
  </si>
  <si>
    <t>iūdicium; iūdicēs</t>
  </si>
  <si>
    <t>ðika'stirio</t>
  </si>
  <si>
    <t>dika'stērion</t>
  </si>
  <si>
    <t>sud</t>
  </si>
  <si>
    <t>(ge)rihte; dinc; reht</t>
  </si>
  <si>
    <t>rätt; dom-stol</t>
  </si>
  <si>
    <t>θing; dōmr; logrētta</t>
  </si>
  <si>
    <t>cour</t>
  </si>
  <si>
    <t>lez-varn</t>
  </si>
  <si>
    <t>llys</t>
  </si>
  <si>
    <t>airecht</t>
  </si>
  <si>
    <t>tribunal</t>
  </si>
  <si>
    <t>faka-maauʔaŋa; fale-hopo</t>
  </si>
  <si>
    <t>محْكمة</t>
  </si>
  <si>
    <t>dɑdgɑh</t>
  </si>
  <si>
    <t>dharmādhikaraṇa-; dharma-sabhā-</t>
  </si>
  <si>
    <t>court</t>
  </si>
  <si>
    <t>lahkɑ</t>
  </si>
  <si>
    <t>iūs; lēx</t>
  </si>
  <si>
    <t>'nomos; 'ðikeo</t>
  </si>
  <si>
    <t>'nomos</t>
  </si>
  <si>
    <t>pravo</t>
  </si>
  <si>
    <t>reht</t>
  </si>
  <si>
    <t>witoþ</t>
  </si>
  <si>
    <t>lag; rätt</t>
  </si>
  <si>
    <t>rēttr</t>
  </si>
  <si>
    <t>loi; droit</t>
  </si>
  <si>
    <t>Latter form is plural.</t>
  </si>
  <si>
    <t>lezenn, lezennou</t>
  </si>
  <si>
    <t>Respectively: general law; specific law.</t>
  </si>
  <si>
    <t>cyfraith; deddf</t>
  </si>
  <si>
    <t>dliged; cert</t>
  </si>
  <si>
    <t>From Latin 'lex', ablative 'lege'.</t>
  </si>
  <si>
    <t>['lege]</t>
  </si>
  <si>
    <t>ley</t>
  </si>
  <si>
    <t>tanawati-l</t>
  </si>
  <si>
    <t>[lao]</t>
  </si>
  <si>
    <t>ture</t>
  </si>
  <si>
    <t>قانُون , الحُقُوق</t>
  </si>
  <si>
    <t>&lt; Arabic &lt; Greek.</t>
  </si>
  <si>
    <t>[qɑnun]</t>
  </si>
  <si>
    <t>dharma-; smṛti-; vidhi-</t>
  </si>
  <si>
    <t>law</t>
  </si>
  <si>
    <t>bivdit</t>
  </si>
  <si>
    <t>laqueāre; irrētīre</t>
  </si>
  <si>
    <t>paɣi'ðevo</t>
  </si>
  <si>
    <t>pa'gidas 'histēmi; pagi'deuō</t>
  </si>
  <si>
    <t>lovit ́ (v lovuškax)</t>
  </si>
  <si>
    <t>vāhen</t>
  </si>
  <si>
    <t>sätta ut fällor; locka i fällan; snara; snärja</t>
  </si>
  <si>
    <t>prendre au piège</t>
  </si>
  <si>
    <t>tapoud en eur pech; tapoud en eur trap</t>
  </si>
  <si>
    <t>maglu; dal; trapio</t>
  </si>
  <si>
    <t>[se'pʰo]-a-n a'c̷aman</t>
  </si>
  <si>
    <t>atrapar</t>
  </si>
  <si>
    <t>أَوْقَعَ في شرك/فخّ</t>
  </si>
  <si>
    <t>be-dɑm gereftæn</t>
  </si>
  <si>
    <t>astar-</t>
  </si>
  <si>
    <t>pāšaya- (pāšayati)</t>
  </si>
  <si>
    <t>trap (vb)</t>
  </si>
  <si>
    <t>Warfare and hunting</t>
  </si>
  <si>
    <t>bivddus</t>
  </si>
  <si>
    <t>laqueus</t>
  </si>
  <si>
    <t>pa'ɣiða</t>
  </si>
  <si>
    <t>pa'gis; 'pagē</t>
  </si>
  <si>
    <t>lovuška</t>
  </si>
  <si>
    <t>valle</t>
  </si>
  <si>
    <t>fälla; snara</t>
  </si>
  <si>
    <t>piège</t>
  </si>
  <si>
    <t>pech; trap</t>
  </si>
  <si>
    <t>magl; trap</t>
  </si>
  <si>
    <t>Respectively: 'iron trap, to catch wolves', perhaps from Span. 'cepo'; 'trap to catch birds, snare'.</t>
  </si>
  <si>
    <t>['sepʰo]; še'dera</t>
  </si>
  <si>
    <t>trampa</t>
  </si>
  <si>
    <t>'Pigeon snare' heu.</t>
  </si>
  <si>
    <t>tauhele; tauheleʔi</t>
  </si>
  <si>
    <t>rore-a; taawhiti</t>
  </si>
  <si>
    <t>PPN *sele</t>
  </si>
  <si>
    <t>فخّ , شرك , مِصْيدة</t>
  </si>
  <si>
    <t>dɑm</t>
  </si>
  <si>
    <t>[kleta]</t>
  </si>
  <si>
    <t>pāša-; pāšaka-; unmātha-</t>
  </si>
  <si>
    <t>trap (noun)</t>
  </si>
  <si>
    <t>meɑddet</t>
  </si>
  <si>
    <t>errāre</t>
  </si>
  <si>
    <t>asto'xo</t>
  </si>
  <si>
    <t>hamar'tanō</t>
  </si>
  <si>
    <t>promaxnut ́sja</t>
  </si>
  <si>
    <t>verschiezen; gevælen; missevarn</t>
  </si>
  <si>
    <t>missa; gå miste om</t>
  </si>
  <si>
    <t>rater; manquer</t>
  </si>
  <si>
    <t>c’hwitoud</t>
  </si>
  <si>
    <t>methu('r nod)</t>
  </si>
  <si>
    <t>['mãka]</t>
  </si>
  <si>
    <t>errar; fallar</t>
  </si>
  <si>
    <t>(أَخْطَأَ (هدفاً</t>
  </si>
  <si>
    <t>Lit. 'pull'.</t>
  </si>
  <si>
    <t>c̷id-</t>
  </si>
  <si>
    <t>apa-rādh- (apa-rādhyati, apa-rādhnoti)</t>
  </si>
  <si>
    <t>miss (target)</t>
  </si>
  <si>
    <t>bahčit</t>
  </si>
  <si>
    <t>Lit. 'to throw'.</t>
  </si>
  <si>
    <t>jactāre; jaculārī</t>
  </si>
  <si>
    <t>pirovo'lo; tufe'kizo</t>
  </si>
  <si>
    <t>streljat</t>
  </si>
  <si>
    <t>schiezen</t>
  </si>
  <si>
    <t>skjuta; fyra av</t>
  </si>
  <si>
    <t>tirer; fusiller</t>
  </si>
  <si>
    <t>tennaɲ</t>
  </si>
  <si>
    <t>saethu</t>
  </si>
  <si>
    <t>Latter form is 'to shoot (to execute)'. 'To aim'is ['mia].</t>
  </si>
  <si>
    <t>['tʰira]; [fü'ẓilʸa]; [ti'ro]ka</t>
  </si>
  <si>
    <t>tirar; disparar</t>
  </si>
  <si>
    <t>tatoponi-a</t>
  </si>
  <si>
    <t>fana; fanaʔi</t>
  </si>
  <si>
    <t>wene; toro-toro; tupu; pihi-pihi; puu</t>
  </si>
  <si>
    <t>PPN *fana</t>
  </si>
  <si>
    <t>*PEO *pana</t>
  </si>
  <si>
    <t>(أَطْلَقَ (الرﱠصاص</t>
  </si>
  <si>
    <t>tir-zædæn</t>
  </si>
  <si>
    <t>Lit. 'give gun'.</t>
  </si>
  <si>
    <t>de-[puška]</t>
  </si>
  <si>
    <t>The first three forms refer to the act of discharging, casting, hurling. 'To shoot arrows' may be rendered šara-prakṣepaṃ kṛ; šarā-sanaṃ kṛ-.</t>
  </si>
  <si>
    <t>kṣip-; pra-kṣip-; pra-muc-; šara-prakṣepaṃ kṛ-; šarāsanaṃ kṛ; šarāsanaṃ kṛ-</t>
  </si>
  <si>
    <t>shoot</t>
  </si>
  <si>
    <t>meɑhc̷astit</t>
  </si>
  <si>
    <t>vēnārī; sectārī</t>
  </si>
  <si>
    <t>kini'ɣao</t>
  </si>
  <si>
    <t>tʰē'reuō; tʰē'raō; kunēge'teō; kunē'geō</t>
  </si>
  <si>
    <t>oxota</t>
  </si>
  <si>
    <t>jagen</t>
  </si>
  <si>
    <t>jaga</t>
  </si>
  <si>
    <t>chasser</t>
  </si>
  <si>
    <t>chaseal</t>
  </si>
  <si>
    <t>hela</t>
  </si>
  <si>
    <t>adclaidim</t>
  </si>
  <si>
    <t>ĩhis'teka</t>
  </si>
  <si>
    <t>cazar</t>
  </si>
  <si>
    <t>tamota</t>
  </si>
  <si>
    <t>tulimanu</t>
  </si>
  <si>
    <t>whai-whai; whaka-ŋau-a</t>
  </si>
  <si>
    <t>صَادَ</t>
  </si>
  <si>
    <t>šekɑr(-kærdæn)</t>
  </si>
  <si>
    <t>Respectively, lit. 'drive; seek'.</t>
  </si>
  <si>
    <t>trad-; rod-</t>
  </si>
  <si>
    <t>mṛg- (mṛgayate)</t>
  </si>
  <si>
    <t>hunt</t>
  </si>
  <si>
    <t>seɑkti</t>
  </si>
  <si>
    <t>ēsca</t>
  </si>
  <si>
    <t>'ðoloma</t>
  </si>
  <si>
    <t>'dolos; 'delear</t>
  </si>
  <si>
    <t>primanka</t>
  </si>
  <si>
    <t>querder</t>
  </si>
  <si>
    <t>agn; bete</t>
  </si>
  <si>
    <t>appât</t>
  </si>
  <si>
    <t>boued</t>
  </si>
  <si>
    <t>abwyd</t>
  </si>
  <si>
    <t>cebo; carnada</t>
  </si>
  <si>
    <t>mounu</t>
  </si>
  <si>
    <t>moounu-tia; maaunu-tia; (poa)poa</t>
  </si>
  <si>
    <t>PCP *poa'scatter b., fish odor, smell bad'. PPN *poa'fish odor'</t>
  </si>
  <si>
    <t>PPN *ma(a)unu; *m(a, o)unu</t>
  </si>
  <si>
    <t>(طُعْم (لِلصﱠيْد</t>
  </si>
  <si>
    <t>[tæʔme]</t>
  </si>
  <si>
    <t>Latter form: 'wax' 03.821.</t>
  </si>
  <si>
    <t>[feli]; mom</t>
  </si>
  <si>
    <t>bait</t>
  </si>
  <si>
    <t>meɑr̃di</t>
  </si>
  <si>
    <t>Refers to any trap.</t>
  </si>
  <si>
    <t>psaro'kalaθo; psaropa'ɣiða</t>
  </si>
  <si>
    <t>'kurtos; 'kurtē</t>
  </si>
  <si>
    <t>lovuška (dlaj ryb)</t>
  </si>
  <si>
    <t>riuse</t>
  </si>
  <si>
    <t>snärja; fisk-fälla; snara</t>
  </si>
  <si>
    <t>nasse</t>
  </si>
  <si>
    <t>magl bysgod</t>
  </si>
  <si>
    <t>From old Gascon (Béarn) 'bertol'.</t>
  </si>
  <si>
    <t>[ber'tol]</t>
  </si>
  <si>
    <t>nasa</t>
  </si>
  <si>
    <t>finaki</t>
  </si>
  <si>
    <t>PPN *heqe; *fiinaki</t>
  </si>
  <si>
    <t>فخّ السﱠمك</t>
  </si>
  <si>
    <t>This compound refers specifically to a 'fish basket', but it can be used to snare fish.</t>
  </si>
  <si>
    <t>matsya-dhānī-</t>
  </si>
  <si>
    <t>fish trap</t>
  </si>
  <si>
    <t>fier̃bmi</t>
  </si>
  <si>
    <t>verriculum; sagēna; rēte</t>
  </si>
  <si>
    <t>'ðixti</t>
  </si>
  <si>
    <t>'diktuon; am'pʰiblēstron; 'linon</t>
  </si>
  <si>
    <t>set</t>
  </si>
  <si>
    <t>netze</t>
  </si>
  <si>
    <t>nati; snorjo</t>
  </si>
  <si>
    <t>fisk-nät</t>
  </si>
  <si>
    <t>filet de pêche</t>
  </si>
  <si>
    <t>roued</t>
  </si>
  <si>
    <t>rhwyd bysgota</t>
  </si>
  <si>
    <t>[arama'hãka]</t>
  </si>
  <si>
    <t>red; atarraya</t>
  </si>
  <si>
    <t>mamata; kosolera</t>
  </si>
  <si>
    <t>kupeŋa</t>
  </si>
  <si>
    <t>A 'net' is kupeŋa.</t>
  </si>
  <si>
    <t>hao-a</t>
  </si>
  <si>
    <t>(شبكة (السﱠمك</t>
  </si>
  <si>
    <t>[mriaza]</t>
  </si>
  <si>
    <t>matsya-jāla-; kupinī-</t>
  </si>
  <si>
    <t>fishnet</t>
  </si>
  <si>
    <t>līnea</t>
  </si>
  <si>
    <t>peto'nia [peto'ɲa]</t>
  </si>
  <si>
    <t>hormi'ā; 'linon</t>
  </si>
  <si>
    <t>Lit. 'pole + line'.</t>
  </si>
  <si>
    <t>udilišče lesa</t>
  </si>
  <si>
    <t>angelsnuor</t>
  </si>
  <si>
    <t>met-rev</t>
  </si>
  <si>
    <t>ligne</t>
  </si>
  <si>
    <t>linenn</t>
  </si>
  <si>
    <t>lein bysgota; llinyn pysgota</t>
  </si>
  <si>
    <t>Probably from Latin 'hamus' (hook).</t>
  </si>
  <si>
    <t>['amü]</t>
  </si>
  <si>
    <t>cuerda de pescar</t>
  </si>
  <si>
    <t>afo tau-mātaʔu</t>
  </si>
  <si>
    <t>hii; aho; raina</t>
  </si>
  <si>
    <t>PPN *afo</t>
  </si>
  <si>
    <t>خَيْطُ الصﱢنﱠارة</t>
  </si>
  <si>
    <t>I can find no specific compound for in the literature. Perhaps 'matsya-tantu-'is the closest descriptive it.</t>
  </si>
  <si>
    <t>fishing line</t>
  </si>
  <si>
    <t>r̃oɑhkɑn</t>
  </si>
  <si>
    <t>hāmus</t>
  </si>
  <si>
    <t>a'gistri</t>
  </si>
  <si>
    <t>'aŋkistron</t>
  </si>
  <si>
    <t>(rybolovnyj) krjučok</t>
  </si>
  <si>
    <t>ham; hāke; heckelīn</t>
  </si>
  <si>
    <t>krok</t>
  </si>
  <si>
    <t>hameçon</t>
  </si>
  <si>
    <t>higenn</t>
  </si>
  <si>
    <t>bach(yn) pysgota</t>
  </si>
  <si>
    <t>[ame'su]</t>
  </si>
  <si>
    <t>anzuelo</t>
  </si>
  <si>
    <t>mātaʔu</t>
  </si>
  <si>
    <t>matau; piihuka</t>
  </si>
  <si>
    <t>PPN *paa; *ma(a)taku; *mAtaʔu</t>
  </si>
  <si>
    <t>*PEO *paRa'h.&amp; lure-trolling, bait'</t>
  </si>
  <si>
    <t>صِنﱠارة , شِصّ</t>
  </si>
  <si>
    <t>šæst</t>
  </si>
  <si>
    <t>[vundžic̷a]</t>
  </si>
  <si>
    <t>baḍiša- ~ vaḍiša- ~ vališa-</t>
  </si>
  <si>
    <t>fishhook</t>
  </si>
  <si>
    <t>guolasteɑddyi</t>
  </si>
  <si>
    <t>piscātor</t>
  </si>
  <si>
    <t>psa'ras</t>
  </si>
  <si>
    <t>hali'eus</t>
  </si>
  <si>
    <t>rybak; rybolov</t>
  </si>
  <si>
    <t>vischære</t>
  </si>
  <si>
    <t>fiskja; nuta</t>
  </si>
  <si>
    <t>fiskare</t>
  </si>
  <si>
    <t>pêcheur</t>
  </si>
  <si>
    <t>pesketaer</t>
  </si>
  <si>
    <t>pysgotwr</t>
  </si>
  <si>
    <t>arã'c̷ale</t>
  </si>
  <si>
    <t>pescador</t>
  </si>
  <si>
    <t>taŋata toutai</t>
  </si>
  <si>
    <t>'To fish' hii.</t>
  </si>
  <si>
    <t>*PEO *yavo'fish w.rod'</t>
  </si>
  <si>
    <t>صَيﱠادُ السﱠمك</t>
  </si>
  <si>
    <t>mɑhigir; [sæyyɑd]</t>
  </si>
  <si>
    <t>From mašʸo 'fish' + agent.</t>
  </si>
  <si>
    <t>mašʸari</t>
  </si>
  <si>
    <t>kaivarta-; kaivartaka-; mātsyaka-; maināla-; mainika-; matsya-jīvat-; matsya-jīvin-</t>
  </si>
  <si>
    <t>fisherman</t>
  </si>
  <si>
    <t>čiehkɑgɑsčillɑ</t>
  </si>
  <si>
    <t>The form is plural.</t>
  </si>
  <si>
    <t>īnsidiae</t>
  </si>
  <si>
    <t>e'neðra</t>
  </si>
  <si>
    <t>e'nedrā</t>
  </si>
  <si>
    <t>zasada</t>
  </si>
  <si>
    <t>lāge; sāze</t>
  </si>
  <si>
    <t>bak-håll</t>
  </si>
  <si>
    <t>launsāt</t>
  </si>
  <si>
    <t>guet-apens; embuscade</t>
  </si>
  <si>
    <t>cynllwyn</t>
  </si>
  <si>
    <t>intled</t>
  </si>
  <si>
    <t>acechar; emboscar</t>
  </si>
  <si>
    <t>كمِين , مكْمن , فخّ</t>
  </si>
  <si>
    <t>kæmin(gɑh)</t>
  </si>
  <si>
    <t>ambush</t>
  </si>
  <si>
    <t>salɑš; fitnet</t>
  </si>
  <si>
    <t>Second form is plural.</t>
  </si>
  <si>
    <t>praeda; spolia</t>
  </si>
  <si>
    <t>'lafiro</t>
  </si>
  <si>
    <t>Latter forms are plural.</t>
  </si>
  <si>
    <t>'leia; 'lapʰūra; 'skūla; 'enara</t>
  </si>
  <si>
    <t>dobyča</t>
  </si>
  <si>
    <t>roup; biute</t>
  </si>
  <si>
    <t>byte; rov</t>
  </si>
  <si>
    <t>herfang</t>
  </si>
  <si>
    <t>butin; dépouilles</t>
  </si>
  <si>
    <t>preiz</t>
  </si>
  <si>
    <t>ysglyfaeth; ysbail</t>
  </si>
  <si>
    <t>brat</t>
  </si>
  <si>
    <t>botín</t>
  </si>
  <si>
    <t>paarureŋa; parakete</t>
  </si>
  <si>
    <t>غنِيمة , أسْﻻب</t>
  </si>
  <si>
    <t>[qɑræt]; [qænimæt]</t>
  </si>
  <si>
    <t>Respectively: 'finding; guard, find'.</t>
  </si>
  <si>
    <t>arakʰimos; arakʰ</t>
  </si>
  <si>
    <t>loptra-</t>
  </si>
  <si>
    <t>booty, spoils</t>
  </si>
  <si>
    <t>faktɑ; geɑhčči</t>
  </si>
  <si>
    <t>First form is plural.</t>
  </si>
  <si>
    <t>custōdiae; custōs</t>
  </si>
  <si>
    <t>fru'ros; sko'pos</t>
  </si>
  <si>
    <t>pʰrū'ros</t>
  </si>
  <si>
    <t>storož</t>
  </si>
  <si>
    <t>hüetære; huotman; wahtære</t>
  </si>
  <si>
    <t>vakt, väktare</t>
  </si>
  <si>
    <t>garde; sentinelle</t>
  </si>
  <si>
    <t>gardian</t>
  </si>
  <si>
    <t>gwarchodwr; gwyliwr</t>
  </si>
  <si>
    <t>begi'ari</t>
  </si>
  <si>
    <t>guardia; centinela</t>
  </si>
  <si>
    <t>See 'have' 11.110.</t>
  </si>
  <si>
    <t>ki-yek-tali-a; ki-yek-pia; k-iewa</t>
  </si>
  <si>
    <t>leʔohi; leʔo</t>
  </si>
  <si>
    <t>tiaki-na</t>
  </si>
  <si>
    <t>PEP *tiaki.</t>
  </si>
  <si>
    <t>PPN *leʔo; *leqo; *tiaki</t>
  </si>
  <si>
    <t>حارِس , حرس , خفِير</t>
  </si>
  <si>
    <t>Turkish loan.</t>
  </si>
  <si>
    <t>[kešik]; negæhbɑn</t>
  </si>
  <si>
    <t>Lit. 'protect' + agent suffix.</t>
  </si>
  <si>
    <t>arakʰavno</t>
  </si>
  <si>
    <t>kārā-pāla-</t>
  </si>
  <si>
    <t>guard, sentinel</t>
  </si>
  <si>
    <t>faŋgɑ</t>
  </si>
  <si>
    <t>captīvus</t>
  </si>
  <si>
    <t>ex'malotos</t>
  </si>
  <si>
    <t>aikʰ'malōtos</t>
  </si>
  <si>
    <t>plennyj (plennik)</t>
  </si>
  <si>
    <t>gīsel; gevangen</t>
  </si>
  <si>
    <t>frahunþans</t>
  </si>
  <si>
    <t>fånge</t>
  </si>
  <si>
    <t>haptr; fangi</t>
  </si>
  <si>
    <t>prisonnier; captit</t>
  </si>
  <si>
    <t>prizonier</t>
  </si>
  <si>
    <t>carcharor</t>
  </si>
  <si>
    <t>cimbid; brage</t>
  </si>
  <si>
    <t>[preẓu'ne]</t>
  </si>
  <si>
    <t>cautivo; preso; prisionero</t>
  </si>
  <si>
    <t>pōpula; tokotaha nofo pilisone</t>
  </si>
  <si>
    <t>Means 'tie'.</t>
  </si>
  <si>
    <t>here-here</t>
  </si>
  <si>
    <t>أسِير , سجِين</t>
  </si>
  <si>
    <t>gereftɑr; [æsir]</t>
  </si>
  <si>
    <t>[robo]; [karavula]</t>
  </si>
  <si>
    <t>baddhaka-; bandhin- (vandhin-); kārā-gupta-</t>
  </si>
  <si>
    <t>captive, prisoner</t>
  </si>
  <si>
    <t>vuollanit</t>
  </si>
  <si>
    <t>dēdere; trādere</t>
  </si>
  <si>
    <t>para'ðinome</t>
  </si>
  <si>
    <t>para'didōmi</t>
  </si>
  <si>
    <t>sdat ́sja</t>
  </si>
  <si>
    <t>ergeben</t>
  </si>
  <si>
    <t>atgiban</t>
  </si>
  <si>
    <t>First term used in military context.</t>
  </si>
  <si>
    <t>kapitulera; ge upp; över-lämna</t>
  </si>
  <si>
    <t>gefa upp</t>
  </si>
  <si>
    <t>céder; se rendre</t>
  </si>
  <si>
    <t>en em rentaɲ</t>
  </si>
  <si>
    <t>ildio; rhoddi i fyny; rhoi'r gorau</t>
  </si>
  <si>
    <t>giallaim</t>
  </si>
  <si>
    <t>['sedi]</t>
  </si>
  <si>
    <t>rendirse</t>
  </si>
  <si>
    <t>tukulolo</t>
  </si>
  <si>
    <t>tuku-a</t>
  </si>
  <si>
    <t>اِسْتَسْلَمَ</t>
  </si>
  <si>
    <t>[tæslim](-dɑdæn)</t>
  </si>
  <si>
    <t>Lit. 'give oneself to'.</t>
  </si>
  <si>
    <t>de-pe ka</t>
  </si>
  <si>
    <t>parā-dā- (parā-dadāti)</t>
  </si>
  <si>
    <t>surrender</t>
  </si>
  <si>
    <t>mur̃dit</t>
  </si>
  <si>
    <t>receptus</t>
  </si>
  <si>
    <t>ipoxo'ro</t>
  </si>
  <si>
    <t>anakʰō'reō; hupokʰō'reō</t>
  </si>
  <si>
    <t>otstuplenie</t>
  </si>
  <si>
    <t>wīchen</t>
  </si>
  <si>
    <t>Means 'flight'.</t>
  </si>
  <si>
    <t>þlauhs</t>
  </si>
  <si>
    <t>reträtt; åter-tåg</t>
  </si>
  <si>
    <t>flōtti</t>
  </si>
  <si>
    <t>fuir; battre en retraite</t>
  </si>
  <si>
    <t>kilaɲ; souzaɲ</t>
  </si>
  <si>
    <t>cilio, encilio</t>
  </si>
  <si>
    <t>teched</t>
  </si>
  <si>
    <t>Latter form is rare.</t>
  </si>
  <si>
    <t>[es'kapa]; ĩ'heṣ žun</t>
  </si>
  <si>
    <t>huir; retirarse</t>
  </si>
  <si>
    <t>اِنْسَحَبَ</t>
  </si>
  <si>
    <t>[æqæb]nešini</t>
  </si>
  <si>
    <t>Means 'go far away'.</t>
  </si>
  <si>
    <t>durio-</t>
  </si>
  <si>
    <t>This term refers to the retreat of an army.</t>
  </si>
  <si>
    <t>palāyana-</t>
  </si>
  <si>
    <t>retreat</t>
  </si>
  <si>
    <t>suodyɑlit</t>
  </si>
  <si>
    <t>dēfēnsiō</t>
  </si>
  <si>
    <t>a'minome</t>
  </si>
  <si>
    <t>'amūna</t>
  </si>
  <si>
    <t>oborona; zaščita</t>
  </si>
  <si>
    <t>wern</t>
  </si>
  <si>
    <t>för-svar</t>
  </si>
  <si>
    <t>verja</t>
  </si>
  <si>
    <t>défendre</t>
  </si>
  <si>
    <t>divenn; stourm ouz</t>
  </si>
  <si>
    <t>amddiffyn</t>
  </si>
  <si>
    <t>dītiu</t>
  </si>
  <si>
    <t>[de'fɛ̃da]</t>
  </si>
  <si>
    <t>defender</t>
  </si>
  <si>
    <t>maluʔi</t>
  </si>
  <si>
    <t>wawao</t>
  </si>
  <si>
    <t>PPN *feqao; *pale</t>
  </si>
  <si>
    <t>دَافَعَ عن</t>
  </si>
  <si>
    <t>[defɑ]-kærdæn</t>
  </si>
  <si>
    <t>arakʰ-; [ferisar-]</t>
  </si>
  <si>
    <t>Nominal forms for 'defender, protector' include rakṣaṇa-; pāla-.</t>
  </si>
  <si>
    <t>rakṣ- (rakṣati); pā- (pāti); pāl- (pālayati)</t>
  </si>
  <si>
    <t>defend</t>
  </si>
  <si>
    <t>r̃ohkkaheɑpmi</t>
  </si>
  <si>
    <t>impetus</t>
  </si>
  <si>
    <t>epi'tiθeme</t>
  </si>
  <si>
    <t>prosbo'lē; 'epʰodos; e'pitʰesis</t>
  </si>
  <si>
    <t>ataka; nastuplenie</t>
  </si>
  <si>
    <t>aneval</t>
  </si>
  <si>
    <t>anfall</t>
  </si>
  <si>
    <t>atsōkn</t>
  </si>
  <si>
    <t>attaquer</t>
  </si>
  <si>
    <t>atakiɲ</t>
  </si>
  <si>
    <t>ymosod (ar)</t>
  </si>
  <si>
    <t>fōbart</t>
  </si>
  <si>
    <t>[a'taki]</t>
  </si>
  <si>
    <t>atacar</t>
  </si>
  <si>
    <t>k-iš-namiki; ki-tewi-a</t>
  </si>
  <si>
    <t>huaki-na</t>
  </si>
  <si>
    <t>هَاجَمَ , هَجَمَ على</t>
  </si>
  <si>
    <t>[hæmle]; tɑxt(-o tɑz) kærdæn</t>
  </si>
  <si>
    <t>Lit. 'lifts itself upon'.</t>
  </si>
  <si>
    <t>vazde-pe pe</t>
  </si>
  <si>
    <t>Verbal form may be rendered ā-kram- (ā-kramati, ā-krāmyati; ā-yudh- (ā-yudhyati).</t>
  </si>
  <si>
    <t>abhiyoga-; abhigraha-</t>
  </si>
  <si>
    <t>attack</t>
  </si>
  <si>
    <t>dahpɑ; vuoittɑhɑllɑn</t>
  </si>
  <si>
    <t>clādēs</t>
  </si>
  <si>
    <t>'ita</t>
  </si>
  <si>
    <t>'hēssa; 'hētta</t>
  </si>
  <si>
    <t>poraženie</t>
  </si>
  <si>
    <t>niderlāge</t>
  </si>
  <si>
    <t>neder-lag</t>
  </si>
  <si>
    <t>ūsigr</t>
  </si>
  <si>
    <t>défaite; déroute</t>
  </si>
  <si>
    <t>gorchfygiad; trechiad</t>
  </si>
  <si>
    <t>maidm</t>
  </si>
  <si>
    <t>'galc̷e</t>
  </si>
  <si>
    <t>derrota</t>
  </si>
  <si>
    <t>ikuʔi</t>
  </si>
  <si>
    <t>hiŋaŋa</t>
  </si>
  <si>
    <t>PPN *ŋaki</t>
  </si>
  <si>
    <t>هزِيمة , اِنْدِحار</t>
  </si>
  <si>
    <t>šekæst; [hæzimæt]</t>
  </si>
  <si>
    <t>'Make fall' 10.230.</t>
  </si>
  <si>
    <t>peravel</t>
  </si>
  <si>
    <t>parā-jaya-; parā-bhāva-; apa-jaya-</t>
  </si>
  <si>
    <t>defeat</t>
  </si>
  <si>
    <t>vuoitu</t>
  </si>
  <si>
    <t>victōria</t>
  </si>
  <si>
    <t>'niki</t>
  </si>
  <si>
    <t>'nīkē</t>
  </si>
  <si>
    <t>pobeda</t>
  </si>
  <si>
    <t>sige</t>
  </si>
  <si>
    <t>sigis</t>
  </si>
  <si>
    <t>seger</t>
  </si>
  <si>
    <t>sigr</t>
  </si>
  <si>
    <t>victoire</t>
  </si>
  <si>
    <t>treh</t>
  </si>
  <si>
    <t>buddugoliaeth</t>
  </si>
  <si>
    <t>būaid</t>
  </si>
  <si>
    <t>ira'baste; [bi'toria]</t>
  </si>
  <si>
    <t>victoria</t>
  </si>
  <si>
    <t>ikuna</t>
  </si>
  <si>
    <t>wikitooria</t>
  </si>
  <si>
    <t>PPN *maaloo'unyielding, victorious'</t>
  </si>
  <si>
    <t>نصْر , اِنْتِصار , غلبة</t>
  </si>
  <si>
    <t>[fæth]; piruzi</t>
  </si>
  <si>
    <t>[nerimos]</t>
  </si>
  <si>
    <t>jaya-; vijaya-</t>
  </si>
  <si>
    <t>victory</t>
  </si>
  <si>
    <t>doɑr̃dnɑ</t>
  </si>
  <si>
    <t>turris</t>
  </si>
  <si>
    <t>'pirɣos</t>
  </si>
  <si>
    <t>'purgos; 'tursis</t>
  </si>
  <si>
    <t>bašnja</t>
  </si>
  <si>
    <t>turn</t>
  </si>
  <si>
    <t>kelikn</t>
  </si>
  <si>
    <t>torn</t>
  </si>
  <si>
    <t>tour</t>
  </si>
  <si>
    <t>tŵr</t>
  </si>
  <si>
    <t>tor; tur</t>
  </si>
  <si>
    <t>['tʰore]</t>
  </si>
  <si>
    <t>torre</t>
  </si>
  <si>
    <t>taua</t>
  </si>
  <si>
    <t>بُرْج</t>
  </si>
  <si>
    <t>[maidano]; [turno]</t>
  </si>
  <si>
    <t>tower</t>
  </si>
  <si>
    <t>lɑdni</t>
  </si>
  <si>
    <t>castellum</t>
  </si>
  <si>
    <t>'frurio</t>
  </si>
  <si>
    <t>'teikʰos; 'pʰrūrion</t>
  </si>
  <si>
    <t>krepost</t>
  </si>
  <si>
    <t>burc; vestene; vestenunge; vestunge; kastel</t>
  </si>
  <si>
    <t>fästning</t>
  </si>
  <si>
    <t>borg</t>
  </si>
  <si>
    <t>château-fort; forteresse</t>
  </si>
  <si>
    <t>kastell</t>
  </si>
  <si>
    <t>caer; castell</t>
  </si>
  <si>
    <t>dūn</t>
  </si>
  <si>
    <t>From Latin 'castellum'.</t>
  </si>
  <si>
    <t>[gas'telü]</t>
  </si>
  <si>
    <t>fortaleza; castillo</t>
  </si>
  <si>
    <t>kolo is Fijian.</t>
  </si>
  <si>
    <t>kolotau; kolo</t>
  </si>
  <si>
    <t>PPN *kolo; *na'a</t>
  </si>
  <si>
    <t>قلْعة , حِصْن</t>
  </si>
  <si>
    <t>[qælʔe]; dež; ærg</t>
  </si>
  <si>
    <t>[turo]</t>
  </si>
  <si>
    <t>pur-; pura-; durga-; gulma-</t>
  </si>
  <si>
    <t>fortress</t>
  </si>
  <si>
    <t>gɑlbɑ</t>
  </si>
  <si>
    <t>scūtum; clipeus</t>
  </si>
  <si>
    <t>a'spiða</t>
  </si>
  <si>
    <t>a'spis; 'sakos; 'tʰure'os</t>
  </si>
  <si>
    <t>ščit</t>
  </si>
  <si>
    <t>schilt</t>
  </si>
  <si>
    <t>skildus</t>
  </si>
  <si>
    <t>Used in 'turtle' 03.980.</t>
  </si>
  <si>
    <t>sköld</t>
  </si>
  <si>
    <t>skjoldr</t>
  </si>
  <si>
    <t>bouclier</t>
  </si>
  <si>
    <t>skoed</t>
  </si>
  <si>
    <t>tarian</t>
  </si>
  <si>
    <t>sciath; fern; boccōit</t>
  </si>
  <si>
    <t>escudo</t>
  </si>
  <si>
    <t>čima-l</t>
  </si>
  <si>
    <t>sila; pā; pāletuʔa</t>
  </si>
  <si>
    <t>pua-pua; hiira</t>
  </si>
  <si>
    <t>تُرْس , دِرْع</t>
  </si>
  <si>
    <t>sepær</t>
  </si>
  <si>
    <t>[fedevo]</t>
  </si>
  <si>
    <t>phalaka-; phara-; carman-; āvaraṇa-</t>
  </si>
  <si>
    <t>shield</t>
  </si>
  <si>
    <t>suodyɑgɑhpir̃; yeɑlbmɑ</t>
  </si>
  <si>
    <t>cassis; galea</t>
  </si>
  <si>
    <t>'kranos</t>
  </si>
  <si>
    <t>'korus; 'kranos; perikepʰa'laiā</t>
  </si>
  <si>
    <t>šlem</t>
  </si>
  <si>
    <t>helm</t>
  </si>
  <si>
    <t>hilms</t>
  </si>
  <si>
    <t>hjälm</t>
  </si>
  <si>
    <t>hjalmr</t>
  </si>
  <si>
    <t>casque</t>
  </si>
  <si>
    <t>tok-houarn; kask</t>
  </si>
  <si>
    <t>helm(ed)</t>
  </si>
  <si>
    <t>cathbarr</t>
  </si>
  <si>
    <t>['kaṣka]</t>
  </si>
  <si>
    <t>Iberian Span. has casco.</t>
  </si>
  <si>
    <t>yelmo</t>
  </si>
  <si>
    <t>helemeti</t>
  </si>
  <si>
    <t>خُوْذة , قُبﱠعةُ المُحارِب</t>
  </si>
  <si>
    <t>xud</t>
  </si>
  <si>
    <t>Lit. 'metal hat'.</t>
  </si>
  <si>
    <t>[kaško]; stadi sastruni</t>
  </si>
  <si>
    <t>'Visor, helmet' šiprā- (means 'cheeks', dual, in the Ṛgveda); in the plural, šiprās, refers to the 'visors' of a helmet.</t>
  </si>
  <si>
    <t>širas-tra-; širas-trāṇa-; širaska-; šīrṣaka-; šīrṣaṇya-; šīrṣa-rakṣa-; šīrṣa-trāṇa-; khola-; kholaka-; šiprās</t>
  </si>
  <si>
    <t>helmet</t>
  </si>
  <si>
    <t>arma; armatūra</t>
  </si>
  <si>
    <t>pano'plia</t>
  </si>
  <si>
    <t>pano'pliā; 'teukʰea; 'hopla</t>
  </si>
  <si>
    <t>bronja</t>
  </si>
  <si>
    <t>harnas(ch); sar; geserwe</t>
  </si>
  <si>
    <t>sarwa</t>
  </si>
  <si>
    <t>vapen-rustning, rustning; harnesk</t>
  </si>
  <si>
    <t>herklœði; herneskja</t>
  </si>
  <si>
    <t>armure</t>
  </si>
  <si>
    <t>arfwisg; arfogaeth</t>
  </si>
  <si>
    <t>gaisced</t>
  </si>
  <si>
    <t>[arma'düra]</t>
  </si>
  <si>
    <t>armadura</t>
  </si>
  <si>
    <t>(دِرْع (كامِل</t>
  </si>
  <si>
    <t>zere</t>
  </si>
  <si>
    <t>Respectively: 'strength; protect' + ipe abstract.</t>
  </si>
  <si>
    <t>zor; arakʰipe</t>
  </si>
  <si>
    <t>varma-; lauha-varma-; tanutra-</t>
  </si>
  <si>
    <t>armor (defensive)</t>
  </si>
  <si>
    <t>bissu; kɑnovdnɑ</t>
  </si>
  <si>
    <t>Medieval Latin is bombarda.</t>
  </si>
  <si>
    <t>'oplo; tu'feki; ka'noni</t>
  </si>
  <si>
    <t>ruž ́jo; puška</t>
  </si>
  <si>
    <t>bühse</t>
  </si>
  <si>
    <t>First term is 'gun, rifle'; third term is the generic form for 'firearm' (not 'cannon'). Fourth term is 'gun, cannon'.</t>
  </si>
  <si>
    <t>gevär; bössa; skjut-vapen; kanon</t>
  </si>
  <si>
    <t>fusil; canon</t>
  </si>
  <si>
    <t>fuzuill; kanol, kanon</t>
  </si>
  <si>
    <t>Respectively: 'gun; cannon'. Also cyflegr; magnel 'cannon'.</t>
  </si>
  <si>
    <t>gwn; gwn mawr</t>
  </si>
  <si>
    <t>[fü'ẓülʸ]; [ka'nu]</t>
  </si>
  <si>
    <t>escopeta; caɲón</t>
  </si>
  <si>
    <t>tepos-tatopon; tatopon</t>
  </si>
  <si>
    <t>meʔafana; laifolo; meʔafana-fonua</t>
  </si>
  <si>
    <t>puu; puu repo; tuu-para</t>
  </si>
  <si>
    <t>بُنْدُقِيﱠة , مِدْفع</t>
  </si>
  <si>
    <t>From Turkish.</t>
  </si>
  <si>
    <t>[tup]; [tofæng]</t>
  </si>
  <si>
    <t>[puška]; [tuno]</t>
  </si>
  <si>
    <t>gun, cannon</t>
  </si>
  <si>
    <t>miehkki</t>
  </si>
  <si>
    <t>Late Latin is spatha.</t>
  </si>
  <si>
    <t>gladius; ēnsis</t>
  </si>
  <si>
    <t>spa'θi</t>
  </si>
  <si>
    <t>'ksipʰos; 'aor</t>
  </si>
  <si>
    <t>meč; sablja</t>
  </si>
  <si>
    <t>swert</t>
  </si>
  <si>
    <t>hairus; meki</t>
  </si>
  <si>
    <t>svärd</t>
  </si>
  <si>
    <t>sverð; mœkir; hjorr</t>
  </si>
  <si>
    <t>épée</t>
  </si>
  <si>
    <t>kleze</t>
  </si>
  <si>
    <t>cleddyf</t>
  </si>
  <si>
    <t>claideb; colg</t>
  </si>
  <si>
    <t>From Span. 'espada' or Gascon (Béarn) 'ezpade'.</t>
  </si>
  <si>
    <t>[es'pata]</t>
  </si>
  <si>
    <t>espada</t>
  </si>
  <si>
    <t>heletā</t>
  </si>
  <si>
    <t>hoari</t>
  </si>
  <si>
    <t>سَيْف , حُسام</t>
  </si>
  <si>
    <t>šæmšir</t>
  </si>
  <si>
    <t>[sabia]</t>
  </si>
  <si>
    <t>asi-; khaḍga-</t>
  </si>
  <si>
    <t>sword</t>
  </si>
  <si>
    <t>saiti</t>
  </si>
  <si>
    <t>hasta; lancea</t>
  </si>
  <si>
    <t>'lonxi; 'ðori; a'kodio</t>
  </si>
  <si>
    <t>'doru; 'loŋkʰē; aikʰ'mē; 'eŋkʰos</t>
  </si>
  <si>
    <t>kop ́jo</t>
  </si>
  <si>
    <t>sper; spiez; gēr; lanze</t>
  </si>
  <si>
    <t>Respectively: 'spear; lance'.</t>
  </si>
  <si>
    <t>spjut; lans</t>
  </si>
  <si>
    <t>spjōt; geirr; spjor</t>
  </si>
  <si>
    <t>épieu; lance</t>
  </si>
  <si>
    <t>goaf</t>
  </si>
  <si>
    <t>gwaywffon, gwayw</t>
  </si>
  <si>
    <t>gae; sleg</t>
  </si>
  <si>
    <t>lanza</t>
  </si>
  <si>
    <t>tao; tao lōloa</t>
  </si>
  <si>
    <t>Verbal form is wero-hia. 'Harpoon' is haeana raati.</t>
  </si>
  <si>
    <t>tao; matarau; kookiri</t>
  </si>
  <si>
    <t>PCP *jao.</t>
  </si>
  <si>
    <t>PPN *tao; *fuata</t>
  </si>
  <si>
    <t>*PEO *sua; *ja(R)o</t>
  </si>
  <si>
    <t>رُمْح</t>
  </si>
  <si>
    <t>neyze</t>
  </si>
  <si>
    <t>ṛṣṭi-; šalya-; šūla-; kunta-</t>
  </si>
  <si>
    <t>spear</t>
  </si>
  <si>
    <t>ɲuollɑ</t>
  </si>
  <si>
    <t>sagitta</t>
  </si>
  <si>
    <t>'velos</t>
  </si>
  <si>
    <t>'tokseuma; 'belos; ī'os; oi'stos</t>
  </si>
  <si>
    <t>strela</t>
  </si>
  <si>
    <t>pfīl; strāle</t>
  </si>
  <si>
    <t>arhwazna</t>
  </si>
  <si>
    <t>pil</t>
  </si>
  <si>
    <t>or; fleinn</t>
  </si>
  <si>
    <t>flèche</t>
  </si>
  <si>
    <t>bir; saez</t>
  </si>
  <si>
    <t>saeth</t>
  </si>
  <si>
    <t>saiget</t>
  </si>
  <si>
    <t>['fleša]</t>
  </si>
  <si>
    <t>flecha</t>
  </si>
  <si>
    <t>ŋahau</t>
  </si>
  <si>
    <t>'Dart' is pere; tiimata; teka.</t>
  </si>
  <si>
    <t>pere-a</t>
  </si>
  <si>
    <t>PCP *gwasau'reed'. Cf. 'needle'. 'Dart' *teka; *tika.</t>
  </si>
  <si>
    <t>PPN *ŋasau</t>
  </si>
  <si>
    <t>سهْم , نبْلة</t>
  </si>
  <si>
    <t>tir</t>
  </si>
  <si>
    <t>First form: 'bow plus arrow'.</t>
  </si>
  <si>
    <t>[sulic̷a]; [flec̷ka]</t>
  </si>
  <si>
    <t>iṣu-; šaru-; šāra-; bāṇa- (vāṇa-); sāyaka-</t>
  </si>
  <si>
    <t>arrow</t>
  </si>
  <si>
    <t>davgi</t>
  </si>
  <si>
    <t>arcus</t>
  </si>
  <si>
    <t>'tokso</t>
  </si>
  <si>
    <t>'tokson</t>
  </si>
  <si>
    <t>luk</t>
  </si>
  <si>
    <t>boge</t>
  </si>
  <si>
    <t>båge</t>
  </si>
  <si>
    <t>bogi</t>
  </si>
  <si>
    <t>arc</t>
  </si>
  <si>
    <t>gwareg</t>
  </si>
  <si>
    <t>bwa</t>
  </si>
  <si>
    <t>fidbocc; boga</t>
  </si>
  <si>
    <t>['arkü]</t>
  </si>
  <si>
    <t>arco</t>
  </si>
  <si>
    <t>kaufana</t>
  </si>
  <si>
    <t>koopere</t>
  </si>
  <si>
    <t>'Weapon' *fana; *pana.</t>
  </si>
  <si>
    <t>PPN *ŋasau; *kaufana</t>
  </si>
  <si>
    <t>*PEO *vuzu</t>
  </si>
  <si>
    <t>قَوْس</t>
  </si>
  <si>
    <t>kæmɑn</t>
  </si>
  <si>
    <t>[sulic̷a]; [herko]</t>
  </si>
  <si>
    <t>dhanvan-; dhanu-; cāpa-</t>
  </si>
  <si>
    <t>bow</t>
  </si>
  <si>
    <t>šleɑŋgu</t>
  </si>
  <si>
    <t>funda</t>
  </si>
  <si>
    <t>sfe'dona</t>
  </si>
  <si>
    <t>spʰen'donē</t>
  </si>
  <si>
    <t>prašča</t>
  </si>
  <si>
    <t>slinge; slenger</t>
  </si>
  <si>
    <t>slunga</t>
  </si>
  <si>
    <t>sløngva</t>
  </si>
  <si>
    <t>fronde</t>
  </si>
  <si>
    <t>batalm; talm</t>
  </si>
  <si>
    <t>ffon dafl</t>
  </si>
  <si>
    <t>tailm; taball</t>
  </si>
  <si>
    <t>['frũda]</t>
  </si>
  <si>
    <t>honda</t>
  </si>
  <si>
    <t>toloŋi; meʔtautau</t>
  </si>
  <si>
    <t>kootaha; piu-a</t>
  </si>
  <si>
    <t>PPN *maka; *sele</t>
  </si>
  <si>
    <t>مِقْﻻع</t>
  </si>
  <si>
    <t>fælɑxæn</t>
  </si>
  <si>
    <t>[guma]</t>
  </si>
  <si>
    <t>kṣepaṇa-</t>
  </si>
  <si>
    <t>sling</t>
  </si>
  <si>
    <t>bipennis</t>
  </si>
  <si>
    <t>'pelekis</t>
  </si>
  <si>
    <t>'pelekus; a'ksīnē</t>
  </si>
  <si>
    <t>sekira</t>
  </si>
  <si>
    <t>barte</t>
  </si>
  <si>
    <t>strids-yxa</t>
  </si>
  <si>
    <t>hache de guerre</t>
  </si>
  <si>
    <t>bwyell ryfel</t>
  </si>
  <si>
    <t>hacha de combate</t>
  </si>
  <si>
    <t>فأْسُ الحرْب</t>
  </si>
  <si>
    <t>tæbærzin</t>
  </si>
  <si>
    <t>Occurs in New Testament.</t>
  </si>
  <si>
    <t>tover</t>
  </si>
  <si>
    <t>parašu-; parašvadha-</t>
  </si>
  <si>
    <t>battle-ax</t>
  </si>
  <si>
    <t>šluppot</t>
  </si>
  <si>
    <t>clāva; fūstis</t>
  </si>
  <si>
    <t>'ropalo; 'klob</t>
  </si>
  <si>
    <t>'hropalon; ko'runē; 'ksulon</t>
  </si>
  <si>
    <t>bulava; dubyna</t>
  </si>
  <si>
    <t>kolbe; kiule</t>
  </si>
  <si>
    <t>Plural form.</t>
  </si>
  <si>
    <t>triu</t>
  </si>
  <si>
    <t>klubba</t>
  </si>
  <si>
    <t>klumba, klubba; kylfa; rudda</t>
  </si>
  <si>
    <t>casse-tête</t>
  </si>
  <si>
    <t>penn-baz</t>
  </si>
  <si>
    <t>pastwn</t>
  </si>
  <si>
    <t>lorg</t>
  </si>
  <si>
    <t>Iberian Span. has palo; garrote.</t>
  </si>
  <si>
    <t>macana; garrote</t>
  </si>
  <si>
    <t>pōvai</t>
  </si>
  <si>
    <t>patu-a; wahaika; mere; kotiate</t>
  </si>
  <si>
    <t>هِراوَة</t>
  </si>
  <si>
    <t>čomɑq</t>
  </si>
  <si>
    <t>[c̷omaga]</t>
  </si>
  <si>
    <t>The first two forms refer specifically to Indra's thunderbolt.</t>
  </si>
  <si>
    <t>vadha-; vadhar-; gadā-; laguḍa- (lakuṭa-)</t>
  </si>
  <si>
    <t>club</t>
  </si>
  <si>
    <t>veɑr̃yu</t>
  </si>
  <si>
    <t>arma; tēla</t>
  </si>
  <si>
    <t>'opla</t>
  </si>
  <si>
    <t>'hopla</t>
  </si>
  <si>
    <t>oružie</t>
  </si>
  <si>
    <t>wāfen; gewǣfen</t>
  </si>
  <si>
    <t>wepna</t>
  </si>
  <si>
    <t>vapen</t>
  </si>
  <si>
    <t>vāpn</t>
  </si>
  <si>
    <t>armes</t>
  </si>
  <si>
    <t>armou</t>
  </si>
  <si>
    <t>arfau</t>
  </si>
  <si>
    <t>airm</t>
  </si>
  <si>
    <t>['arma]</t>
  </si>
  <si>
    <t>armas</t>
  </si>
  <si>
    <t>meʔa tau</t>
  </si>
  <si>
    <t>patu; raakau</t>
  </si>
  <si>
    <t>سِﻻح , أسْلِحة</t>
  </si>
  <si>
    <t>Latter ex. is East Persian &lt; Turkish.</t>
  </si>
  <si>
    <t>[æslehe]; [yærɑq]</t>
  </si>
  <si>
    <t>āyudha-; astra-; šastra-</t>
  </si>
  <si>
    <t>weapons, arms</t>
  </si>
  <si>
    <t>soɑlddat</t>
  </si>
  <si>
    <t>mīles</t>
  </si>
  <si>
    <t>strati'otis</t>
  </si>
  <si>
    <t>strati'ōtēs</t>
  </si>
  <si>
    <t>soldat</t>
  </si>
  <si>
    <t>wīgant; kempfe; soldenære</t>
  </si>
  <si>
    <t>gadrauhts</t>
  </si>
  <si>
    <t>hermaðr</t>
  </si>
  <si>
    <t>soudard</t>
  </si>
  <si>
    <t>milwr</t>
  </si>
  <si>
    <t>mīl; ōc; lāech</t>
  </si>
  <si>
    <t>From Span. 'soldado'.</t>
  </si>
  <si>
    <t>[ṣol'dado]</t>
  </si>
  <si>
    <t>soldado</t>
  </si>
  <si>
    <t>[sōtia]; taŋata tau; toʔa</t>
  </si>
  <si>
    <t>hooia</t>
  </si>
  <si>
    <t>عسْكرِيّ , جُنْدِيّ</t>
  </si>
  <si>
    <t>særbɑz</t>
  </si>
  <si>
    <t>[ketana]</t>
  </si>
  <si>
    <t>sainika-; sainya-; āyudhīya-; yoddhṛ-</t>
  </si>
  <si>
    <t>soldier</t>
  </si>
  <si>
    <t>ɑr̃meɑ; soɑhteveɑhkɑ</t>
  </si>
  <si>
    <t>exercitus</t>
  </si>
  <si>
    <t>stra'tos</t>
  </si>
  <si>
    <t>stra'tos; 'strateuma; strati'ā</t>
  </si>
  <si>
    <t>armija (vojsko)</t>
  </si>
  <si>
    <t>her</t>
  </si>
  <si>
    <t>harjis</t>
  </si>
  <si>
    <t>här; armé</t>
  </si>
  <si>
    <t>herr</t>
  </si>
  <si>
    <t>armée</t>
  </si>
  <si>
    <t>arme</t>
  </si>
  <si>
    <t>byddin; llu</t>
  </si>
  <si>
    <t>slūag</t>
  </si>
  <si>
    <t>[ar'mada]</t>
  </si>
  <si>
    <t>ejército; tropas</t>
  </si>
  <si>
    <t>[aami]; koŋatau</t>
  </si>
  <si>
    <t>ope; taua</t>
  </si>
  <si>
    <t>جَيْش</t>
  </si>
  <si>
    <t>sepɑh; ærteš</t>
  </si>
  <si>
    <t>[polko]</t>
  </si>
  <si>
    <t>senā-</t>
  </si>
  <si>
    <t>army</t>
  </si>
  <si>
    <t>r̃afi</t>
  </si>
  <si>
    <t>pāx</t>
  </si>
  <si>
    <t>i'rini</t>
  </si>
  <si>
    <t>ei'rēnē</t>
  </si>
  <si>
    <t>mir</t>
  </si>
  <si>
    <t>vride</t>
  </si>
  <si>
    <t>gawairþi</t>
  </si>
  <si>
    <t>fred</t>
  </si>
  <si>
    <t>friðr</t>
  </si>
  <si>
    <t>paix</t>
  </si>
  <si>
    <t>peoh</t>
  </si>
  <si>
    <t>heddwch</t>
  </si>
  <si>
    <t>sīd</t>
  </si>
  <si>
    <t>From Latin ablative 'pace'.</t>
  </si>
  <si>
    <t>['bake]</t>
  </si>
  <si>
    <t>paz</t>
  </si>
  <si>
    <t>Lit. 'heart-good'. Also ta-mat-kayetok; yol-čikawa-lis; -yool-yeek-taali.</t>
  </si>
  <si>
    <t>yol-kʷali</t>
  </si>
  <si>
    <t>melino</t>
  </si>
  <si>
    <t>'To make peace' hohoutia te roŋo.</t>
  </si>
  <si>
    <t>roŋo; raŋi-maarie</t>
  </si>
  <si>
    <t>PPN *ma(a)lie</t>
  </si>
  <si>
    <t>سﻻم , سِلْم</t>
  </si>
  <si>
    <t>[solh]; ɑšti</t>
  </si>
  <si>
    <t>[patča]</t>
  </si>
  <si>
    <t>Respectively: 'alliance, reconciliation'; 'absence of war'.</t>
  </si>
  <si>
    <t>sandhi-; ayuddha-</t>
  </si>
  <si>
    <t>peace</t>
  </si>
  <si>
    <t>soɑhti; doɑr̃r̃u</t>
  </si>
  <si>
    <t>bellum; proelium</t>
  </si>
  <si>
    <t>'polemos; 'maxi</t>
  </si>
  <si>
    <t>'polemos; 'makʰē</t>
  </si>
  <si>
    <t>Respectively: 'war; battle'.</t>
  </si>
  <si>
    <t>vojna; boj</t>
  </si>
  <si>
    <t>urliuge; strīt; wīc; kriec</t>
  </si>
  <si>
    <t>Latter form is dative singular.</t>
  </si>
  <si>
    <t>waihjo; wigana</t>
  </si>
  <si>
    <t>krig</t>
  </si>
  <si>
    <t>styrjold; gunnr; strīð</t>
  </si>
  <si>
    <t>guerre; bataille</t>
  </si>
  <si>
    <t>brezel</t>
  </si>
  <si>
    <t>rhyfel; brwydr; cad</t>
  </si>
  <si>
    <t>cocad</t>
  </si>
  <si>
    <t>['gerla]; [ba'talʸa]</t>
  </si>
  <si>
    <t>guerra; batalla</t>
  </si>
  <si>
    <t>ta-tewi-lis</t>
  </si>
  <si>
    <t>tau</t>
  </si>
  <si>
    <t>pakaŋa-tia; whawhai; parekura</t>
  </si>
  <si>
    <t>حرْب ؛ معْركة</t>
  </si>
  <si>
    <t>ǰæng</t>
  </si>
  <si>
    <t>Lit. 'fight' + imos abstract.</t>
  </si>
  <si>
    <t>marimos</t>
  </si>
  <si>
    <t>yuddha-; raṇa-; pṛtanā; saṃ-grāma-; vigraha-</t>
  </si>
  <si>
    <t>war, battle</t>
  </si>
  <si>
    <t>doɑr̃r̃ut</t>
  </si>
  <si>
    <t>pugnāre; proeliārī</t>
  </si>
  <si>
    <t>aɣo'nizome; pole'mo; 'maxome</t>
  </si>
  <si>
    <t>'makʰomai; pole'meō</t>
  </si>
  <si>
    <t>sražat ́sja; bit ́sja; drat ́sja</t>
  </si>
  <si>
    <t>vehten; wīgen; treffen</t>
  </si>
  <si>
    <t>weihan</t>
  </si>
  <si>
    <t>Final form is poetic.</t>
  </si>
  <si>
    <t>slåss; kämpa; fäkta;</t>
  </si>
  <si>
    <t>berjask; vega</t>
  </si>
  <si>
    <t>se battre</t>
  </si>
  <si>
    <t>en em gannaɲ</t>
  </si>
  <si>
    <t>ymladd</t>
  </si>
  <si>
    <t>fichim; cathaigur</t>
  </si>
  <si>
    <t>bo'roka; bil'haṣka</t>
  </si>
  <si>
    <t>pelear</t>
  </si>
  <si>
    <t>ta-tewi-a</t>
  </si>
  <si>
    <t>fuhu; tau</t>
  </si>
  <si>
    <t>whawhai-tia (ki); riri-a; parekura</t>
  </si>
  <si>
    <t>PPN *ta(a)maki; *faʔi</t>
  </si>
  <si>
    <t>كَافَحَ , تَقَاتَلَ</t>
  </si>
  <si>
    <t>ǰæng-kærdæn</t>
  </si>
  <si>
    <t>mar-</t>
  </si>
  <si>
    <t>yudh- (yudhyate)</t>
  </si>
  <si>
    <t>fight (vb)</t>
  </si>
  <si>
    <t>fuor̃r̃a</t>
  </si>
  <si>
    <t>Also lupa; prōstitūta.</t>
  </si>
  <si>
    <t>meretrīx; scortum</t>
  </si>
  <si>
    <t>'porni</t>
  </si>
  <si>
    <t>'pornē</t>
  </si>
  <si>
    <t>Third form means 'whore'.</t>
  </si>
  <si>
    <t>prostitutka; bljudnica; kurva</t>
  </si>
  <si>
    <t>huore</t>
  </si>
  <si>
    <t>kalkjo</t>
  </si>
  <si>
    <t>Final form is vulgar.</t>
  </si>
  <si>
    <t>prostituerad; sköka; hora</t>
  </si>
  <si>
    <t>hōra; pūta; skœkja</t>
  </si>
  <si>
    <t>prostituée</t>
  </si>
  <si>
    <t>gast</t>
  </si>
  <si>
    <t>putain</t>
  </si>
  <si>
    <t>mertrech; stripach</t>
  </si>
  <si>
    <t>['püta]; ur'daɲa</t>
  </si>
  <si>
    <t>prostituta</t>
  </si>
  <si>
    <t>takanečiko-a</t>
  </si>
  <si>
    <t>lalekini</t>
  </si>
  <si>
    <t>(مُوْمِس(ة</t>
  </si>
  <si>
    <t>[fɑheše]; ǰende</t>
  </si>
  <si>
    <t>[lubni]</t>
  </si>
  <si>
    <t>vešyā-; gaṇikā-; paṇya-strī-; paṇya-yoṣit-</t>
  </si>
  <si>
    <t>prostitute</t>
  </si>
  <si>
    <t>Social and political relations</t>
  </si>
  <si>
    <t>deɑivɑt</t>
  </si>
  <si>
    <t>Occurs with verbs, occurrere.</t>
  </si>
  <si>
    <t>obviam</t>
  </si>
  <si>
    <t>sina'do</t>
  </si>
  <si>
    <t>apan'taō; sunan'taō; an'taō</t>
  </si>
  <si>
    <t>vstretit</t>
  </si>
  <si>
    <t>begegenen</t>
  </si>
  <si>
    <t>gamotjan</t>
  </si>
  <si>
    <t>möta; träffa</t>
  </si>
  <si>
    <t>rencontrer</t>
  </si>
  <si>
    <t>en em gavoud gand</t>
  </si>
  <si>
    <t>cyfarfod</t>
  </si>
  <si>
    <t>conriccim</t>
  </si>
  <si>
    <t>[ere'kũtra]</t>
  </si>
  <si>
    <t>encontrar</t>
  </si>
  <si>
    <t>fetaulaki; feʔiloaki</t>
  </si>
  <si>
    <t>tuutaki-na</t>
  </si>
  <si>
    <t>ﻻقَى , لَقِيَ , اِلْتَقَى , قَابَلَ</t>
  </si>
  <si>
    <t>[molɑqɑt]-kærdæn; bær-xordæn</t>
  </si>
  <si>
    <t>Passive form.</t>
  </si>
  <si>
    <t>maladiuv-</t>
  </si>
  <si>
    <t>The first example, lit. 'to sit near', thus can mean 'approach, encounter, undertake'. The next examples mean 'go together'; 'come together'; with: instrumental case with or without saha, sārdha.</t>
  </si>
  <si>
    <t>ā-sad- (ā-sīdati); sam-gam-; sam-ā-gam (sam-ā-gacchati)</t>
  </si>
  <si>
    <t>meet</t>
  </si>
  <si>
    <t>coniūrātiō; cōnspīrātiō</t>
  </si>
  <si>
    <t>sinomo'sia</t>
  </si>
  <si>
    <t>sunōmo'siā</t>
  </si>
  <si>
    <t>zagovor</t>
  </si>
  <si>
    <t>beswerunge</t>
  </si>
  <si>
    <t>samman-svärjning</t>
  </si>
  <si>
    <t>samblāstr; samsvarning</t>
  </si>
  <si>
    <t>conspiration; complot</t>
  </si>
  <si>
    <t>comlugae; cocur</t>
  </si>
  <si>
    <t>[kõ'plot]</t>
  </si>
  <si>
    <t>Iberian Span. has complot; conspiración.</t>
  </si>
  <si>
    <t>conspiración</t>
  </si>
  <si>
    <t>تآمُر , مُؤامرة</t>
  </si>
  <si>
    <t>[towteʔe]</t>
  </si>
  <si>
    <t>Loan from Romanian + imos abstract.</t>
  </si>
  <si>
    <t>[buntuimos]</t>
  </si>
  <si>
    <t>Means 'continued series of deceits'.</t>
  </si>
  <si>
    <t>kapaṭa-prabandha-</t>
  </si>
  <si>
    <t>conspiracy, plot</t>
  </si>
  <si>
    <t>r̃iidu; naggu</t>
  </si>
  <si>
    <t>līs; iūrgium; rixa</t>
  </si>
  <si>
    <t>'pali; ka'vɣas</t>
  </si>
  <si>
    <t>'eris; 'neikos</t>
  </si>
  <si>
    <t>ssora; razdor; spor</t>
  </si>
  <si>
    <t>sache; strīt; hader; zwist</t>
  </si>
  <si>
    <t>haifsts; sakjo; þwairhei</t>
  </si>
  <si>
    <t>Second term is 'strife'; third term is 'quarrel'.</t>
  </si>
  <si>
    <t>strid; tvist; gräl; träta</t>
  </si>
  <si>
    <t>strīð; deila; θrœta</t>
  </si>
  <si>
    <t>lutte; querelle</t>
  </si>
  <si>
    <t>bazad; chikan</t>
  </si>
  <si>
    <t>cynnen; ymryson; ymrafael; ffrae; cweryl</t>
  </si>
  <si>
    <t>imbresan; debuith; essōintu; cointinn</t>
  </si>
  <si>
    <t>Third form is 'strife, struggle' latter form is 'quarrel'.</t>
  </si>
  <si>
    <t>bo'roka; gü'düka; bil'haška; ã'hãra</t>
  </si>
  <si>
    <t>Iberian Span. has lucha; contienda; pelea.</t>
  </si>
  <si>
    <t>lucha; pleito; disputa</t>
  </si>
  <si>
    <t>kē</t>
  </si>
  <si>
    <t>'Quarrelsome' is totone.</t>
  </si>
  <si>
    <t>riri; pakaŋa; whawhai</t>
  </si>
  <si>
    <t>PPN *fekiki; *ta(a)maki; *tAmaki</t>
  </si>
  <si>
    <t>*PEO *w(a, e)u-w(a, e)u</t>
  </si>
  <si>
    <t>نِزاع , شِجار , مُشاجرة , نِضال</t>
  </si>
  <si>
    <t>[dæʔvɑ]</t>
  </si>
  <si>
    <t>čingar</t>
  </si>
  <si>
    <t>kalaha-; vivāda-; dvandva-; virodha-</t>
  </si>
  <si>
    <t>strife, quarrel</t>
  </si>
  <si>
    <t>vier̃r̃u; dahpi</t>
  </si>
  <si>
    <t>mōs; cōnsuētūdō</t>
  </si>
  <si>
    <t>'eθimo</t>
  </si>
  <si>
    <t>'etʰos; 'ētʰos; 'nomos; 'dikē</t>
  </si>
  <si>
    <t>Second term is plural.</t>
  </si>
  <si>
    <t>obyčaj; nravy</t>
  </si>
  <si>
    <t>site; gewon; gewonheit</t>
  </si>
  <si>
    <t>sidus; biuhti</t>
  </si>
  <si>
    <t>Third term is 'habit'.</t>
  </si>
  <si>
    <t>sed-vänja; sed; vana</t>
  </si>
  <si>
    <t>siðr; vani</t>
  </si>
  <si>
    <t>coutume</t>
  </si>
  <si>
    <t>boaz; giz; kustum</t>
  </si>
  <si>
    <t>defod; arfer</t>
  </si>
  <si>
    <t>bēs; gnās</t>
  </si>
  <si>
    <t>[koṣ'tüma]; [ü'ẓãča]</t>
  </si>
  <si>
    <t>costumbre; hábito</t>
  </si>
  <si>
    <t>i-pano-lis; i-yalis; ki-ne-mač-tia</t>
  </si>
  <si>
    <t>tikaŋa; riteŋa</t>
  </si>
  <si>
    <t>PPN *mas(a, e)ni; *aŋa; *faqa; *tau-; *kano</t>
  </si>
  <si>
    <t>عادة , عُرْف</t>
  </si>
  <si>
    <t>[ræsm]; [ɑdæt]; ɑʔin</t>
  </si>
  <si>
    <t>[modo]</t>
  </si>
  <si>
    <t>ācāra-; vyavahāra-; svadhā-</t>
  </si>
  <si>
    <t>custom</t>
  </si>
  <si>
    <t>hehttet; c̷ɑggɑt</t>
  </si>
  <si>
    <t>impedīre; obstāre; prohibēre</t>
  </si>
  <si>
    <t>ebo'ðizo; apo'trepo</t>
  </si>
  <si>
    <t>kō'lūō; empo'dizō</t>
  </si>
  <si>
    <t>mešat ́; prepjatstvovat</t>
  </si>
  <si>
    <t>(ver)hindern</t>
  </si>
  <si>
    <t>warjan; analatjan; galatjan</t>
  </si>
  <si>
    <t>för-hindra, hindra; hämma; före-komma</t>
  </si>
  <si>
    <t>hindra; letja</t>
  </si>
  <si>
    <t>empêcher</t>
  </si>
  <si>
    <t>herzel; mired; ampich</t>
  </si>
  <si>
    <t>rhwystro; atal</t>
  </si>
  <si>
    <t>The first form is 3rd sing.</t>
  </si>
  <si>
    <t>derban; coscaim; baccaim</t>
  </si>
  <si>
    <t>[e'pʰãča]</t>
  </si>
  <si>
    <t>impedir; estorbar</t>
  </si>
  <si>
    <t>kic̷akʷili-a</t>
  </si>
  <si>
    <t>taʔotaʔofi</t>
  </si>
  <si>
    <t>Also whaka-raru-raru; aarai-tia.</t>
  </si>
  <si>
    <t>whaka-wheruu-tia; whaka-kooroi-roi</t>
  </si>
  <si>
    <t>PPN *pae; *a(a)raqi</t>
  </si>
  <si>
    <t>عَاقَ , أَعَاقَ , حَالَ دُونَ , مَنَعَ</t>
  </si>
  <si>
    <t>[mænʔ]-kærdæn; ǰelowgiri-kærdæn</t>
  </si>
  <si>
    <t>Respectively: 'make stop'; loan from Romanian.</t>
  </si>
  <si>
    <t>ašʸav-; [oprisar-]</t>
  </si>
  <si>
    <t>Causative form vārayati.</t>
  </si>
  <si>
    <t>rudh- (ruṇaddhi); vṛ- (vṛṇoti)</t>
  </si>
  <si>
    <t>hinder, prevent</t>
  </si>
  <si>
    <t>veɑhkehit; abuhit</t>
  </si>
  <si>
    <t>Also succurrere; auxilium ferre.</t>
  </si>
  <si>
    <t>(ad)iuvāre; adiūtare</t>
  </si>
  <si>
    <t>voi'θo</t>
  </si>
  <si>
    <t>boē'tʰeō; ōpʰe'leō; epikai'reō; a'rēgō</t>
  </si>
  <si>
    <t>Respectively: noun, verb.</t>
  </si>
  <si>
    <t>pomošč ́, pomoč</t>
  </si>
  <si>
    <t>helfen</t>
  </si>
  <si>
    <t>hilpan</t>
  </si>
  <si>
    <t>hjälpa</t>
  </si>
  <si>
    <t>duga; hjalpa</t>
  </si>
  <si>
    <t>aider</t>
  </si>
  <si>
    <t>sikour</t>
  </si>
  <si>
    <t>cynorthwyo; helpu</t>
  </si>
  <si>
    <t>fortiag; foreith; cobraim</t>
  </si>
  <si>
    <t>'lagü̃t</t>
  </si>
  <si>
    <t>ayudar</t>
  </si>
  <si>
    <t>ki-palewi-a</t>
  </si>
  <si>
    <t>tokoni</t>
  </si>
  <si>
    <t>aawhina-tia</t>
  </si>
  <si>
    <t>سَاعَدَ , عَاوَنَ</t>
  </si>
  <si>
    <t>[komæk]-kærdæn; yɑri dɑdæn</t>
  </si>
  <si>
    <t>[ažutisar-]</t>
  </si>
  <si>
    <t>av- has the sense of 'satisfy, refresh', meanings primarily found in the Veda.</t>
  </si>
  <si>
    <t>av- (avati); upa-kṛ- (upa-karoti); anu-grah- (anu-gṛhṇāti)</t>
  </si>
  <si>
    <t>help, aid</t>
  </si>
  <si>
    <t>baikkiisit</t>
  </si>
  <si>
    <t>hospes</t>
  </si>
  <si>
    <t>ikoðe'spotis</t>
  </si>
  <si>
    <t>kseno'dokos; 'ksenos</t>
  </si>
  <si>
    <t>xozjain</t>
  </si>
  <si>
    <t>wirt; gastgebe</t>
  </si>
  <si>
    <t>wairdus</t>
  </si>
  <si>
    <t>värd</t>
  </si>
  <si>
    <t>hūsbōndi; gestgjafi</t>
  </si>
  <si>
    <t>hôte</t>
  </si>
  <si>
    <t>ostiz</t>
  </si>
  <si>
    <t>lletywr; gwesteiwr</t>
  </si>
  <si>
    <t>biatach</t>
  </si>
  <si>
    <t>Lit. 'the one who receives'.</t>
  </si>
  <si>
    <t>[eresebi]'sale</t>
  </si>
  <si>
    <t>Iberian Span. has anfitrión; huésped.</t>
  </si>
  <si>
    <t>huésped, hospedero</t>
  </si>
  <si>
    <t>taŋata talitali kita; fefine tali kakai</t>
  </si>
  <si>
    <t>taŋata whenua</t>
  </si>
  <si>
    <t>مُضِيف</t>
  </si>
  <si>
    <t>mizbɑn</t>
  </si>
  <si>
    <t>[gostari]</t>
  </si>
  <si>
    <t>Respectively: 'householder'; 'entertainer of a guest'.</t>
  </si>
  <si>
    <t>gṛhastha-; atithi-pati-</t>
  </si>
  <si>
    <t>host</t>
  </si>
  <si>
    <t>guossi</t>
  </si>
  <si>
    <t>kale'smenos; proskekli'menos</t>
  </si>
  <si>
    <t>'ksenos</t>
  </si>
  <si>
    <t>gost</t>
  </si>
  <si>
    <t>gäst</t>
  </si>
  <si>
    <t>synonymous with stranger</t>
  </si>
  <si>
    <t>gestr</t>
  </si>
  <si>
    <t>invité</t>
  </si>
  <si>
    <t>gwestai</t>
  </si>
  <si>
    <t>ōegi</t>
  </si>
  <si>
    <t>From Span. 'convidar'.</t>
  </si>
  <si>
    <t>[kʰümi'ta]-tü</t>
  </si>
  <si>
    <t>huésped; invitado</t>
  </si>
  <si>
    <t>'To visit' is kal-panoo, lit. 'house-pass/go'.</t>
  </si>
  <si>
    <t>tokotaha ʔaʔahi pe ʔeveʔeve ki ha ʔapi</t>
  </si>
  <si>
    <t>manuhiri</t>
  </si>
  <si>
    <t>PPN *kau; *soko-; *sokosoko</t>
  </si>
  <si>
    <t>ضَيْف , نزِيل , زائِر</t>
  </si>
  <si>
    <t>mehmɑn</t>
  </si>
  <si>
    <t>[gosto]</t>
  </si>
  <si>
    <t>atithi-</t>
  </si>
  <si>
    <t>guest</t>
  </si>
  <si>
    <t>ɑmɑs</t>
  </si>
  <si>
    <t>peregrīnus; hospes; advena</t>
  </si>
  <si>
    <t>'ksenos; 'barbaros</t>
  </si>
  <si>
    <t>čužoj</t>
  </si>
  <si>
    <t>gast; vremdelinc</t>
  </si>
  <si>
    <t>gasts</t>
  </si>
  <si>
    <t>främling</t>
  </si>
  <si>
    <t>étranger</t>
  </si>
  <si>
    <t>estren; den-diavez</t>
  </si>
  <si>
    <t>Second and third forms respectively: masculine; feminine.</t>
  </si>
  <si>
    <t>dieithryn; dyn dieithr; merch/menyw/dynes ddieithr</t>
  </si>
  <si>
    <t>echtrann</t>
  </si>
  <si>
    <t>'aroc̷</t>
  </si>
  <si>
    <t>extranjero; forastero</t>
  </si>
  <si>
    <t>wehka-čan-eh; anal-tekoh; amo k-iš-mati-h</t>
  </si>
  <si>
    <t>taha foʔou; muli; sola; vūlaŋi; faka-tuʔapuleʔaŋa</t>
  </si>
  <si>
    <t>tauiwi; Paakehaa; tauhoou</t>
  </si>
  <si>
    <t>أجْنبِيّ , غرِيب</t>
  </si>
  <si>
    <t>[qærib]; bigɑne</t>
  </si>
  <si>
    <t>[mireano]</t>
  </si>
  <si>
    <t>vaidešika-; videšin-</t>
  </si>
  <si>
    <t>stranger</t>
  </si>
  <si>
    <t>r̃anna</t>
  </si>
  <si>
    <t>vīcīnus</t>
  </si>
  <si>
    <t>'ɣitonas</t>
  </si>
  <si>
    <t>'geitōn</t>
  </si>
  <si>
    <t>sosed</t>
  </si>
  <si>
    <t>(nāch)gebūr(e)</t>
  </si>
  <si>
    <t>garazna</t>
  </si>
  <si>
    <t>granne</t>
  </si>
  <si>
    <t>nābūi; nāgranni</t>
  </si>
  <si>
    <t>voisin</t>
  </si>
  <si>
    <t>amezeg</t>
  </si>
  <si>
    <t>cymydog</t>
  </si>
  <si>
    <t>comnessam; comarsa</t>
  </si>
  <si>
    <t>'aiso</t>
  </si>
  <si>
    <t>vecino</t>
  </si>
  <si>
    <t>-čan is 'house'.</t>
  </si>
  <si>
    <t>i-čan-kaw; amo wehka čanih</t>
  </si>
  <si>
    <t>kauŋāʔapi</t>
  </si>
  <si>
    <t>جار</t>
  </si>
  <si>
    <t>hæmsɑye</t>
  </si>
  <si>
    <t>Respectively: loan from Slavic languages; 'near' + adjective.</t>
  </si>
  <si>
    <t>[komšiya]; pašutno</t>
  </si>
  <si>
    <t>A next-door neighbor is nirantara-gṛha-vāsin-.</t>
  </si>
  <si>
    <t>prativešin-; prativāsin-</t>
  </si>
  <si>
    <t>neighbor</t>
  </si>
  <si>
    <t>vɑšalɑš</t>
  </si>
  <si>
    <t>inimīcus; hostis</t>
  </si>
  <si>
    <t>ex'θros</t>
  </si>
  <si>
    <t>ekʰ'tʰros; po'lemios</t>
  </si>
  <si>
    <t>vrag (neprijatel ́; nedrug)</t>
  </si>
  <si>
    <t>vīant</t>
  </si>
  <si>
    <t>fijands</t>
  </si>
  <si>
    <t>o-vän; fiende</t>
  </si>
  <si>
    <t>fjāndi; ūvinr</t>
  </si>
  <si>
    <t>ennemi</t>
  </si>
  <si>
    <t>enebour</t>
  </si>
  <si>
    <t>gelyn</t>
  </si>
  <si>
    <t>nāme; escara; ecra</t>
  </si>
  <si>
    <t>e'c̷̣ai</t>
  </si>
  <si>
    <t>enemigo</t>
  </si>
  <si>
    <t>fili</t>
  </si>
  <si>
    <t>hoariri</t>
  </si>
  <si>
    <t>عدُوّ , خصْم</t>
  </si>
  <si>
    <t>došmæn</t>
  </si>
  <si>
    <t>[dušmano]</t>
  </si>
  <si>
    <t>šatru-; ari-; dveṣin-; dveṣya-</t>
  </si>
  <si>
    <t>enemy</t>
  </si>
  <si>
    <t>ustit; skihpar̃</t>
  </si>
  <si>
    <t>'Companion' is socius; comes; sodālis.</t>
  </si>
  <si>
    <t>amīcus</t>
  </si>
  <si>
    <t>'filos; 'sidrofos</t>
  </si>
  <si>
    <t>he'tairos; 'pʰilos</t>
  </si>
  <si>
    <t>drug; prijatel</t>
  </si>
  <si>
    <t>vriunt; win(e)</t>
  </si>
  <si>
    <t>frijonds</t>
  </si>
  <si>
    <t>vän</t>
  </si>
  <si>
    <t>vinr</t>
  </si>
  <si>
    <t>ami; compagnon</t>
  </si>
  <si>
    <t>mignon; kamarad</t>
  </si>
  <si>
    <t>cyfaill; ffrind; cydymaith</t>
  </si>
  <si>
    <t>care</t>
  </si>
  <si>
    <t>adiṣ'kide; 'lagün</t>
  </si>
  <si>
    <t>amigo; compaɲero</t>
  </si>
  <si>
    <t>'Acompañar' is iwan powi 'goes with him'.</t>
  </si>
  <si>
    <t>i-tasoh-ikni-w; i-ma-ikni-w</t>
  </si>
  <si>
    <t>kaumeʔa; taha ʔoku te; feohi mo ia; kauŋāmeʔa</t>
  </si>
  <si>
    <t>hoa; hika; mara; paa; takataapui</t>
  </si>
  <si>
    <t>PPN *feʔao; *feqao; *soa; *soa-na; *hoa-na</t>
  </si>
  <si>
    <t>صدِيق , صاحِب , رفِيق</t>
  </si>
  <si>
    <t>dust; [ræfiq]</t>
  </si>
  <si>
    <t>[vortako]</t>
  </si>
  <si>
    <t>Also sahāya-; sahacara-; sakha-.</t>
  </si>
  <si>
    <t>sakhi-; suhṛd-; mitra-</t>
  </si>
  <si>
    <t>friend, companion</t>
  </si>
  <si>
    <t>lohpidit; diktit</t>
  </si>
  <si>
    <t>sinere; patī; permittere</t>
  </si>
  <si>
    <t>epi'trepo; a'fino</t>
  </si>
  <si>
    <t>e'aō; e'pʰiēmi; a'pʰiēmi</t>
  </si>
  <si>
    <t>pozvolit ́; razrešit</t>
  </si>
  <si>
    <t>lāzen; lān; erlouben</t>
  </si>
  <si>
    <t>letan; uslaubjan</t>
  </si>
  <si>
    <t>låta; till-låta</t>
  </si>
  <si>
    <t>lāta; leyfa</t>
  </si>
  <si>
    <t>permettre</t>
  </si>
  <si>
    <t>lezel</t>
  </si>
  <si>
    <t>gadael; caniatáu</t>
  </si>
  <si>
    <t>lēicim; cetaigim</t>
  </si>
  <si>
    <t>[per'meti]; 'üc̷i</t>
  </si>
  <si>
    <t>permitir; dejar</t>
  </si>
  <si>
    <t>Permissive forms; latter is plural.</t>
  </si>
  <si>
    <t>mah; mah...-kan</t>
  </si>
  <si>
    <t>سَمَحَ , أَجَازَ , رَخﱠصَ</t>
  </si>
  <si>
    <t>[eǰɑze]-dɑdæn</t>
  </si>
  <si>
    <t>mek-</t>
  </si>
  <si>
    <t>anu-jɲā- (anu-jānāti)</t>
  </si>
  <si>
    <t>let, permit</t>
  </si>
  <si>
    <t>yeɑgɑdit; doɑhttɑlit</t>
  </si>
  <si>
    <t>oboedīre; pārēre</t>
  </si>
  <si>
    <t>ipa'kuo</t>
  </si>
  <si>
    <t>'peitʰomai; a'kūō; hupa'kūō</t>
  </si>
  <si>
    <t>slušat ́sja</t>
  </si>
  <si>
    <t>(ge)hōrchen, gehōrsamen</t>
  </si>
  <si>
    <t>ufhausjan</t>
  </si>
  <si>
    <t>lyda; hörsamma</t>
  </si>
  <si>
    <t>hlȳða, hlȳðnask</t>
  </si>
  <si>
    <t>obéir</t>
  </si>
  <si>
    <t>sentiɲ</t>
  </si>
  <si>
    <t>ufuddhau</t>
  </si>
  <si>
    <t>irladigur; gīallaim</t>
  </si>
  <si>
    <t>From Latin 'oboedire'.</t>
  </si>
  <si>
    <t>[o'bedi]; 'ṣinhec̷̣</t>
  </si>
  <si>
    <t>obedecer</t>
  </si>
  <si>
    <t>ki-takamati; -tataakamat; tamat</t>
  </si>
  <si>
    <t>talaŋofua</t>
  </si>
  <si>
    <t>'Obedient' is ŋaawari.</t>
  </si>
  <si>
    <t>roŋo-hia; aata whaka-roŋo</t>
  </si>
  <si>
    <t>أَطَاعَ</t>
  </si>
  <si>
    <t>færmɑn-bærdɑri-kærdæn</t>
  </si>
  <si>
    <t>Lit. 'give ear' 04.220.</t>
  </si>
  <si>
    <t>kand-</t>
  </si>
  <si>
    <t>anu-vṛt- (anuvartate); anu-ṣṭhā- (anu-tiṣṭhati)</t>
  </si>
  <si>
    <t>obey</t>
  </si>
  <si>
    <t>gohččut</t>
  </si>
  <si>
    <t>iubēre; imperāre</t>
  </si>
  <si>
    <t>ðia'tazo; pro'stazo</t>
  </si>
  <si>
    <t>ke'leuō; pro'stassō; epi'tassō</t>
  </si>
  <si>
    <t>prikazat</t>
  </si>
  <si>
    <t>heizen; gebieten</t>
  </si>
  <si>
    <t>haitan; anabiudan</t>
  </si>
  <si>
    <t>befalla; bjuda</t>
  </si>
  <si>
    <t>bjōða</t>
  </si>
  <si>
    <t>commander; ordonner</t>
  </si>
  <si>
    <t>gourhemenn; komandiɲ</t>
  </si>
  <si>
    <t>gorchymyn; (g)ordro</t>
  </si>
  <si>
    <t>forcongur</t>
  </si>
  <si>
    <t>From Gascon (Béarn) 'manar'.</t>
  </si>
  <si>
    <t>['manha]</t>
  </si>
  <si>
    <t>mandar; ordenar</t>
  </si>
  <si>
    <t>tanawatil; -nahnawati</t>
  </si>
  <si>
    <t>tuʔutuʔuni; fekau</t>
  </si>
  <si>
    <t>tono-a; whakahau-a</t>
  </si>
  <si>
    <t>PPN *tono; *fekau; *sau</t>
  </si>
  <si>
    <t>أَمَرَ</t>
  </si>
  <si>
    <t>[hokm]; færmɑn</t>
  </si>
  <si>
    <t>porunčisar-</t>
  </si>
  <si>
    <t>The first form, in the causative ā-jɲāpaya- gives the sense of 'command'.</t>
  </si>
  <si>
    <t>ājɲā- (ā-jɲāpayati); ādiš- (ā-dišati); šās- (šāsti)</t>
  </si>
  <si>
    <t>command, order</t>
  </si>
  <si>
    <t>līber</t>
  </si>
  <si>
    <t>e'lefθeros 'anθropos</t>
  </si>
  <si>
    <t>e'leutʰeros</t>
  </si>
  <si>
    <t>Adjectives only.</t>
  </si>
  <si>
    <t>svobodnyj; vol ́nyj</t>
  </si>
  <si>
    <t>vrīman</t>
  </si>
  <si>
    <t>fri</t>
  </si>
  <si>
    <t>the latter term means 'free-necked'</t>
  </si>
  <si>
    <t>frjāls; frī-hals</t>
  </si>
  <si>
    <t>homme libre</t>
  </si>
  <si>
    <t>(dyn/gŵr) rhydd</t>
  </si>
  <si>
    <t>sōir; saer</t>
  </si>
  <si>
    <t>'gison</t>
  </si>
  <si>
    <t>hombre libre</t>
  </si>
  <si>
    <t>شخْص) حُرّ)</t>
  </si>
  <si>
    <t>ɑzɑd</t>
  </si>
  <si>
    <t>svādhīna-; adāsa-</t>
  </si>
  <si>
    <t>freeman</t>
  </si>
  <si>
    <t>balvɑleɑddyi</t>
  </si>
  <si>
    <t>famulus; minister; ancilla</t>
  </si>
  <si>
    <t>ipi'retis</t>
  </si>
  <si>
    <t>hupē'retēs; di'akonos; tʰe'rapōn</t>
  </si>
  <si>
    <t>sluga</t>
  </si>
  <si>
    <t>The first term refers to a young man in training, the second to people owing servitude to a higher lord, but both can themselves be of any social class.</t>
  </si>
  <si>
    <t>kneht; dienestliute</t>
  </si>
  <si>
    <t>andbahts</t>
  </si>
  <si>
    <t>tjänare</t>
  </si>
  <si>
    <t>θjōnn; θjōnustumaðr</t>
  </si>
  <si>
    <t>domestique; serviteur</t>
  </si>
  <si>
    <t>mevel; matez</t>
  </si>
  <si>
    <t>Second form: usual modern meaning 'minister of religion'.</t>
  </si>
  <si>
    <t>gwas; gweinidog</t>
  </si>
  <si>
    <t>timthirthid; foss</t>
  </si>
  <si>
    <t>Second form occurs rarely; latter is 'maidservant'.</t>
  </si>
  <si>
    <t>'mitʰil; miš'kãdi; neṣ'kato</t>
  </si>
  <si>
    <t>sirviente; criado</t>
  </si>
  <si>
    <t>Also tis-keh, 'female, who grinds'.</t>
  </si>
  <si>
    <t>takewal</t>
  </si>
  <si>
    <t>[sevāniti]</t>
  </si>
  <si>
    <t>kaimahi; ponoŋa</t>
  </si>
  <si>
    <t>PPN *fekau</t>
  </si>
  <si>
    <t>خادِم</t>
  </si>
  <si>
    <t>Respectively: male; female. From Mongol.</t>
  </si>
  <si>
    <t>[nowkær]; kæniz, kænizæk</t>
  </si>
  <si>
    <t>bhṛtya-; sevaka-; ceṭaka-</t>
  </si>
  <si>
    <t>servant</t>
  </si>
  <si>
    <t>šlavvɑ</t>
  </si>
  <si>
    <t>servus; mancipium</t>
  </si>
  <si>
    <t>'sklavos</t>
  </si>
  <si>
    <t>'dūlos; oi'ketēs; dmōs; an'drapoda</t>
  </si>
  <si>
    <t>rab; nevol ́nik</t>
  </si>
  <si>
    <t>The first term refers to a serf, the second to a young female serf in domestic service, and the third to an enslaved prisoner of war.</t>
  </si>
  <si>
    <t>schalc; diu; slave</t>
  </si>
  <si>
    <t>skalks; þius</t>
  </si>
  <si>
    <t>slav; träl</t>
  </si>
  <si>
    <t>the latter term is feminine</t>
  </si>
  <si>
    <t>θrœll; θȳ</t>
  </si>
  <si>
    <t>esclave</t>
  </si>
  <si>
    <t>sklav</t>
  </si>
  <si>
    <t>caethwas</t>
  </si>
  <si>
    <t>mug; dōir; daer</t>
  </si>
  <si>
    <t>[eṣ'klabo]</t>
  </si>
  <si>
    <t>esclavo</t>
  </si>
  <si>
    <t>takewal ten amo ki-taštawi-a</t>
  </si>
  <si>
    <t>pōpula</t>
  </si>
  <si>
    <t>taureka-reka</t>
  </si>
  <si>
    <t>PPN *lopa</t>
  </si>
  <si>
    <t>عبْد , عبِيد , رقِيق</t>
  </si>
  <si>
    <t>bænde; bærde</t>
  </si>
  <si>
    <t>robo</t>
  </si>
  <si>
    <t>dāsa-; ceṭa-; ceṭaka-</t>
  </si>
  <si>
    <t>slave</t>
  </si>
  <si>
    <t>isit; heɑr̃r̃a</t>
  </si>
  <si>
    <t>dominus; erus</t>
  </si>
  <si>
    <t>'kirios; a'fedis</t>
  </si>
  <si>
    <t>de'spotēs; 'kūrios</t>
  </si>
  <si>
    <t>xozjain (gospodin)</t>
  </si>
  <si>
    <t>herre</t>
  </si>
  <si>
    <t>frauja</t>
  </si>
  <si>
    <t>drōttinn</t>
  </si>
  <si>
    <t>maître</t>
  </si>
  <si>
    <t>mestr; aotrou</t>
  </si>
  <si>
    <t>meistr; arglwydd</t>
  </si>
  <si>
    <t>coimdiu; tigerne; fēda</t>
  </si>
  <si>
    <t>'nauṣi</t>
  </si>
  <si>
    <t>amo; dueɲo; patrón</t>
  </si>
  <si>
    <t>Also ta-yekan-keh; i-taga-teko. *Aztecan *teekʷ-.</t>
  </si>
  <si>
    <t>i-teko</t>
  </si>
  <si>
    <t>pule; taki; faiako; ʔeikivaka</t>
  </si>
  <si>
    <t>maahita; raŋatira</t>
  </si>
  <si>
    <t>PPN *latu; ʔatu</t>
  </si>
  <si>
    <t>سَيﱢد , مَوْلىً</t>
  </si>
  <si>
    <t>[ɑqɑ]; [sɑheb]; [ærbɑb]</t>
  </si>
  <si>
    <t>rai</t>
  </si>
  <si>
    <t>svāmin-; īšvara-; īša-; pati-; prabhu-; nātha-</t>
  </si>
  <si>
    <t>master</t>
  </si>
  <si>
    <t>r̃iikɑvuloš</t>
  </si>
  <si>
    <t>cīvis</t>
  </si>
  <si>
    <t>po'litis; i'pikoos</t>
  </si>
  <si>
    <t>po'litēs; a'stos; hu'pēkoos</t>
  </si>
  <si>
    <t>graždanin</t>
  </si>
  <si>
    <t>The first term refers to city dwellers, the second to anyone subject to the rule of another.</t>
  </si>
  <si>
    <t>burgære; undertān</t>
  </si>
  <si>
    <t>baurgja</t>
  </si>
  <si>
    <t>First term is historical.</t>
  </si>
  <si>
    <t>borgare; med-borgare</t>
  </si>
  <si>
    <t>borgarmaðr</t>
  </si>
  <si>
    <t>citoyen; sujet</t>
  </si>
  <si>
    <t>Respectively: 'citizen, subject'.</t>
  </si>
  <si>
    <t>dinesydd; deiliad</t>
  </si>
  <si>
    <t>cathrar</t>
  </si>
  <si>
    <t>Respectively: 'town dweller', occurs rarely; lit., 'under one's hand', occurs rarely.</t>
  </si>
  <si>
    <t>hiri'tar; eṣkü-'pe-ko</t>
  </si>
  <si>
    <t>ciudadano; súbdito</t>
  </si>
  <si>
    <t>The latter means 'Indian'.</t>
  </si>
  <si>
    <t>i-čan-kaw; masewal-c̷in</t>
  </si>
  <si>
    <t>taŋataʔifonua</t>
  </si>
  <si>
    <t>taŋata Maaori; taŋata whenua</t>
  </si>
  <si>
    <t>مُواطِن , رعِيﱠة</t>
  </si>
  <si>
    <t>[ræʔiyæt]</t>
  </si>
  <si>
    <t>pāura-; nāgara-; nagara-jana-</t>
  </si>
  <si>
    <t>citizen, subject</t>
  </si>
  <si>
    <t>adellɑš; adelolmmai</t>
  </si>
  <si>
    <t>nōbilis; patricius</t>
  </si>
  <si>
    <t>evɣe'nis</t>
  </si>
  <si>
    <t>gen'naios; euge'nēs</t>
  </si>
  <si>
    <t>dvorjanin</t>
  </si>
  <si>
    <t>edelman; edelherre</t>
  </si>
  <si>
    <t>Lit. 'a man of good family'.</t>
  </si>
  <si>
    <t>manna godakunds</t>
  </si>
  <si>
    <t>ädling; adels-man</t>
  </si>
  <si>
    <t>oðlingr</t>
  </si>
  <si>
    <t>noble</t>
  </si>
  <si>
    <t>nobl</t>
  </si>
  <si>
    <t>pendefig; uchelwr</t>
  </si>
  <si>
    <t>aire; māl; flaith</t>
  </si>
  <si>
    <t>Lit. 'father's son'.</t>
  </si>
  <si>
    <t>['nuble]; ai'tuen'ṣeme</t>
  </si>
  <si>
    <t>nōpele</t>
  </si>
  <si>
    <t>شرِيف , نبِيل</t>
  </si>
  <si>
    <t>[šærif]</t>
  </si>
  <si>
    <t>[boyari]</t>
  </si>
  <si>
    <t>kulīna-; mahā-kula-</t>
  </si>
  <si>
    <t>noble, nobleman</t>
  </si>
  <si>
    <t>dr̃onnet</t>
  </si>
  <si>
    <t>rēgīna</t>
  </si>
  <si>
    <t>va'silisa</t>
  </si>
  <si>
    <t>ba'sileia; ba'silissa</t>
  </si>
  <si>
    <t>koroleva</t>
  </si>
  <si>
    <t>küniginne</t>
  </si>
  <si>
    <t>drottning</t>
  </si>
  <si>
    <t>drōttning</t>
  </si>
  <si>
    <t>reine</t>
  </si>
  <si>
    <t>rouanez</t>
  </si>
  <si>
    <t>brenhines</t>
  </si>
  <si>
    <t>rīgan</t>
  </si>
  <si>
    <t>[ere'giɲa]</t>
  </si>
  <si>
    <t>reina</t>
  </si>
  <si>
    <t>[kuini]</t>
  </si>
  <si>
    <t>kuiini</t>
  </si>
  <si>
    <t>ملِكة</t>
  </si>
  <si>
    <t>[mɑleke]; šɑhbɑnu</t>
  </si>
  <si>
    <t>[amperac̷iasa]</t>
  </si>
  <si>
    <t>rājɲī-; rāja-patnī-; mahiṣī-</t>
  </si>
  <si>
    <t>queen</t>
  </si>
  <si>
    <t>gonɑgɑs; r̃aððeyeɑddyi</t>
  </si>
  <si>
    <t>rēx</t>
  </si>
  <si>
    <t>vasi'lias; kiver'nitis</t>
  </si>
  <si>
    <t>basi'leus; 'anaks</t>
  </si>
  <si>
    <t>korol</t>
  </si>
  <si>
    <t>künic</t>
  </si>
  <si>
    <t>þiudans</t>
  </si>
  <si>
    <t>konung</t>
  </si>
  <si>
    <t>konungr; θjōðann</t>
  </si>
  <si>
    <t>roi</t>
  </si>
  <si>
    <t>roue</t>
  </si>
  <si>
    <t>brenin; rheolwr; llywodraethwr</t>
  </si>
  <si>
    <t>rī</t>
  </si>
  <si>
    <t>[e'rege]</t>
  </si>
  <si>
    <t>Iberian Span. has rey; gobernador.</t>
  </si>
  <si>
    <t>rey; gobernante</t>
  </si>
  <si>
    <t>tuʔi; taki; pule; hau</t>
  </si>
  <si>
    <t>kiiŋi</t>
  </si>
  <si>
    <t>ملِك , عاهِل , حاكِم</t>
  </si>
  <si>
    <t>šɑh; [mælek]; pɑdšɑh</t>
  </si>
  <si>
    <t>Respectively: loan from Romanian; archaic form.</t>
  </si>
  <si>
    <t>[amperic̷o]; tʰagar</t>
  </si>
  <si>
    <t>rājan-; rāj-; nṛ-pa-; nṛ-pati; bhū-pati; bhū-pa-</t>
  </si>
  <si>
    <t>king, ruler</t>
  </si>
  <si>
    <t>r̃aððet; hovdet</t>
  </si>
  <si>
    <t>Also gubernāre.</t>
  </si>
  <si>
    <t>regere; imperāre</t>
  </si>
  <si>
    <t>vasi'levo; kiver'no</t>
  </si>
  <si>
    <t>'arkʰō; kra'teō; hē'geomai; kuber'naō</t>
  </si>
  <si>
    <t>pravit</t>
  </si>
  <si>
    <t>walten; hērschen; regieren</t>
  </si>
  <si>
    <t>reikinon</t>
  </si>
  <si>
    <t>styra; härska; regera</t>
  </si>
  <si>
    <t>stȳra</t>
  </si>
  <si>
    <t>régner; gouverner</t>
  </si>
  <si>
    <t>ren</t>
  </si>
  <si>
    <t>rheoli; llywodraethu</t>
  </si>
  <si>
    <t>foln-</t>
  </si>
  <si>
    <t>[go'berna]</t>
  </si>
  <si>
    <t>Iberian Span. has reinar; gobernar.</t>
  </si>
  <si>
    <t>gobernar</t>
  </si>
  <si>
    <t>Cf. 'lead' 10.640, 'nose' 04.230.</t>
  </si>
  <si>
    <t>kin-yekʷika; ta-yekana</t>
  </si>
  <si>
    <t>puleʔi; mafai</t>
  </si>
  <si>
    <t>'Government' kawanataŋa.</t>
  </si>
  <si>
    <t>whaka-haere tikaŋa</t>
  </si>
  <si>
    <t>PPN *sau</t>
  </si>
  <si>
    <t>حَكَمَ , أَدَارَ</t>
  </si>
  <si>
    <t>[hokumæt]-kærdæn</t>
  </si>
  <si>
    <t>[amperic̷ar-]</t>
  </si>
  <si>
    <t>šās- (šāsti); kṣi- (kṣayati); īš- (īṣṭe)</t>
  </si>
  <si>
    <t>rule, govern</t>
  </si>
  <si>
    <t>soɑbbi</t>
  </si>
  <si>
    <t>baculum</t>
  </si>
  <si>
    <t>ba'stuni; ma'gura</t>
  </si>
  <si>
    <t>'hrabdos</t>
  </si>
  <si>
    <t>palka</t>
  </si>
  <si>
    <t>stap; stoc</t>
  </si>
  <si>
    <t>hrugga; walus</t>
  </si>
  <si>
    <t>stav; käpp</t>
  </si>
  <si>
    <t>canne</t>
  </si>
  <si>
    <t>baz; penn-baz</t>
  </si>
  <si>
    <t>ffon (gerdded)</t>
  </si>
  <si>
    <t>ma'kʰila; ['kʰana]</t>
  </si>
  <si>
    <t>bastón; bordón</t>
  </si>
  <si>
    <t>i-topi-l</t>
  </si>
  <si>
    <t>tokotoko</t>
  </si>
  <si>
    <t>toko-toko</t>
  </si>
  <si>
    <t>'Stick, pole' au PCPPAW</t>
  </si>
  <si>
    <t>PPN *toki; *toko; *toko(n)</t>
  </si>
  <si>
    <t>PAN *ked; *kud</t>
  </si>
  <si>
    <t>عصاً , عُكﱠاز</t>
  </si>
  <si>
    <t>rovli</t>
  </si>
  <si>
    <t>daṇḍa-</t>
  </si>
  <si>
    <t>staff, walking stick</t>
  </si>
  <si>
    <t>hoɑvdɑ; oɑivɑmuš</t>
  </si>
  <si>
    <t>prīnceps</t>
  </si>
  <si>
    <t>arxi'ɣos</t>
  </si>
  <si>
    <t>arkʰē'gos; arkʰē'getēs; 'arkʰōn; pro'statēs; ta'gos</t>
  </si>
  <si>
    <t>vožd</t>
  </si>
  <si>
    <t>––</t>
  </si>
  <si>
    <t>ledare; chef; hövding; huvud-man</t>
  </si>
  <si>
    <t>chef</t>
  </si>
  <si>
    <t>pennaeth</t>
  </si>
  <si>
    <t>bürü'sagi; 'nauṣi</t>
  </si>
  <si>
    <t>Iberian Spanish has jefe.</t>
  </si>
  <si>
    <t>jefe; cacique</t>
  </si>
  <si>
    <t>Means 'authority'.</t>
  </si>
  <si>
    <t>weyi tahtohkeh</t>
  </si>
  <si>
    <t>tefitoʔi; taki</t>
  </si>
  <si>
    <t>raŋatira; ariki; paahi</t>
  </si>
  <si>
    <t>PPN *sau; *ʔariki; *qariki; *t-upu</t>
  </si>
  <si>
    <t>رَئِيس , سَيﱢد , شَيْخ , زعِيم</t>
  </si>
  <si>
    <t>[xɑn]; riš-sefid; særdɑr</t>
  </si>
  <si>
    <t>[birovo]</t>
  </si>
  <si>
    <t>pati- may also have the meaning of 'husband, master'; īšvara- typically refers to a 'lord, master'. The final form refers to a 'military leader, master of the army'.</t>
  </si>
  <si>
    <t>nāyaka-; mukhara-; agraga-; adhipati-; pati-; īšvara-; senāpati-</t>
  </si>
  <si>
    <t>chief, chieftain</t>
  </si>
  <si>
    <t>čeɑr̃dɑ</t>
  </si>
  <si>
    <t>tribus; gēns</t>
  </si>
  <si>
    <t>fi'li; 'fara; 'klika</t>
  </si>
  <si>
    <t>'pʰūlon; pʰū'lē; 'genos</t>
  </si>
  <si>
    <t>plemja; rod</t>
  </si>
  <si>
    <t>künne; geslehte; stam</t>
  </si>
  <si>
    <t>kuni</t>
  </si>
  <si>
    <t>Second term is ancient spelling.</t>
  </si>
  <si>
    <t>stam; slägt, släkt; ätt</t>
  </si>
  <si>
    <t>kind; kyn; œtt</t>
  </si>
  <si>
    <t>tribu; clan</t>
  </si>
  <si>
    <t>First form means 'tribe'. Cenedl means 'nation'.</t>
  </si>
  <si>
    <t>llwyth, tylwyth; clan</t>
  </si>
  <si>
    <t>tūath; fine; muinter</t>
  </si>
  <si>
    <t>'eia</t>
  </si>
  <si>
    <t>matakali; faʔahiŋa</t>
  </si>
  <si>
    <t>hapuu; iwi; apa; ohu; ope</t>
  </si>
  <si>
    <t>قبِيلة , عشِيرة</t>
  </si>
  <si>
    <t>il; [tɑʔefe]; [qæbile]</t>
  </si>
  <si>
    <t>[vic̷a]</t>
  </si>
  <si>
    <t>The terms are not as specific as perhaps 'tribe' or 'clan' are in English. Respectively, meanings are: 'man, people'; 'caste, birth, lineage'; 'family, community'; 'lineage, pedigree'.</t>
  </si>
  <si>
    <t>jana-; jāti-; kula-; vaṃša-</t>
  </si>
  <si>
    <t>tribe, clan</t>
  </si>
  <si>
    <t>albmot</t>
  </si>
  <si>
    <t>'A people, nation' is gēns; nātiō; populus.</t>
  </si>
  <si>
    <t>populus; plēbs; vulgus</t>
  </si>
  <si>
    <t>'kosmos ['kozmos]; la'os</t>
  </si>
  <si>
    <t>lā'os; 'dēmos; 'plētʰos</t>
  </si>
  <si>
    <t>narod</t>
  </si>
  <si>
    <t>volc; lantliut</t>
  </si>
  <si>
    <t>Latter form is 'a people'.</t>
  </si>
  <si>
    <t>managei; þiuda</t>
  </si>
  <si>
    <t>folk</t>
  </si>
  <si>
    <t>folk; lȳðr</t>
  </si>
  <si>
    <t>gens</t>
  </si>
  <si>
    <t>The latter form now means 'congregation, crowd'.</t>
  </si>
  <si>
    <t>tud; pobl</t>
  </si>
  <si>
    <t>pobl; gwerin</t>
  </si>
  <si>
    <t>tūath; lucht</t>
  </si>
  <si>
    <t>['žɛ̃te]; [po'pülü]</t>
  </si>
  <si>
    <t>pueblo; gente</t>
  </si>
  <si>
    <t>taka-yot</t>
  </si>
  <si>
    <t>kakai</t>
  </si>
  <si>
    <t>iwi; taaŋata; huŋa</t>
  </si>
  <si>
    <t>ناس , بشر</t>
  </si>
  <si>
    <t>mærdom</t>
  </si>
  <si>
    <t>[narodo]</t>
  </si>
  <si>
    <t>jana-; janapada-; prajā-; loka-</t>
  </si>
  <si>
    <t>people (populace)</t>
  </si>
  <si>
    <t>r̃adyi</t>
  </si>
  <si>
    <t>fīnis; līmes</t>
  </si>
  <si>
    <t>'sinoro; 'orio</t>
  </si>
  <si>
    <t>'horos; 'horion</t>
  </si>
  <si>
    <t>granica (rubež)</t>
  </si>
  <si>
    <t>marke; greniz</t>
  </si>
  <si>
    <t>marka</t>
  </si>
  <si>
    <t>gräns</t>
  </si>
  <si>
    <t>landamœ̄ri</t>
  </si>
  <si>
    <t>frontière; limite</t>
  </si>
  <si>
    <t>Plural forms.</t>
  </si>
  <si>
    <t>harzou; bordou</t>
  </si>
  <si>
    <t>terfyn; ffin</t>
  </si>
  <si>
    <t>crīch</t>
  </si>
  <si>
    <t>From Span. 'muga'.</t>
  </si>
  <si>
    <t>['müga]</t>
  </si>
  <si>
    <t>límite; frontera</t>
  </si>
  <si>
    <t>ŋataʔaŋa</t>
  </si>
  <si>
    <t>rohe-a; raina</t>
  </si>
  <si>
    <t>PPN *lipa; *tusi; *l(a, e)va</t>
  </si>
  <si>
    <t>حدّ , تخْم</t>
  </si>
  <si>
    <t>mærz</t>
  </si>
  <si>
    <t>[granic̷a]</t>
  </si>
  <si>
    <t>sīmā-; sīman-</t>
  </si>
  <si>
    <t>boundary</t>
  </si>
  <si>
    <t>siidɑ</t>
  </si>
  <si>
    <t>vīcus</t>
  </si>
  <si>
    <t>xori'o</t>
  </si>
  <si>
    <t>'kōmē</t>
  </si>
  <si>
    <t>selo; derevnja</t>
  </si>
  <si>
    <t>dorf</t>
  </si>
  <si>
    <t>haims; weihs</t>
  </si>
  <si>
    <t>by</t>
  </si>
  <si>
    <t>θorp; bȳr</t>
  </si>
  <si>
    <t>village</t>
  </si>
  <si>
    <t>keriadenn; bilajenn</t>
  </si>
  <si>
    <t>pentref</t>
  </si>
  <si>
    <t>baile; fīch</t>
  </si>
  <si>
    <t>'heri</t>
  </si>
  <si>
    <t>pueblo</t>
  </si>
  <si>
    <t>From Span. 'pueblo'.</t>
  </si>
  <si>
    <t>ičam-pa; [pʷebloh]</t>
  </si>
  <si>
    <t>kakai ʔo e kolo; kiʔi kolo</t>
  </si>
  <si>
    <t>First form is also 'house'. 'District' rohe; takiwaa.</t>
  </si>
  <si>
    <t>kaaiŋa; paa</t>
  </si>
  <si>
    <t>قرْية</t>
  </si>
  <si>
    <t>deh; dehkæde</t>
  </si>
  <si>
    <t>gav</t>
  </si>
  <si>
    <t>grāma-</t>
  </si>
  <si>
    <t>gavpot</t>
  </si>
  <si>
    <t>urbs; oppidum</t>
  </si>
  <si>
    <t>'poli</t>
  </si>
  <si>
    <t>'polis; 'astu</t>
  </si>
  <si>
    <t>gorod, gorodok</t>
  </si>
  <si>
    <t>burc; stat</t>
  </si>
  <si>
    <t>baurgs</t>
  </si>
  <si>
    <t>stad</t>
  </si>
  <si>
    <t>cité; ville</t>
  </si>
  <si>
    <t>Means 'big home'.</t>
  </si>
  <si>
    <t>ker vraz</t>
  </si>
  <si>
    <t>Respectively: 'city; town'.</t>
  </si>
  <si>
    <t>dinas; tref</t>
  </si>
  <si>
    <t>cathir</t>
  </si>
  <si>
    <t>'hiri</t>
  </si>
  <si>
    <t>ciudad</t>
  </si>
  <si>
    <t>weyi-pan</t>
  </si>
  <si>
    <t>kolo; kolo lahi; [siti]</t>
  </si>
  <si>
    <t>taa-one</t>
  </si>
  <si>
    <t>مدِينة</t>
  </si>
  <si>
    <t>šæhr</t>
  </si>
  <si>
    <t>[foro]</t>
  </si>
  <si>
    <t>nagara-; pura-</t>
  </si>
  <si>
    <t>city, town</t>
  </si>
  <si>
    <t>r̃uovttueɑnɑ; ahčieɑnɑ</t>
  </si>
  <si>
    <t>patria</t>
  </si>
  <si>
    <t>pa'triða</t>
  </si>
  <si>
    <t>pa'tris</t>
  </si>
  <si>
    <t>rodina; otečestvo</t>
  </si>
  <si>
    <t>vaterheim; vaterland</t>
  </si>
  <si>
    <t>gabaurþs; land</t>
  </si>
  <si>
    <t>fädernes-land; foster-land</t>
  </si>
  <si>
    <t>fōstrjorð</t>
  </si>
  <si>
    <t>patrie</t>
  </si>
  <si>
    <t>bro</t>
  </si>
  <si>
    <t>gwlad (enedigol)</t>
  </si>
  <si>
    <t>atharde; atharthīr</t>
  </si>
  <si>
    <t>ṣor'tʰeri</t>
  </si>
  <si>
    <t>وطن</t>
  </si>
  <si>
    <t>[vætæn]; mihæn</t>
  </si>
  <si>
    <t>svadeša-</t>
  </si>
  <si>
    <t>one's native country</t>
  </si>
  <si>
    <t>eɑnɑ</t>
  </si>
  <si>
    <t>fīnēs; terra</t>
  </si>
  <si>
    <t>'xora</t>
  </si>
  <si>
    <t>'kʰōrā; gē; kʰtʰōn</t>
  </si>
  <si>
    <t>strana</t>
  </si>
  <si>
    <t>lant</t>
  </si>
  <si>
    <t>land</t>
  </si>
  <si>
    <t>pays</t>
  </si>
  <si>
    <t>gwlad</t>
  </si>
  <si>
    <t>tīr; crīch</t>
  </si>
  <si>
    <t>país</t>
  </si>
  <si>
    <t>fonua; puleʔaŋa</t>
  </si>
  <si>
    <t>whenua</t>
  </si>
  <si>
    <t>PPN *fanua; *kaaiŋa</t>
  </si>
  <si>
    <t>*PEO *panua</t>
  </si>
  <si>
    <t>بلد</t>
  </si>
  <si>
    <t>kešvær</t>
  </si>
  <si>
    <t>First form also: 'earth'.</t>
  </si>
  <si>
    <t>pʰuv; tʰem</t>
  </si>
  <si>
    <t>deša-; viṣaya-; jana-pada-</t>
  </si>
  <si>
    <t>country</t>
  </si>
  <si>
    <t>crepitāculum</t>
  </si>
  <si>
    <t>kuðu'nistra</t>
  </si>
  <si>
    <t>'krotalon</t>
  </si>
  <si>
    <t>treščotka</t>
  </si>
  <si>
    <t>schelle</t>
  </si>
  <si>
    <t>skallra</t>
  </si>
  <si>
    <t>hochet</t>
  </si>
  <si>
    <t>ratl; cleciwr</t>
  </si>
  <si>
    <t>ka'lʸaka</t>
  </si>
  <si>
    <t>matraca; cascabel</t>
  </si>
  <si>
    <t>ayakač</t>
  </si>
  <si>
    <t>ŋatata; meʔavaʔiŋa ʔoku lulu ke loŋoāʔa</t>
  </si>
  <si>
    <t>tataŋi</t>
  </si>
  <si>
    <t>خشْخشة , قعْقعة</t>
  </si>
  <si>
    <t>[c̷initoarka]</t>
  </si>
  <si>
    <t>The closest word for a rattle might be šiɲjinī-, a term which sometimes refers to a 'bow-string' but also to the 'tinkling rings worn around the toes or feet.'</t>
  </si>
  <si>
    <t>rattle</t>
  </si>
  <si>
    <t>Speech and language</t>
  </si>
  <si>
    <t>dor̃ve; tr̃ompehtɑ</t>
  </si>
  <si>
    <t>lituus; cornū</t>
  </si>
  <si>
    <t>tro'beta</t>
  </si>
  <si>
    <t>'keras; 'salpiŋks</t>
  </si>
  <si>
    <t>truba</t>
  </si>
  <si>
    <t>horn; trumbe; trumet</t>
  </si>
  <si>
    <t>haurn</t>
  </si>
  <si>
    <t>trumpet; blås-instrument</t>
  </si>
  <si>
    <t>cor; trompette</t>
  </si>
  <si>
    <t>trompill</t>
  </si>
  <si>
    <t>Respectively: 'horn; trumpet'.</t>
  </si>
  <si>
    <t>corn; utgorn</t>
  </si>
  <si>
    <t>'adar; [trũ'peta]; tüt</t>
  </si>
  <si>
    <t>trompeta; trompa; corneta</t>
  </si>
  <si>
    <t>ifi; [hooni]; keleʔa</t>
  </si>
  <si>
    <t>puu-taatara; teetere</t>
  </si>
  <si>
    <t>Means 'conch t.'. PNP *pu(ʔ)u</t>
  </si>
  <si>
    <t>PPN *puu</t>
  </si>
  <si>
    <t>بُوْق , نفِير</t>
  </si>
  <si>
    <t>sur</t>
  </si>
  <si>
    <t>šing</t>
  </si>
  <si>
    <t>Usually refers to a conch-shell, when it is used as a horn with a hole drilled at one end.</t>
  </si>
  <si>
    <t>šan̄kha-</t>
  </si>
  <si>
    <t>horn, trumpet</t>
  </si>
  <si>
    <t>dr̃umbu</t>
  </si>
  <si>
    <t>tympanum</t>
  </si>
  <si>
    <t>'tibano; ta'burlo</t>
  </si>
  <si>
    <t>'tumpanon; 'tupanon</t>
  </si>
  <si>
    <t>baraban</t>
  </si>
  <si>
    <t>trumbel; pūke</t>
  </si>
  <si>
    <t>trumma</t>
  </si>
  <si>
    <t>tambour</t>
  </si>
  <si>
    <t>taboulin</t>
  </si>
  <si>
    <t>drwm; tabwrdd</t>
  </si>
  <si>
    <t>From Gascon (Béarn) 'tabal'.</t>
  </si>
  <si>
    <t>[ta'bal]</t>
  </si>
  <si>
    <t>bombo; tambor</t>
  </si>
  <si>
    <t>talamu</t>
  </si>
  <si>
    <t>PPN *pasu; *lali</t>
  </si>
  <si>
    <t>(طبْل(ة</t>
  </si>
  <si>
    <t>tombæk; dohol</t>
  </si>
  <si>
    <t>[duba]</t>
  </si>
  <si>
    <t>dundubhi-; mṛdaṃga-; paṭaha-; ḍiṇḍima-</t>
  </si>
  <si>
    <t>drum</t>
  </si>
  <si>
    <t>ɲur̃ggɑn</t>
  </si>
  <si>
    <t>calamus; tībia; fistula</t>
  </si>
  <si>
    <t>'flauto</t>
  </si>
  <si>
    <t>au'los</t>
  </si>
  <si>
    <t>flejta</t>
  </si>
  <si>
    <t>vloite</t>
  </si>
  <si>
    <t>flöjt</t>
  </si>
  <si>
    <t>flûte</t>
  </si>
  <si>
    <t>fleüt</t>
  </si>
  <si>
    <t>ffliwt; chwibanogl</t>
  </si>
  <si>
    <t>čü'lüla</t>
  </si>
  <si>
    <t>flauta</t>
  </si>
  <si>
    <t>ta-pic̷a-lo-ni; ta-pic̷-ti</t>
  </si>
  <si>
    <t>[fuluta]</t>
  </si>
  <si>
    <t>puutorino; kooauau</t>
  </si>
  <si>
    <t>PPN *fano</t>
  </si>
  <si>
    <t>ناي , فلوت</t>
  </si>
  <si>
    <t>nɑy ~ næy</t>
  </si>
  <si>
    <t>[tutureaza]</t>
  </si>
  <si>
    <t>veṇu-; muralī-; sānikā-; sāneyī; sāneyikā-; vivara-nālika-</t>
  </si>
  <si>
    <t>flute</t>
  </si>
  <si>
    <t>diktɑčalli</t>
  </si>
  <si>
    <t>poēta</t>
  </si>
  <si>
    <t>pii'tis</t>
  </si>
  <si>
    <t>poiē'tēs; aoi'dos</t>
  </si>
  <si>
    <t>poet; (stixotvorec)</t>
  </si>
  <si>
    <t>tihtære; poēte</t>
  </si>
  <si>
    <t>skald; diktare; poet</t>
  </si>
  <si>
    <t>skāld</t>
  </si>
  <si>
    <t>poète</t>
  </si>
  <si>
    <t>barz</t>
  </si>
  <si>
    <t>bardd; prydydd</t>
  </si>
  <si>
    <t>fāith; fili</t>
  </si>
  <si>
    <t>[kobla]'kari</t>
  </si>
  <si>
    <t>poeta</t>
  </si>
  <si>
    <t>punake; tokotaha faʔu maau</t>
  </si>
  <si>
    <t>شاعِر , ناظِمُ الشﱢعْر</t>
  </si>
  <si>
    <t>[šɑʔer]; soxænvær</t>
  </si>
  <si>
    <t>kavi-</t>
  </si>
  <si>
    <t>poet</t>
  </si>
  <si>
    <t>gir̃yi</t>
  </si>
  <si>
    <t>liber</t>
  </si>
  <si>
    <t>vi'vlio</t>
  </si>
  <si>
    <t>'bublos; 'biblos; bu'blion; bi'blion</t>
  </si>
  <si>
    <t>kniga</t>
  </si>
  <si>
    <t>buoch</t>
  </si>
  <si>
    <t>Plural of boka 'letter'.</t>
  </si>
  <si>
    <t>bokos</t>
  </si>
  <si>
    <t>bok</t>
  </si>
  <si>
    <t>bōk</t>
  </si>
  <si>
    <t>livre</t>
  </si>
  <si>
    <t>levr</t>
  </si>
  <si>
    <t>llyfr</t>
  </si>
  <si>
    <t>lebor</t>
  </si>
  <si>
    <t>['librü]</t>
  </si>
  <si>
    <t>libro</t>
  </si>
  <si>
    <t>tohi</t>
  </si>
  <si>
    <t>puka-puka</t>
  </si>
  <si>
    <t>كِتاب</t>
  </si>
  <si>
    <t>[ketɑb]</t>
  </si>
  <si>
    <t>[bufari]</t>
  </si>
  <si>
    <t>pustaka-; grantha-</t>
  </si>
  <si>
    <t>book</t>
  </si>
  <si>
    <t>beɑnnɑ</t>
  </si>
  <si>
    <t>calamus; penna</t>
  </si>
  <si>
    <t>'pena</t>
  </si>
  <si>
    <t>'kalamos</t>
  </si>
  <si>
    <t>pero (avtoručka...)</t>
  </si>
  <si>
    <t>vedere</t>
  </si>
  <si>
    <t>penna</t>
  </si>
  <si>
    <t>penni</t>
  </si>
  <si>
    <t>plume</t>
  </si>
  <si>
    <t>pluenn</t>
  </si>
  <si>
    <t>pin (ysgrifennu)</t>
  </si>
  <si>
    <t>penn</t>
  </si>
  <si>
    <t>From Latin 'luma'.</t>
  </si>
  <si>
    <t>['lüma]</t>
  </si>
  <si>
    <t>Iberian Span. has bolígrafo.</t>
  </si>
  <si>
    <t>pluma</t>
  </si>
  <si>
    <t>Respectively: pen; pencil.</t>
  </si>
  <si>
    <t>[peni]; [peni]vahevahe</t>
  </si>
  <si>
    <t>'Pencil' is pene raakau, lit 'pen-wood'.</t>
  </si>
  <si>
    <t>pene</t>
  </si>
  <si>
    <t>قلم</t>
  </si>
  <si>
    <t>[qælæm]</t>
  </si>
  <si>
    <t>por</t>
  </si>
  <si>
    <t>lekhanī; kalama-</t>
  </si>
  <si>
    <t>pen</t>
  </si>
  <si>
    <t>babir̃</t>
  </si>
  <si>
    <t>charta; papȳrus</t>
  </si>
  <si>
    <t>xar'ti</t>
  </si>
  <si>
    <t>'kʰartēs</t>
  </si>
  <si>
    <t>bumaga</t>
  </si>
  <si>
    <t>papier; karte</t>
  </si>
  <si>
    <t>papper</t>
  </si>
  <si>
    <t>papier</t>
  </si>
  <si>
    <t>paper</t>
  </si>
  <si>
    <t>papur</t>
  </si>
  <si>
    <t>[pa'pe]</t>
  </si>
  <si>
    <t>papel</t>
  </si>
  <si>
    <t>*Aztecan *aama-.</t>
  </si>
  <si>
    <t>ama-t</t>
  </si>
  <si>
    <t>[pepa]</t>
  </si>
  <si>
    <t>(ورق(ة</t>
  </si>
  <si>
    <t>[kɑqæz]</t>
  </si>
  <si>
    <t>[hirtia]</t>
  </si>
  <si>
    <t>Also means 'leaf (08.560), letter'. It also refers to 'wing, feather (04.392)', and by extension the plumage of a tree or 'leaf'.</t>
  </si>
  <si>
    <t>pattra-</t>
  </si>
  <si>
    <t>lohkɑt</t>
  </si>
  <si>
    <t>legere</t>
  </si>
  <si>
    <t>ðia'vazo</t>
  </si>
  <si>
    <t>anagi'gnōskō</t>
  </si>
  <si>
    <t>čitat</t>
  </si>
  <si>
    <t>lesen</t>
  </si>
  <si>
    <t>ussiggwan; anakunnan</t>
  </si>
  <si>
    <t>läsa</t>
  </si>
  <si>
    <t>rāða; lesa</t>
  </si>
  <si>
    <t>lire</t>
  </si>
  <si>
    <t>lenn</t>
  </si>
  <si>
    <t>darllen</t>
  </si>
  <si>
    <t>lēgaim</t>
  </si>
  <si>
    <t>'rakur</t>
  </si>
  <si>
    <t>leer</t>
  </si>
  <si>
    <t>From Span. 'leer'. 'Knows how to read' is ama-iš-mati.</t>
  </si>
  <si>
    <t>ta-[ler]oa</t>
  </si>
  <si>
    <t>lautohi</t>
  </si>
  <si>
    <t>koorero-tia</t>
  </si>
  <si>
    <t>قَرَأَﻻ</t>
  </si>
  <si>
    <t>xɑndæn</t>
  </si>
  <si>
    <t>gin-</t>
  </si>
  <si>
    <t>paṭh- (paṭhati); adhi-gam- (adhi-gacchati)</t>
  </si>
  <si>
    <t>read</t>
  </si>
  <si>
    <t>čallit</t>
  </si>
  <si>
    <t>scrībere</t>
  </si>
  <si>
    <t>'ɣrafo</t>
  </si>
  <si>
    <t>'grapʰō</t>
  </si>
  <si>
    <t>pisat</t>
  </si>
  <si>
    <t>schrīben</t>
  </si>
  <si>
    <t>'Writing tablet' is spilda.</t>
  </si>
  <si>
    <t>meljan</t>
  </si>
  <si>
    <t>skriva</t>
  </si>
  <si>
    <t>skrifa; rīta</t>
  </si>
  <si>
    <t>écrire</t>
  </si>
  <si>
    <t>skrivaɲ</t>
  </si>
  <si>
    <t>ysgrifennu</t>
  </si>
  <si>
    <t>scrībaim</t>
  </si>
  <si>
    <t>[iski'riba]</t>
  </si>
  <si>
    <t>escribir</t>
  </si>
  <si>
    <t>*Aztecan *(tla-)ɨhkʷVlowa.</t>
  </si>
  <si>
    <t>k-ihkʷilo-a; -tahkʷiloowili</t>
  </si>
  <si>
    <t>(tuhi)tuhi-a; tuhi</t>
  </si>
  <si>
    <t>PPN *tusi; *tosi 'draw a line, mark, write'.</t>
  </si>
  <si>
    <t>كَتَبَ</t>
  </si>
  <si>
    <t>neveštæn/ nevis-</t>
  </si>
  <si>
    <t>[hramosar-]</t>
  </si>
  <si>
    <t>likh- (likhati)</t>
  </si>
  <si>
    <t>write</t>
  </si>
  <si>
    <t>r̃amohɑllɑt</t>
  </si>
  <si>
    <t>glōriārī; iactāre sē</t>
  </si>
  <si>
    <t>pe'nevome; (i)perifa'nevome</t>
  </si>
  <si>
    <t>'eukʰomai; kom'peō; kom'pazō; kau'kʰaomai</t>
  </si>
  <si>
    <t>xvastat ́(sja)</t>
  </si>
  <si>
    <t>sich rüemen; gelfen</t>
  </si>
  <si>
    <t>hwopan</t>
  </si>
  <si>
    <t>skryta</t>
  </si>
  <si>
    <t>hrōsa; gambra</t>
  </si>
  <si>
    <t>se vanter</t>
  </si>
  <si>
    <t>fougeal</t>
  </si>
  <si>
    <t>ymffrostio; brolio</t>
  </si>
  <si>
    <t>(ar-)bāgim; mōidim</t>
  </si>
  <si>
    <t>From Gascon (Béarn) 'espantou'.</t>
  </si>
  <si>
    <t>[eṣ'pãtü]-s 'ari</t>
  </si>
  <si>
    <t>Iberian Span. has jactarse; presumir; chulear.</t>
  </si>
  <si>
    <t>jactarse</t>
  </si>
  <si>
    <t>pose; lealahi</t>
  </si>
  <si>
    <t>whakaputa; whakakake; whakatuu; paakiwaha</t>
  </si>
  <si>
    <t>PPN *pa(a)lau</t>
  </si>
  <si>
    <t>Homonyn (1)</t>
  </si>
  <si>
    <t>PAN *gak</t>
  </si>
  <si>
    <t>(اِفْتَخَرَ (ب) , تَبَاهَى (ب</t>
  </si>
  <si>
    <t>lɑf-zædæn</t>
  </si>
  <si>
    <t>[luvudisar-]</t>
  </si>
  <si>
    <t>šlāgh- (šlāghate); katth- (katthate)</t>
  </si>
  <si>
    <t>boast</t>
  </si>
  <si>
    <t>aitit</t>
  </si>
  <si>
    <t>minārī</t>
  </si>
  <si>
    <t>api'lo; fove'rizo</t>
  </si>
  <si>
    <t>apei'leō</t>
  </si>
  <si>
    <t>grozit</t>
  </si>
  <si>
    <t>dröuwen</t>
  </si>
  <si>
    <t>hwotjan</t>
  </si>
  <si>
    <t>hota</t>
  </si>
  <si>
    <t>ōgna; hōta</t>
  </si>
  <si>
    <t>menacer</t>
  </si>
  <si>
    <t>gourdrouz</t>
  </si>
  <si>
    <t>bygwth</t>
  </si>
  <si>
    <t>domaithim; bacraim</t>
  </si>
  <si>
    <t>[mẽ'hãṣta]</t>
  </si>
  <si>
    <t>amenazar</t>
  </si>
  <si>
    <t>whaka-wehi-a</t>
  </si>
  <si>
    <t>هَدﱠدَ , تَوَعﱠدَ</t>
  </si>
  <si>
    <t>[tæhdid]-kærdæn</t>
  </si>
  <si>
    <t>Also 'mock'.</t>
  </si>
  <si>
    <t>prasa-</t>
  </si>
  <si>
    <t>tarj- (tarjati); bharts- (bhartsayati)</t>
  </si>
  <si>
    <t>threaten</t>
  </si>
  <si>
    <t>ɑlmmuhit; dieðihit</t>
  </si>
  <si>
    <t>nūntiāre</t>
  </si>
  <si>
    <t>ana'gelo; anaki'riso</t>
  </si>
  <si>
    <t>aŋ'gellō; anaŋ'gellō</t>
  </si>
  <si>
    <t>Second form means 'proclaim'.</t>
  </si>
  <si>
    <t>ob ́javit ́; vozvestit</t>
  </si>
  <si>
    <t>künden; kündigen</t>
  </si>
  <si>
    <t>First form is 'announce, tell'; second form, 'proclaim'.</t>
  </si>
  <si>
    <t>gateikan; merjan; spillon</t>
  </si>
  <si>
    <t>kungöra; för-kunna</t>
  </si>
  <si>
    <t>boða; tjā; kynna</t>
  </si>
  <si>
    <t>annoncer; proclamer</t>
  </si>
  <si>
    <t>kemenn; embann</t>
  </si>
  <si>
    <t>cyhoeddi; datgan</t>
  </si>
  <si>
    <t>foōcair</t>
  </si>
  <si>
    <t>Latter form means 'to let know'.</t>
  </si>
  <si>
    <t>[a'nũc̷a]; žakin-a'rasi</t>
  </si>
  <si>
    <t>anunciar; avisar</t>
  </si>
  <si>
    <t>ki-mati-l-ti-a</t>
  </si>
  <si>
    <t>fakahā</t>
  </si>
  <si>
    <t>pānui</t>
  </si>
  <si>
    <t>PPN *tapa</t>
  </si>
  <si>
    <t>أَعْلَنَ , أَبْلَغَ</t>
  </si>
  <si>
    <t>[eʔlɑm]-kærdæn</t>
  </si>
  <si>
    <t>ākhyā- (ā-khyāti); šaṃs- (šaṃsati)</t>
  </si>
  <si>
    <t>announce</t>
  </si>
  <si>
    <t>nɑmɑhit</t>
  </si>
  <si>
    <t>vocāre; nōmināre</t>
  </si>
  <si>
    <t>ono'mazome; ka'lume</t>
  </si>
  <si>
    <t>ka'leomai; ono'mazomai</t>
  </si>
  <si>
    <t>Respectively: transitive perfect; intransitive imperfect.</t>
  </si>
  <si>
    <t>nazvat ́; nazyvat ́sja</t>
  </si>
  <si>
    <t>The first term means 'to call' and 'to be called'. The second means 'to name'.</t>
  </si>
  <si>
    <t>heizen; nemmen (nennen)</t>
  </si>
  <si>
    <t>namnjan; haitan</t>
  </si>
  <si>
    <t>kalla; heta</t>
  </si>
  <si>
    <t>heita; kalla</t>
  </si>
  <si>
    <t>s'appeler</t>
  </si>
  <si>
    <t>A phrase with hano 'name' may be used.</t>
  </si>
  <si>
    <t>bezaɲ anvet</t>
  </si>
  <si>
    <t>galw</t>
  </si>
  <si>
    <t>gairim</t>
  </si>
  <si>
    <t>deitʰ</t>
  </si>
  <si>
    <t>llamarse</t>
  </si>
  <si>
    <t>faka-hiŋoa; ui</t>
  </si>
  <si>
    <t>hua-ina; tapa-ia</t>
  </si>
  <si>
    <t>سَمﱠى</t>
  </si>
  <si>
    <t>nɑmidæn; xɑndæn</t>
  </si>
  <si>
    <t>Respectively: 'put name'; Romanian loan 'be called'.</t>
  </si>
  <si>
    <t>tʰo- anav; [bušuv-]</t>
  </si>
  <si>
    <t>Latter example is 'to be named' (passive).</t>
  </si>
  <si>
    <t>abhi-dhā- (abhi-dadhāti); ā-khyā- (ā-khyāyate)</t>
  </si>
  <si>
    <t>call (=name)</t>
  </si>
  <si>
    <t>bovdet; gohččut</t>
  </si>
  <si>
    <t>vocāre</t>
  </si>
  <si>
    <t>ka'lo; fo'nazo</t>
  </si>
  <si>
    <t>ka'leō</t>
  </si>
  <si>
    <t>vyzvat ́ (zvat ́)</t>
  </si>
  <si>
    <t>ruofen</t>
  </si>
  <si>
    <t>haitan</t>
  </si>
  <si>
    <t>kalla på någon; ropa på någon</t>
  </si>
  <si>
    <t>kalla</t>
  </si>
  <si>
    <t>appeler; héler</t>
  </si>
  <si>
    <t>gervel, gelver</t>
  </si>
  <si>
    <t>(do-)gairim</t>
  </si>
  <si>
    <t>llamar</t>
  </si>
  <si>
    <t>'Wave hand, signal to someone' -maa-iiš-nooc̷a. *Aztecan *nooc̷a.</t>
  </si>
  <si>
    <t>ki-noc̷a</t>
  </si>
  <si>
    <t>ui</t>
  </si>
  <si>
    <t>karaŋa; pararē</t>
  </si>
  <si>
    <t>PCP *kaci.</t>
  </si>
  <si>
    <t>PPN *kasi; *tapa; *kalaŋa</t>
  </si>
  <si>
    <t>*PEO *kaz(ie).</t>
  </si>
  <si>
    <t>دَعَا , نَادَى</t>
  </si>
  <si>
    <t>[sædɑ]-kærdæn; xɑndæn</t>
  </si>
  <si>
    <t>akʰar-; c̷ip-</t>
  </si>
  <si>
    <t>hvā-; ā-hvā- (hvayati)</t>
  </si>
  <si>
    <t>call (=summon)</t>
  </si>
  <si>
    <t>jurgāre; increpere; castīgāre</t>
  </si>
  <si>
    <t>ma'lono; 'memfome</t>
  </si>
  <si>
    <t>'mempʰomai; 'psegō; epitī'maō; onei'dizō; epi'plēssō</t>
  </si>
  <si>
    <t>upreknut</t>
  </si>
  <si>
    <t>schelten; tadelen</t>
  </si>
  <si>
    <t>sakan; gasakan; andbeitan; anahaitan</t>
  </si>
  <si>
    <t>till-rätta-visa; klandra</t>
  </si>
  <si>
    <t>réprimander; gronder; blâmer</t>
  </si>
  <si>
    <t>ober trouz</t>
  </si>
  <si>
    <t>ceryddu; cystwyo</t>
  </si>
  <si>
    <t>Respectively: lit. 'to tell evils'; 'to scold'.</t>
  </si>
  <si>
    <t>gais'ki-a-k 'eran; 'kʰeṣa</t>
  </si>
  <si>
    <t>Iberian Span. has reprender; regaɲar.</t>
  </si>
  <si>
    <t>reprender</t>
  </si>
  <si>
    <t>kʷalani</t>
  </si>
  <si>
    <t>ʔitaŋiʔi</t>
  </si>
  <si>
    <t>kohete; koowhete-whete; kowhete-tia</t>
  </si>
  <si>
    <t>PPN *ŋutu</t>
  </si>
  <si>
    <t>وَبﱠخَ , أَنﱠبَ</t>
  </si>
  <si>
    <t>særzæneš-kærdæn</t>
  </si>
  <si>
    <t>Third form: 'eat'. c̷ofleko marav 'I scold (him)'.</t>
  </si>
  <si>
    <t>akuš; buzukurisarav; xa</t>
  </si>
  <si>
    <t>3rd person sing. forms: -nindati; -labhate.</t>
  </si>
  <si>
    <t>nind-; prati-nind-; vi-nind-; upā-labh-</t>
  </si>
  <si>
    <t>rebuke, scold</t>
  </si>
  <si>
    <t>gieldit</t>
  </si>
  <si>
    <t>vetāre; prohibēre; interdīcere</t>
  </si>
  <si>
    <t>apaɣo'revo</t>
  </si>
  <si>
    <t>apago'reuō</t>
  </si>
  <si>
    <t>zapretit</t>
  </si>
  <si>
    <t>verbieten; undersagen</t>
  </si>
  <si>
    <t>faurbiudan</t>
  </si>
  <si>
    <t>för-bjuda</t>
  </si>
  <si>
    <t>banna; fyrirbjōða</t>
  </si>
  <si>
    <t>interdire</t>
  </si>
  <si>
    <t>divenn</t>
  </si>
  <si>
    <t>gwahardd</t>
  </si>
  <si>
    <t>argairim; arcuillim</t>
  </si>
  <si>
    <t>From French 'défendre'.</t>
  </si>
  <si>
    <t>prohibir</t>
  </si>
  <si>
    <t>tapu; tapui</t>
  </si>
  <si>
    <t>whaka-kaahore-tia; whaka-kore; peehi-a</t>
  </si>
  <si>
    <t>PPN *tapu; *lafu(i); *Laahui</t>
  </si>
  <si>
    <t>مَنَعَ , حَرﱠمَ</t>
  </si>
  <si>
    <t>[mænʔ]-kærdæn</t>
  </si>
  <si>
    <t>[oprisar-]</t>
  </si>
  <si>
    <t>3rd person sing. of the root sidh- is sedhati. After /i/ and before the following vowel the /s/ is replaced by the retroflex sibilant, ṣ</t>
  </si>
  <si>
    <t>niṣidh-; pratiṣidh-</t>
  </si>
  <si>
    <t>forbid</t>
  </si>
  <si>
    <t>biehtɑdit</t>
  </si>
  <si>
    <t>recūsāre</t>
  </si>
  <si>
    <t>ar'nume</t>
  </si>
  <si>
    <t>ar'neomai</t>
  </si>
  <si>
    <t>otkazat</t>
  </si>
  <si>
    <t>weigern; abeslahen</t>
  </si>
  <si>
    <t>First term and related form is 'refuse (to do)'; second term is 'refuse (a request, etc.)'.</t>
  </si>
  <si>
    <t>för-vägra, vägra; avslå</t>
  </si>
  <si>
    <t>neita</t>
  </si>
  <si>
    <t>refuser</t>
  </si>
  <si>
    <t>nah</t>
  </si>
  <si>
    <t>gwrthod; gwarafun; nadu; nacáu; gomedd</t>
  </si>
  <si>
    <t>The former is 3rd sing.</t>
  </si>
  <si>
    <t>astoing; ēmdim</t>
  </si>
  <si>
    <t>Latter form means 'to not admit'.</t>
  </si>
  <si>
    <t>[ere'füẓa]; es 'hunhar</t>
  </si>
  <si>
    <t>rehusar</t>
  </si>
  <si>
    <t>whaka-kaahore-tia; whaka-parahako-tia</t>
  </si>
  <si>
    <t>رَفَضَ</t>
  </si>
  <si>
    <t>[rædd]-kærdæn</t>
  </si>
  <si>
    <t>Respectively: 'give oneself back; not want'.</t>
  </si>
  <si>
    <t>de-pe palpale; či kam-</t>
  </si>
  <si>
    <t>praty-ā-diš- (-dišati); apa-hnu-(-hnute)</t>
  </si>
  <si>
    <t>refuse</t>
  </si>
  <si>
    <t>lohpidit</t>
  </si>
  <si>
    <t>prōmittere</t>
  </si>
  <si>
    <t>i'posxome</t>
  </si>
  <si>
    <t>hupis'kʰneomai; epaŋ'gellō</t>
  </si>
  <si>
    <t>obeščat ́; sulit</t>
  </si>
  <si>
    <t>geheizen; verheizen; versprechen</t>
  </si>
  <si>
    <t>gahaitan</t>
  </si>
  <si>
    <t>lova</t>
  </si>
  <si>
    <t>heitan</t>
  </si>
  <si>
    <t>promettre</t>
  </si>
  <si>
    <t>prometiɲ</t>
  </si>
  <si>
    <t>addo</t>
  </si>
  <si>
    <t>duairngir; gellaim</t>
  </si>
  <si>
    <t>Lit. 'to give word'.</t>
  </si>
  <si>
    <t>hi'c̷aman ~ hi'c̷eman</t>
  </si>
  <si>
    <t>prometer</t>
  </si>
  <si>
    <t>Cf. 'say' 18.220; see 'mouth' 04.240.</t>
  </si>
  <si>
    <t>ki-nawatili-a; ki-yek-kili-a; -yeek-teen-kaawa</t>
  </si>
  <si>
    <t>oati</t>
  </si>
  <si>
    <t>وَعَدَ</t>
  </si>
  <si>
    <t>[qowl]-dɑdæn; [væʔde]-dɑdæn</t>
  </si>
  <si>
    <t>Lit. 'give word'.</t>
  </si>
  <si>
    <t>de- lav</t>
  </si>
  <si>
    <t>prati-jɲā- (jānāti); prati-šru- (-šṛṇoti)</t>
  </si>
  <si>
    <t>promise</t>
  </si>
  <si>
    <t>sihtɑt</t>
  </si>
  <si>
    <t>poscere; petere; rogāre</t>
  </si>
  <si>
    <t>zi'tao</t>
  </si>
  <si>
    <t>ai'teō; erō'taō</t>
  </si>
  <si>
    <t>prosit</t>
  </si>
  <si>
    <t>bitten; eischen; vordern</t>
  </si>
  <si>
    <t>be; (bedja); begära; fordra</t>
  </si>
  <si>
    <t>demander</t>
  </si>
  <si>
    <t>goulenn, goull</t>
  </si>
  <si>
    <t>gofyn</t>
  </si>
  <si>
    <t>condaigim; cuingim</t>
  </si>
  <si>
    <t>'galtʰa</t>
  </si>
  <si>
    <t>pedir</t>
  </si>
  <si>
    <t>kole</t>
  </si>
  <si>
    <t>PCP *k(eo)re.</t>
  </si>
  <si>
    <t>PPN *fesu; *kole; *pati</t>
  </si>
  <si>
    <t>*PEO *vezu.</t>
  </si>
  <si>
    <t>طَلَبَ</t>
  </si>
  <si>
    <t>dærxɑst-kærdæn</t>
  </si>
  <si>
    <t>puš-; mang-; [rugisar-]</t>
  </si>
  <si>
    <t>yāc- may be prefixed with anu-, abhi-, pra-.</t>
  </si>
  <si>
    <t>yāc- (yācati); (pra-)arthaya- (arthayate)</t>
  </si>
  <si>
    <t>ask, request</t>
  </si>
  <si>
    <t>biehtɑdit ~ biehttɑlit</t>
  </si>
  <si>
    <t>negāre</t>
  </si>
  <si>
    <t>otricat ́; otkazat ́sja</t>
  </si>
  <si>
    <t>lougen(en); versachen</t>
  </si>
  <si>
    <t>laugnjan; afaikan</t>
  </si>
  <si>
    <t>neka, för-neka</t>
  </si>
  <si>
    <t>synja; neita</t>
  </si>
  <si>
    <t>nier</t>
  </si>
  <si>
    <t>gwadu</t>
  </si>
  <si>
    <t>dosluindim</t>
  </si>
  <si>
    <t>'ükʰa</t>
  </si>
  <si>
    <t>negar</t>
  </si>
  <si>
    <t>amo mo-aškati-a</t>
  </si>
  <si>
    <t>faka-ʔikaiʔi</t>
  </si>
  <si>
    <t>whaka-kaahore-tia</t>
  </si>
  <si>
    <t>PPN *hele</t>
  </si>
  <si>
    <t>أَنْكَرَ</t>
  </si>
  <si>
    <t>[enkɑr]-kærdæn</t>
  </si>
  <si>
    <t>ni-hnu (-hnute); apa-hnu-; apa-lap- (-lapati)</t>
  </si>
  <si>
    <t>deny</t>
  </si>
  <si>
    <t>dovddɑstit</t>
  </si>
  <si>
    <t>fatērī; confitērī</t>
  </si>
  <si>
    <t>para'ðexome; omolo'ɣo</t>
  </si>
  <si>
    <t>homolo'geō</t>
  </si>
  <si>
    <t>priznat ́sja</t>
  </si>
  <si>
    <t>jehen; gestān</t>
  </si>
  <si>
    <t>andhaitan</t>
  </si>
  <si>
    <t>medge; med-giva; till-stå; bekänna</t>
  </si>
  <si>
    <t>jāta</t>
  </si>
  <si>
    <t>admettre; avouer</t>
  </si>
  <si>
    <t>anzao; kouzantiɲ</t>
  </si>
  <si>
    <t>cyfaddef; cyffesu</t>
  </si>
  <si>
    <t>atmu</t>
  </si>
  <si>
    <t>Respectively: 'admit; confess'.</t>
  </si>
  <si>
    <t>'hunhar; 'aitʰor</t>
  </si>
  <si>
    <t>admitir; confesar; reconocer</t>
  </si>
  <si>
    <t>Also ki-yol-kʷiti-a.</t>
  </si>
  <si>
    <t>ki-seli-a; mo-yol-pata</t>
  </si>
  <si>
    <t>tala; faka-hāloto</t>
  </si>
  <si>
    <t>whaaki-na</t>
  </si>
  <si>
    <t>PPN *fa(q)aki; *fAki</t>
  </si>
  <si>
    <t>اِعْتَرَفَ ب , أَقَرﱠ ب</t>
  </si>
  <si>
    <t>[eʔterɑf]-kærdæn</t>
  </si>
  <si>
    <t>[spovedisar-]</t>
  </si>
  <si>
    <t>svī is an alternate form of sva 'own.' The actual meaning of the first example is 'to make one's own.'</t>
  </si>
  <si>
    <t>svī-kṛ- (svīkaroti); anu-bhāṣ-</t>
  </si>
  <si>
    <t>admit, confess</t>
  </si>
  <si>
    <t>vastidit</t>
  </si>
  <si>
    <t>respondēre</t>
  </si>
  <si>
    <t>apa'dao</t>
  </si>
  <si>
    <t>apo'krīnomai</t>
  </si>
  <si>
    <t>otvetit</t>
  </si>
  <si>
    <t>antwurten</t>
  </si>
  <si>
    <t>andhafjan; usbairan</t>
  </si>
  <si>
    <t>svara</t>
  </si>
  <si>
    <t>svara, andsvara</t>
  </si>
  <si>
    <t>répondre</t>
  </si>
  <si>
    <t>respont</t>
  </si>
  <si>
    <t>ateb</t>
  </si>
  <si>
    <t>fris-gairim</t>
  </si>
  <si>
    <t>Latter form means 'to give the answer'.</t>
  </si>
  <si>
    <t>ĩ'hardec̷̣; [arapoṣ'tü-a-n] 'eman</t>
  </si>
  <si>
    <t>contestar; responder</t>
  </si>
  <si>
    <t>ki-nakili-a</t>
  </si>
  <si>
    <t>tali</t>
  </si>
  <si>
    <t>whaka-hoki-a(ki); whaka-utu-a</t>
  </si>
  <si>
    <t>أَجَابَ , رَدﱠ</t>
  </si>
  <si>
    <t>[ǰævɑb]-dɑdæn; pɑsox-dɑdæn</t>
  </si>
  <si>
    <t>Lit. 'give back'.</t>
  </si>
  <si>
    <t>de- anglal</t>
  </si>
  <si>
    <t>3rd person sing. forms: prativakti; pratibhāṣate; prativadati; pratibravīti.</t>
  </si>
  <si>
    <t>prati-vac-; prati-bhāṣ-; prati-vad-; prati-brū-</t>
  </si>
  <si>
    <t>answer</t>
  </si>
  <si>
    <t>yeɑr̃r̃ɑt; gɑhčɑt</t>
  </si>
  <si>
    <t>rogāre; quaerere</t>
  </si>
  <si>
    <t>ro'tao</t>
  </si>
  <si>
    <t>erō'taō; e'reō, e'reomai</t>
  </si>
  <si>
    <t>sprosit</t>
  </si>
  <si>
    <t>vrāgen; eischen</t>
  </si>
  <si>
    <t>fraihnan</t>
  </si>
  <si>
    <t>fråga</t>
  </si>
  <si>
    <t>spyrja; fregna; frētta</t>
  </si>
  <si>
    <t>poser une question; demander</t>
  </si>
  <si>
    <t>goulenn; goull</t>
  </si>
  <si>
    <t>gofyn; holi</t>
  </si>
  <si>
    <t>iarmi-foig; immcomairc</t>
  </si>
  <si>
    <t>preguntar</t>
  </si>
  <si>
    <t>'Palabra que introduce interrogación' is koš. *Aztecan *tlahtlani.</t>
  </si>
  <si>
    <t>tahtani; ki-matahtani-a</t>
  </si>
  <si>
    <t>kole; faka-ʔekeʔeke</t>
  </si>
  <si>
    <t>ui-a(ki); paatai-ŋia(ki)</t>
  </si>
  <si>
    <t>'Question marker' *pe; *fee; *ne(e); *haa; (aa)nei.</t>
  </si>
  <si>
    <t>PPN *fesu; *hu(u)huu</t>
  </si>
  <si>
    <t>(سَأَلَ (عن</t>
  </si>
  <si>
    <t>soʔɑl-kærdæn; porsidæn</t>
  </si>
  <si>
    <t>puš-</t>
  </si>
  <si>
    <t>prach- (pṛcchati)</t>
  </si>
  <si>
    <t>ask (question, inquire)</t>
  </si>
  <si>
    <t>nɑmmɑ</t>
  </si>
  <si>
    <t>nōmen</t>
  </si>
  <si>
    <t>'onoma</t>
  </si>
  <si>
    <t>imja</t>
  </si>
  <si>
    <t>name</t>
  </si>
  <si>
    <t>namo</t>
  </si>
  <si>
    <t>namn</t>
  </si>
  <si>
    <t>nafn</t>
  </si>
  <si>
    <t>nom</t>
  </si>
  <si>
    <t>hano</t>
  </si>
  <si>
    <t>enw</t>
  </si>
  <si>
    <t>ainm</t>
  </si>
  <si>
    <t>'isen</t>
  </si>
  <si>
    <t>nombre</t>
  </si>
  <si>
    <t>Verbal form. Noun is i-toka-y.</t>
  </si>
  <si>
    <t>ki-tenewa</t>
  </si>
  <si>
    <t>hiŋoa; faka-iku</t>
  </si>
  <si>
    <t>iŋoa</t>
  </si>
  <si>
    <t>PPN *hiŋoa; *kaapiki</t>
  </si>
  <si>
    <t>*PEO *aza-; *qaza.</t>
  </si>
  <si>
    <t>PAN *(N)ajan</t>
  </si>
  <si>
    <t>اِسْم</t>
  </si>
  <si>
    <t>nɑm; [esm]</t>
  </si>
  <si>
    <t>anav</t>
  </si>
  <si>
    <t>nāman-</t>
  </si>
  <si>
    <t>satni</t>
  </si>
  <si>
    <t>verbum; vōx</t>
  </si>
  <si>
    <t>'leksi</t>
  </si>
  <si>
    <t>'hrēma; 'leksis; 'epos</t>
  </si>
  <si>
    <t>slovo</t>
  </si>
  <si>
    <t>wort</t>
  </si>
  <si>
    <t>waurd</t>
  </si>
  <si>
    <t>ord</t>
  </si>
  <si>
    <t>orð</t>
  </si>
  <si>
    <t>mot; parole</t>
  </si>
  <si>
    <t>ger; komz; poz</t>
  </si>
  <si>
    <t>gair</t>
  </si>
  <si>
    <t>brīathar; focal</t>
  </si>
  <si>
    <t>Respectively; 'word; speech'.</t>
  </si>
  <si>
    <t>hic̷; el'he</t>
  </si>
  <si>
    <t>palabra</t>
  </si>
  <si>
    <t>tahto-l</t>
  </si>
  <si>
    <t>foʔi lea</t>
  </si>
  <si>
    <t>'To remark' is koorero.</t>
  </si>
  <si>
    <t>kupu; kii</t>
  </si>
  <si>
    <t>PPN *kupu</t>
  </si>
  <si>
    <t>كلِمة , لفْظة</t>
  </si>
  <si>
    <t>[kæleme]; læfz; vɑže</t>
  </si>
  <si>
    <t>[duma]; lav</t>
  </si>
  <si>
    <t>šabda-; pada-; vacas-</t>
  </si>
  <si>
    <t>word</t>
  </si>
  <si>
    <t>giellɑ</t>
  </si>
  <si>
    <t>lingua; ōrātiō; sermō</t>
  </si>
  <si>
    <t>'ɣlosa</t>
  </si>
  <si>
    <t>'glōssa; pʰō'nē</t>
  </si>
  <si>
    <t>Same as 'tongue' 04.260.</t>
  </si>
  <si>
    <t>jazyk</t>
  </si>
  <si>
    <t>sprāche; zunge</t>
  </si>
  <si>
    <t>razda</t>
  </si>
  <si>
    <t>Second term is dialectal; final example is Biblical.</t>
  </si>
  <si>
    <t>språk; mål, tungo-mål</t>
  </si>
  <si>
    <t>māl; tunga</t>
  </si>
  <si>
    <t>langue; langage</t>
  </si>
  <si>
    <t>yez; langaj</t>
  </si>
  <si>
    <t>iaith</t>
  </si>
  <si>
    <t>bēlre; urlabra</t>
  </si>
  <si>
    <t>mĩ'c̷aže; [lɛ̃'guaže]</t>
  </si>
  <si>
    <t>lengua; idioma</t>
  </si>
  <si>
    <t>lea; faʔahiŋa lea; vaʔa ʔo ha lea ʔiloa</t>
  </si>
  <si>
    <t>reo</t>
  </si>
  <si>
    <t>PPN *leʔo; *ʔalelo</t>
  </si>
  <si>
    <t>*PEO *leqo</t>
  </si>
  <si>
    <t>لُغة , لِسان</t>
  </si>
  <si>
    <t>zæbɑn</t>
  </si>
  <si>
    <t>šʸib</t>
  </si>
  <si>
    <t>bhāṣā-; vāc-</t>
  </si>
  <si>
    <t>language</t>
  </si>
  <si>
    <t>yavohuvvɑt</t>
  </si>
  <si>
    <t>tacēre; silēre</t>
  </si>
  <si>
    <t>('meno) siopi'los</t>
  </si>
  <si>
    <t>siō'paō; sī'gaō</t>
  </si>
  <si>
    <t>molčat</t>
  </si>
  <si>
    <t>swīgen; dagen</t>
  </si>
  <si>
    <t>þahan; slawan</t>
  </si>
  <si>
    <t>tyst; tiga</t>
  </si>
  <si>
    <t>θegja</t>
  </si>
  <si>
    <t>(rester) silencieux</t>
  </si>
  <si>
    <t>tevel</t>
  </si>
  <si>
    <t>tewi; bod yn ddistaw</t>
  </si>
  <si>
    <t>ar-tuaissi; tōaim</t>
  </si>
  <si>
    <t>'išil</t>
  </si>
  <si>
    <t>callarse</t>
  </si>
  <si>
    <t>ičta</t>
  </si>
  <si>
    <t>faka-loŋoloŋo; sīloŋo</t>
  </si>
  <si>
    <t>noho-puku; haaŋuu</t>
  </si>
  <si>
    <t>PPN *loŋo; *liṅo</t>
  </si>
  <si>
    <t>سَكَتَ</t>
  </si>
  <si>
    <t>xɑmuš; [sɑket]</t>
  </si>
  <si>
    <t>ašʸ-; [domolisar-]</t>
  </si>
  <si>
    <t>tūṣṇīm bhū-; maunī bhū-; maunaṃ kṛ-</t>
  </si>
  <si>
    <t>silent (be)</t>
  </si>
  <si>
    <t>sar̃dnut</t>
  </si>
  <si>
    <t>dēclāmāre; ōrātiōnem facere</t>
  </si>
  <si>
    <t>'loɣos ('vɣazo 'loɣo)</t>
  </si>
  <si>
    <t>ago'reuō; dēmēgo'reō</t>
  </si>
  <si>
    <t>proiznosit ́ reč</t>
  </si>
  <si>
    <t>rede (sprechen, geben)</t>
  </si>
  <si>
    <t>Latter form is 'give a speech'.</t>
  </si>
  <si>
    <t>tal; anförande; hålla ett tal</t>
  </si>
  <si>
    <t>discours (faire une)</t>
  </si>
  <si>
    <t>kozeadenn (ober eur)</t>
  </si>
  <si>
    <t>araith, areithio</t>
  </si>
  <si>
    <t>Latter form means 'to make a speech'.</t>
  </si>
  <si>
    <t>mĩ'c̷aldi; mĩ'c̷aldi bat 'egin</t>
  </si>
  <si>
    <t>pronunciar un discurso</t>
  </si>
  <si>
    <t>lea</t>
  </si>
  <si>
    <t>'Formal oration' whai-koorero.</t>
  </si>
  <si>
    <t>koorero-tia; kii-a; kupu; reo</t>
  </si>
  <si>
    <t>(أَلْقَى) خِطاب(اً) , خُطِبة , كﻻم(اً)</t>
  </si>
  <si>
    <t>soxænrɑni-dadæn</t>
  </si>
  <si>
    <t>ker- [svato]</t>
  </si>
  <si>
    <t>There is no equivalent to this phrase. Perhaps vākyaṃ vad- comes closest to the meaning.</t>
  </si>
  <si>
    <t>speech (make a)</t>
  </si>
  <si>
    <t>mainɑstit</t>
  </si>
  <si>
    <t>narrāre; memorāre; referre</t>
  </si>
  <si>
    <t>afi'ɣume; ðii'ɣume</t>
  </si>
  <si>
    <t>mū'tʰeomai; diē'geomai; apʰē'geomai; eksē'geomai</t>
  </si>
  <si>
    <t>rasskazat</t>
  </si>
  <si>
    <t>gesagen; sagen</t>
  </si>
  <si>
    <t>berätta</t>
  </si>
  <si>
    <t>raconter; narrer</t>
  </si>
  <si>
    <t>kontaɲ</t>
  </si>
  <si>
    <t>adrodd stori</t>
  </si>
  <si>
    <t>['kʰũta]</t>
  </si>
  <si>
    <t>narrar; contar</t>
  </si>
  <si>
    <t>'Tell things to people as a story teller' tee-ta-po-wia.</t>
  </si>
  <si>
    <t>ki-ta-powi-a; sani-lo-a</t>
  </si>
  <si>
    <t>talanoa; tala; faka-hā</t>
  </si>
  <si>
    <t>A 'legend' is koorero puurakau; koorero tupuna.</t>
  </si>
  <si>
    <t>koorero</t>
  </si>
  <si>
    <t>PPN *tala</t>
  </si>
  <si>
    <t>حَكَى , قَصﱠ , رَوَى</t>
  </si>
  <si>
    <t>qesse-goftæn</t>
  </si>
  <si>
    <t>From mui 'mouth' + tʰo 'put'.</t>
  </si>
  <si>
    <t>mo-tʰo-</t>
  </si>
  <si>
    <t>3rd person sing. is a denominative from kathā-.</t>
  </si>
  <si>
    <t>kath- (kathaya-) (kathayati)</t>
  </si>
  <si>
    <t>tell story</t>
  </si>
  <si>
    <t>dɑdyɑt</t>
  </si>
  <si>
    <t>dīcere</t>
  </si>
  <si>
    <t>'leo</t>
  </si>
  <si>
    <t>mū'tʰeomai; 'legō; pʰē'mi</t>
  </si>
  <si>
    <t>skazat</t>
  </si>
  <si>
    <t>sagen; queden</t>
  </si>
  <si>
    <t>qiþan</t>
  </si>
  <si>
    <t>säga</t>
  </si>
  <si>
    <t>segja; kveða</t>
  </si>
  <si>
    <t>dire</t>
  </si>
  <si>
    <t>lavared, lared</t>
  </si>
  <si>
    <t>dweud; dywedyd</t>
  </si>
  <si>
    <t>asbiur</t>
  </si>
  <si>
    <t>'eran</t>
  </si>
  <si>
    <t>decir</t>
  </si>
  <si>
    <t>k-ihto-a; tahtoo; k-ili-a</t>
  </si>
  <si>
    <t>lea; pehē</t>
  </si>
  <si>
    <t>koorero-tia; kii-a; mea-tia; kii-a; mea</t>
  </si>
  <si>
    <t>PCP *muna.</t>
  </si>
  <si>
    <t>PPN *muna; *fu(q)a</t>
  </si>
  <si>
    <t>قَالَ</t>
  </si>
  <si>
    <t>goftæn</t>
  </si>
  <si>
    <t>See 18.210.</t>
  </si>
  <si>
    <t>vac-; brū-</t>
  </si>
  <si>
    <t>say</t>
  </si>
  <si>
    <t>vɑvddɑdit; gɑhkkit</t>
  </si>
  <si>
    <t>balbūtīre</t>
  </si>
  <si>
    <t>tra'vlizo; keke'ðizo</t>
  </si>
  <si>
    <t>trau'lizō; batta'rizō</t>
  </si>
  <si>
    <t>zaikat ́sja; zapinat ́sja</t>
  </si>
  <si>
    <t>stamelen</t>
  </si>
  <si>
    <t>stamma</t>
  </si>
  <si>
    <t>bégayer; balbutier</t>
  </si>
  <si>
    <t>saoznegiɲ; beza aretet da gaozeal</t>
  </si>
  <si>
    <t>siarad ag atal (dweud); cecian</t>
  </si>
  <si>
    <t>Respectively: 'to speak with a stammer; to mispronounce'.</t>
  </si>
  <si>
    <t>ü'kʰo ba't-eki 'mĩc̷o; 'motʰel</t>
  </si>
  <si>
    <t>tartamudear; balbucear</t>
  </si>
  <si>
    <t>ten-ohototi-a</t>
  </si>
  <si>
    <t>kokote; tapepe</t>
  </si>
  <si>
    <t>PPN *ku(u)kuu; *kukuu</t>
  </si>
  <si>
    <t>تَأْتَأَ , فَأْفَأَ</t>
  </si>
  <si>
    <t>loknæt(-dɑštæn)</t>
  </si>
  <si>
    <t>Loan possibly from Romanian.</t>
  </si>
  <si>
    <t>[linbuc̷isar-]</t>
  </si>
  <si>
    <t>The first example verb derives from mleccha- 'foreigner, barbarian'. Thus, 'one who speaks like a foreigner (i.e., indistinctly)'. The second example is more descriptive: 'speak with stammering speech' &gt; 'to stammer'.</t>
  </si>
  <si>
    <t>mlech- (mlecchati); skhalad-vākyena vad-</t>
  </si>
  <si>
    <t>stutter, stammer</t>
  </si>
  <si>
    <t>hupmɑt; hallɑt</t>
  </si>
  <si>
    <t>loquī; fārī</t>
  </si>
  <si>
    <t>mi'lao</t>
  </si>
  <si>
    <t>'legō; ago'reuō; la'leō; homī'leō</t>
  </si>
  <si>
    <t>govorit</t>
  </si>
  <si>
    <t>sprechen; reden</t>
  </si>
  <si>
    <t>rodjan; maþljan</t>
  </si>
  <si>
    <t>tala; prata; (språka)</t>
  </si>
  <si>
    <t>mœla; rœða; tala</t>
  </si>
  <si>
    <t>parler</t>
  </si>
  <si>
    <t>komz; kozeal; savar; preg; precha</t>
  </si>
  <si>
    <t>siarad; llefaru</t>
  </si>
  <si>
    <t>labrur; rādim</t>
  </si>
  <si>
    <t>Respectively: 'speak; talk'.</t>
  </si>
  <si>
    <t>'mĩc̷o; el'heṣta</t>
  </si>
  <si>
    <t>hablar</t>
  </si>
  <si>
    <t>The former also means 'word' 18.260. 'Conversation' is tahto-l; sani-l.</t>
  </si>
  <si>
    <t>tahto-a; sani-lo-a</t>
  </si>
  <si>
    <t>talanoa; pōtalanoa; lea</t>
  </si>
  <si>
    <t>kii-a; mea-tia; koorero-tia; whaka-atu-ria; whaaki-na</t>
  </si>
  <si>
    <t>PNP *koolele; *ŋutu 'angry/ scolding talk'; *muna 'speak confidentially'. PEP *fu(ʔ)a</t>
  </si>
  <si>
    <t>PPN *nani; *lea; *walo; *lau; *pa(a)lau; *koolelo; *kooLeLo</t>
  </si>
  <si>
    <t>*PEO *(vb)osa; *tata.</t>
  </si>
  <si>
    <t>تَكَلﱠمَ , تَحَدﱠثَ</t>
  </si>
  <si>
    <t>[hærf]-zædæn</t>
  </si>
  <si>
    <t>Lit. 'give word', loan from Slavic.</t>
  </si>
  <si>
    <t>de-[duma]</t>
  </si>
  <si>
    <t>vac- (vivakti, vakti); brū- (bravīti); vad- (vadati); bhāṣ- (bhāṣate)</t>
  </si>
  <si>
    <t>speak, talk</t>
  </si>
  <si>
    <t>holvut</t>
  </si>
  <si>
    <t>ululāre</t>
  </si>
  <si>
    <t>kra'vɣazo; 'krazo</t>
  </si>
  <si>
    <t>olo'lūzō; ō'rūomai</t>
  </si>
  <si>
    <t>vyt</t>
  </si>
  <si>
    <t>hiulen</t>
  </si>
  <si>
    <t>tjuta; vråla; yla; vina</t>
  </si>
  <si>
    <t>ululer</t>
  </si>
  <si>
    <t>houal; hudal</t>
  </si>
  <si>
    <t>udo; ubain</t>
  </si>
  <si>
    <t>aullar</t>
  </si>
  <si>
    <t>kokō</t>
  </si>
  <si>
    <t>taŋi; auee; ŋawii</t>
  </si>
  <si>
    <t>PPN *(q)au; *kaa</t>
  </si>
  <si>
    <t>PAN *Ruŋ</t>
  </si>
  <si>
    <t>عَوَى</t>
  </si>
  <si>
    <t>[huhuisar]; [c̷ipisar]; [rignisa]</t>
  </si>
  <si>
    <t>ru- (rauti)</t>
  </si>
  <si>
    <t>howl</t>
  </si>
  <si>
    <t>biškut</t>
  </si>
  <si>
    <t>exclāmāre</t>
  </si>
  <si>
    <t>ur'liazo</t>
  </si>
  <si>
    <t>krau'gazō; ala'lazō</t>
  </si>
  <si>
    <t>vizžat</t>
  </si>
  <si>
    <t>krīzen</t>
  </si>
  <si>
    <t>ufhropjan</t>
  </si>
  <si>
    <t>skrika</t>
  </si>
  <si>
    <t>hurler</t>
  </si>
  <si>
    <t>youhal</t>
  </si>
  <si>
    <t>Verb.</t>
  </si>
  <si>
    <t>(y)sgrechian</t>
  </si>
  <si>
    <t>'o'rua-s 'ari ~ a'rãba-s 'ari</t>
  </si>
  <si>
    <t>chillar</t>
  </si>
  <si>
    <t>kikī</t>
  </si>
  <si>
    <t>kowee; tiwee; auee; taŋi-hia; ŋawii</t>
  </si>
  <si>
    <t>PPN *kaa</t>
  </si>
  <si>
    <t>First form, homonyn (2)</t>
  </si>
  <si>
    <t>PAN *kaŋ; *kek; *ŋik</t>
  </si>
  <si>
    <t>صَرَخَ</t>
  </si>
  <si>
    <t>ǰiq-zædæn; færyɑd kæšidæn</t>
  </si>
  <si>
    <t>[rignisar-]; [c̷ipisar]</t>
  </si>
  <si>
    <t>See 18.130. ut-kruš- may also be translated as 'scream, cry out'.</t>
  </si>
  <si>
    <t>ut-kruš-</t>
  </si>
  <si>
    <t>shriek, screech</t>
  </si>
  <si>
    <t>ɲur̃gut</t>
  </si>
  <si>
    <t>fistulāre</t>
  </si>
  <si>
    <t>sfi'rizo</t>
  </si>
  <si>
    <t>sū'rizō; 'sizō; hroi'zeō</t>
  </si>
  <si>
    <t>svistat</t>
  </si>
  <si>
    <t>wispeln; phīfen</t>
  </si>
  <si>
    <t>vissla</t>
  </si>
  <si>
    <t>siffler</t>
  </si>
  <si>
    <t>c’hwitellad; c’hwistellad</t>
  </si>
  <si>
    <t>chwibanu</t>
  </si>
  <si>
    <t>hüš'tüla</t>
  </si>
  <si>
    <t>silbar; chiflar</t>
  </si>
  <si>
    <t>ki-kisi; ta-pic̷a</t>
  </si>
  <si>
    <t>whio; korowhiti; wiihara</t>
  </si>
  <si>
    <t>PNP *(f, s)io; *oki.</t>
  </si>
  <si>
    <t>PPN *mapu; *ma-pu; *oki oki; *fio</t>
  </si>
  <si>
    <t>صَفَرَ , أَحْدَثَ صفِيراً</t>
  </si>
  <si>
    <t>sut-zædæn</t>
  </si>
  <si>
    <t>Lit. 'give whistle'.</t>
  </si>
  <si>
    <t>de- šol</t>
  </si>
  <si>
    <t>A descriptive phrase may be employed: kīcaka-vat paṭu-šabdaṃ kṛ- (karoti) 'make a shrill sound like that of a hollow bamboo (i.e., which makes a whistling sound in the wind).'</t>
  </si>
  <si>
    <t>whistle</t>
  </si>
  <si>
    <t>humɑidit</t>
  </si>
  <si>
    <t>murmurāre</t>
  </si>
  <si>
    <t>murmu'rizo; pse'lizo</t>
  </si>
  <si>
    <t>psel'lizō</t>
  </si>
  <si>
    <t>bormotat</t>
  </si>
  <si>
    <t>murmeln</t>
  </si>
  <si>
    <t>mumla; muttra</t>
  </si>
  <si>
    <t>marmonner; bredouiller</t>
  </si>
  <si>
    <t>draillaɲ; balbouzad</t>
  </si>
  <si>
    <t>Verbs.</t>
  </si>
  <si>
    <t>myngial; mwmial, mwmian</t>
  </si>
  <si>
    <t>[murmu'sika]</t>
  </si>
  <si>
    <t>Iberian Span. has murmurar; mascullar; hablar entre dientes.</t>
  </si>
  <si>
    <t>barbotar; hablar entre dientes</t>
  </si>
  <si>
    <t>PPN *lea; *walo; *koohumu</t>
  </si>
  <si>
    <t>PAN *ŋut</t>
  </si>
  <si>
    <t>تَمْتَمَ , غَمْغَمَ</t>
  </si>
  <si>
    <t>qor-qor-kærdæn; šer-šer-kærdæn</t>
  </si>
  <si>
    <t>[giniy-]</t>
  </si>
  <si>
    <t>The second form is descriptive: 'speak in an unclear voice', i.e., 'speak unclearly'.</t>
  </si>
  <si>
    <t>jap- (japati); aspaṣṭa-vācā vad- (vadati)</t>
  </si>
  <si>
    <t>mumble</t>
  </si>
  <si>
    <t>sɑvkɑlit</t>
  </si>
  <si>
    <t>susurrāre</t>
  </si>
  <si>
    <t>psiθi'rizo</t>
  </si>
  <si>
    <t>psitʰu'rizō</t>
  </si>
  <si>
    <t>šeptat</t>
  </si>
  <si>
    <t>rūnen; siflen; zwispeln</t>
  </si>
  <si>
    <t>viska</t>
  </si>
  <si>
    <t>chuchoter</t>
  </si>
  <si>
    <t>chuchuiɲ</t>
  </si>
  <si>
    <t>Second form is verb.</t>
  </si>
  <si>
    <t>sibrwd, siffrwd</t>
  </si>
  <si>
    <t>Respectively: 'to be whispering; to speak in a low voice'.</t>
  </si>
  <si>
    <t>kü'šelü-s 'ari; ãhã'pe-ti 'mĩc̷o</t>
  </si>
  <si>
    <t>cuchichear</t>
  </si>
  <si>
    <t>ičtakata-noh-noc̷a</t>
  </si>
  <si>
    <t>PPN *fafana</t>
  </si>
  <si>
    <t>هَمَسَ</t>
  </si>
  <si>
    <t>[næǰvɑ]-kærdæn</t>
  </si>
  <si>
    <t>[pupuisar-]; [sipisar]</t>
  </si>
  <si>
    <t>jap- (japati)</t>
  </si>
  <si>
    <t>whisper</t>
  </si>
  <si>
    <t>huikit; čuor̃vut</t>
  </si>
  <si>
    <t>clāmāre</t>
  </si>
  <si>
    <t>fo'nazo; ksefo'nizo</t>
  </si>
  <si>
    <t>bo'aō; 'krazō; krau'gazō</t>
  </si>
  <si>
    <t>kričat</t>
  </si>
  <si>
    <t>ruofen; schrīen; gelfen</t>
  </si>
  <si>
    <t>hropjan; wopjan</t>
  </si>
  <si>
    <t>ropa; skrika</t>
  </si>
  <si>
    <t>œpa; kalla; hrōpa</t>
  </si>
  <si>
    <t>crier; écrier</t>
  </si>
  <si>
    <t>krial</t>
  </si>
  <si>
    <t>bloeddio; gweiddi</t>
  </si>
  <si>
    <t>Means 'to make shout'.</t>
  </si>
  <si>
    <t>oi'hegin</t>
  </si>
  <si>
    <t>gritar</t>
  </si>
  <si>
    <t>*Aztecan *tlahc̷ɨ.</t>
  </si>
  <si>
    <t>c̷ahc̷i; yol-c̷ahc̷i</t>
  </si>
  <si>
    <t>kaila</t>
  </si>
  <si>
    <t>umere-tia; karaŋa-tia; pararee; tiiwaha; haamama</t>
  </si>
  <si>
    <t>PNP *umele, 'shout in praise'. PCP *cō.</t>
  </si>
  <si>
    <t>PPN *taŋi; *kaa; *kalaŋa; *soo; *tapa</t>
  </si>
  <si>
    <t>*PEO *taŋi</t>
  </si>
  <si>
    <t>PAN *ŋak</t>
  </si>
  <si>
    <t>صَاحَ</t>
  </si>
  <si>
    <t>færyɑd-kæšidæn/ -zædæn</t>
  </si>
  <si>
    <t>Second form: 'give mouth'.</t>
  </si>
  <si>
    <t>akʰar-; de-mui</t>
  </si>
  <si>
    <t>Perhaps the closest meaning is the base with the prefix pra-. kruš without a suffix conveys the sense of 'cry'.</t>
  </si>
  <si>
    <t>kruš- (-krošati); ut-kruš-; ā-kruš-; pra-kruš-</t>
  </si>
  <si>
    <t>shout, cry out</t>
  </si>
  <si>
    <t>lavlut</t>
  </si>
  <si>
    <t>canere</t>
  </si>
  <si>
    <t>traɣu'ðao</t>
  </si>
  <si>
    <t>a'eidō, 'āidō</t>
  </si>
  <si>
    <t>pet</t>
  </si>
  <si>
    <t>singen</t>
  </si>
  <si>
    <t>siggwan</t>
  </si>
  <si>
    <t>sjunga</t>
  </si>
  <si>
    <t>syngva; gala</t>
  </si>
  <si>
    <t>chanter</t>
  </si>
  <si>
    <t>kanaɲ</t>
  </si>
  <si>
    <t>canu</t>
  </si>
  <si>
    <t>canim; gaibim</t>
  </si>
  <si>
    <t>['kʰãta]</t>
  </si>
  <si>
    <t>cantar</t>
  </si>
  <si>
    <t>From Span.'cantar'. *Aztecan *kʷiika.</t>
  </si>
  <si>
    <t>[kantar]o-a</t>
  </si>
  <si>
    <t>'Song' foʔi hiva. Choir: kau hiva; chorus: tau ʔo e hiva. 'Hymn' himi. 'Melody' fasi.</t>
  </si>
  <si>
    <t>hiva</t>
  </si>
  <si>
    <t>'Song' waiata. A 'tune' is raŋi.</t>
  </si>
  <si>
    <t>waiata-tia</t>
  </si>
  <si>
    <t>PNP *umele; *oli; *pese 'song'. 'Chant' oli oli.</t>
  </si>
  <si>
    <t>PPN *laŋi; *sua</t>
  </si>
  <si>
    <t>غَنﱠى , أَنْشَدَ</t>
  </si>
  <si>
    <t>ɑvɑz-xɑndæn</t>
  </si>
  <si>
    <t>From gʸili 'song' + archaic causative.</t>
  </si>
  <si>
    <t>gʸilaba-</t>
  </si>
  <si>
    <t>gā- (gai) (gāyati)</t>
  </si>
  <si>
    <t>sing</t>
  </si>
  <si>
    <t>yietnɑ</t>
  </si>
  <si>
    <t>vōx</t>
  </si>
  <si>
    <t>fo'ni</t>
  </si>
  <si>
    <t>pʰō'nē</t>
  </si>
  <si>
    <t>golos</t>
  </si>
  <si>
    <t>stimme</t>
  </si>
  <si>
    <t>stibna</t>
  </si>
  <si>
    <t>röst; stämma</t>
  </si>
  <si>
    <t>rodd; raust</t>
  </si>
  <si>
    <t>voix</t>
  </si>
  <si>
    <t>mouez</t>
  </si>
  <si>
    <t>llais</t>
  </si>
  <si>
    <t>guth</t>
  </si>
  <si>
    <t>From Span. 'voz'.</t>
  </si>
  <si>
    <t>[boc̷]</t>
  </si>
  <si>
    <t>voz</t>
  </si>
  <si>
    <t>leʔo</t>
  </si>
  <si>
    <t>PPN *leʔo; *leqo</t>
  </si>
  <si>
    <t>صَوْت</t>
  </si>
  <si>
    <t>ɑvɑz; [sædɑ]</t>
  </si>
  <si>
    <t>[glaso]</t>
  </si>
  <si>
    <t>vāc-; gir-; vāṇī-</t>
  </si>
  <si>
    <t>voice</t>
  </si>
  <si>
    <t>mɑnne?</t>
  </si>
  <si>
    <t>quārē</t>
  </si>
  <si>
    <t>ɣia'ti</t>
  </si>
  <si>
    <t>di'a ti; 'tinos 'heneka</t>
  </si>
  <si>
    <t>počemu</t>
  </si>
  <si>
    <t>wār umbe?</t>
  </si>
  <si>
    <t>duhwe</t>
  </si>
  <si>
    <t>var-för</t>
  </si>
  <si>
    <t>pourquoi?</t>
  </si>
  <si>
    <t>perag? abelamour de betra?</t>
  </si>
  <si>
    <t>pa(ha)m?</t>
  </si>
  <si>
    <t>serɛ̃'tako ~ ser'tako</t>
  </si>
  <si>
    <t>¿por qué?</t>
  </si>
  <si>
    <t>The latter from Span. 'para', lit. 'for what?'</t>
  </si>
  <si>
    <t>keyeh; [para] toni</t>
  </si>
  <si>
    <t>naa te aha?; he aha ... ai?</t>
  </si>
  <si>
    <t>PPN *haa</t>
  </si>
  <si>
    <t>لِماذا , لِما</t>
  </si>
  <si>
    <t>čerɑ? bærɑye-či?</t>
  </si>
  <si>
    <t>Respectively: 'what' + dative; ablative.</t>
  </si>
  <si>
    <t>soste; sostar</t>
  </si>
  <si>
    <t>kim (ka-), kimartham; kena hetunā</t>
  </si>
  <si>
    <t>why?</t>
  </si>
  <si>
    <t>Cognition</t>
  </si>
  <si>
    <t>gii?</t>
  </si>
  <si>
    <t>quis</t>
  </si>
  <si>
    <t>pi'os</t>
  </si>
  <si>
    <t>tis</t>
  </si>
  <si>
    <t>kto</t>
  </si>
  <si>
    <t>wer?</t>
  </si>
  <si>
    <t>hwas</t>
  </si>
  <si>
    <t>vem</t>
  </si>
  <si>
    <t>qui?</t>
  </si>
  <si>
    <t>piou?</t>
  </si>
  <si>
    <t>pwy?</t>
  </si>
  <si>
    <t>nur</t>
  </si>
  <si>
    <t>¿quién?</t>
  </si>
  <si>
    <t>*Aztecan *aak.</t>
  </si>
  <si>
    <t>akoni; naken</t>
  </si>
  <si>
    <t>wai?</t>
  </si>
  <si>
    <t>PPN *hai</t>
  </si>
  <si>
    <t>*PEO *zei; *z(a, e)i.</t>
  </si>
  <si>
    <t>منْ</t>
  </si>
  <si>
    <t>ki? če kæsi?</t>
  </si>
  <si>
    <t>kon</t>
  </si>
  <si>
    <t>Gender examples: masc. kas (nominative, singular); fem. kā.</t>
  </si>
  <si>
    <t>ka-</t>
  </si>
  <si>
    <t>who?</t>
  </si>
  <si>
    <t>mɑkkar̃?</t>
  </si>
  <si>
    <t>Second term indicates 'which (of two)?'</t>
  </si>
  <si>
    <t>quis; uter</t>
  </si>
  <si>
    <t>'poios</t>
  </si>
  <si>
    <t>kakoj</t>
  </si>
  <si>
    <t>welch?</t>
  </si>
  <si>
    <t>hwaþar</t>
  </si>
  <si>
    <t>vilken</t>
  </si>
  <si>
    <t>quel? lequel?</t>
  </si>
  <si>
    <t>pehini?</t>
  </si>
  <si>
    <t>pa un?, p'un?</t>
  </si>
  <si>
    <t>suɲ</t>
  </si>
  <si>
    <t>¿cuál?</t>
  </si>
  <si>
    <t>katin; katih-yeh-wa</t>
  </si>
  <si>
    <t>tee(w)hea?; tēhea</t>
  </si>
  <si>
    <t>أَيّ</t>
  </si>
  <si>
    <t>East Persian.</t>
  </si>
  <si>
    <t>kodɑm? kædɑm</t>
  </si>
  <si>
    <t>savo</t>
  </si>
  <si>
    <t>which?</t>
  </si>
  <si>
    <t>gos?</t>
  </si>
  <si>
    <t>ubi</t>
  </si>
  <si>
    <t>'pu</t>
  </si>
  <si>
    <t>pū</t>
  </si>
  <si>
    <t>gde</t>
  </si>
  <si>
    <t>The first term refers to location, the second to motion.</t>
  </si>
  <si>
    <t>wā? war?</t>
  </si>
  <si>
    <t>hwar</t>
  </si>
  <si>
    <t>var</t>
  </si>
  <si>
    <t>oú?</t>
  </si>
  <si>
    <t>peleh?</t>
  </si>
  <si>
    <t>ble?</t>
  </si>
  <si>
    <t>nun</t>
  </si>
  <si>
    <t>¿dónde?</t>
  </si>
  <si>
    <t>*Aztecan *kaa(n).</t>
  </si>
  <si>
    <t>kan; kam-pa; kanika; kansika</t>
  </si>
  <si>
    <t>hea?; whea?</t>
  </si>
  <si>
    <t>PPN *fea; *fee; *fEa</t>
  </si>
  <si>
    <t>*PEO *p(a, e)i</t>
  </si>
  <si>
    <t>أَيْنَ</t>
  </si>
  <si>
    <t>koǰɑ?</t>
  </si>
  <si>
    <t>kai</t>
  </si>
  <si>
    <t>kutra</t>
  </si>
  <si>
    <t>where?</t>
  </si>
  <si>
    <t>goɑs?</t>
  </si>
  <si>
    <t>quandō</t>
  </si>
  <si>
    <t>'pote</t>
  </si>
  <si>
    <t>'pote; pē'nika</t>
  </si>
  <si>
    <t>kogda</t>
  </si>
  <si>
    <t>wanne?</t>
  </si>
  <si>
    <t>hwan</t>
  </si>
  <si>
    <t>när</t>
  </si>
  <si>
    <t>quand?</t>
  </si>
  <si>
    <t>pegoulz? peur? pevare? pedavare?</t>
  </si>
  <si>
    <t>pa bryd?, pryd?</t>
  </si>
  <si>
    <t>nuis</t>
  </si>
  <si>
    <t>¿cuándo?</t>
  </si>
  <si>
    <t>keman</t>
  </si>
  <si>
    <t>aa hea?; noo naahea?; ina</t>
  </si>
  <si>
    <t>PPN *fea</t>
  </si>
  <si>
    <t>.*PEO ŋiza.</t>
  </si>
  <si>
    <t>*PAN *(q)ija(nN)</t>
  </si>
  <si>
    <t>متى</t>
  </si>
  <si>
    <t>key? če[væqt]?</t>
  </si>
  <si>
    <t>kana</t>
  </si>
  <si>
    <t>kadā</t>
  </si>
  <si>
    <t>when?</t>
  </si>
  <si>
    <t>mii?</t>
  </si>
  <si>
    <t>quid</t>
  </si>
  <si>
    <t>'ti</t>
  </si>
  <si>
    <t>ti</t>
  </si>
  <si>
    <t>čto</t>
  </si>
  <si>
    <t>waz?</t>
  </si>
  <si>
    <t>hwat</t>
  </si>
  <si>
    <t>vad</t>
  </si>
  <si>
    <t>quoi?</t>
  </si>
  <si>
    <t>petra?</t>
  </si>
  <si>
    <t>(pa) beth?</t>
  </si>
  <si>
    <t>ser</t>
  </si>
  <si>
    <t>¿qué?</t>
  </si>
  <si>
    <t>*Aztecan *tla-.</t>
  </si>
  <si>
    <t>toni; koš; še</t>
  </si>
  <si>
    <t>aha-tia?</t>
  </si>
  <si>
    <t>PPN *hafa; *haa; *afa; *(h)afa</t>
  </si>
  <si>
    <t>Apa</t>
  </si>
  <si>
    <t>*PEO *zava; *zapa; *zaa.</t>
  </si>
  <si>
    <t>ماذا</t>
  </si>
  <si>
    <t>če? či?</t>
  </si>
  <si>
    <t>so</t>
  </si>
  <si>
    <t>This is neuter, sing., nominative of ka-.</t>
  </si>
  <si>
    <t>kim</t>
  </si>
  <si>
    <t>what?</t>
  </si>
  <si>
    <t>mɑn ollu?</t>
  </si>
  <si>
    <t>quantum</t>
  </si>
  <si>
    <t>'poso</t>
  </si>
  <si>
    <t>'poson</t>
  </si>
  <si>
    <t>skol ́ko</t>
  </si>
  <si>
    <t>wie vil?</t>
  </si>
  <si>
    <t>hwaiwa</t>
  </si>
  <si>
    <t>hur mycket</t>
  </si>
  <si>
    <t>combien?</t>
  </si>
  <si>
    <t>pegement?</t>
  </si>
  <si>
    <t>(pa) faint?</t>
  </si>
  <si>
    <t>su'mat</t>
  </si>
  <si>
    <t>¿cuánto?</t>
  </si>
  <si>
    <t>kanači</t>
  </si>
  <si>
    <t>hā hono lahi pe mahuʔiŋa</t>
  </si>
  <si>
    <t>PPN *fiha</t>
  </si>
  <si>
    <t>*PEO *viza.</t>
  </si>
  <si>
    <t>*PAN *pija</t>
  </si>
  <si>
    <t>(كَمْ (مِن</t>
  </si>
  <si>
    <t>čænd? čeqædr?</t>
  </si>
  <si>
    <t>kabor</t>
  </si>
  <si>
    <t>Nominative mas. sing.: kiyān.</t>
  </si>
  <si>
    <t>kiyat-</t>
  </si>
  <si>
    <t>how much?</t>
  </si>
  <si>
    <t>gɑlle?</t>
  </si>
  <si>
    <t>quantī</t>
  </si>
  <si>
    <t>'posos</t>
  </si>
  <si>
    <t>'posoi</t>
  </si>
  <si>
    <t>wie manege? wie vile?</t>
  </si>
  <si>
    <t>hur många</t>
  </si>
  <si>
    <t>ped?</t>
  </si>
  <si>
    <t>(pa) faint?; (pa) sawl?</t>
  </si>
  <si>
    <t>¿cuántos?</t>
  </si>
  <si>
    <t>*Aztecan *keeskɨ.</t>
  </si>
  <si>
    <t>kanači; kanačin</t>
  </si>
  <si>
    <t>fiha</t>
  </si>
  <si>
    <t>hia; e(w)hia</t>
  </si>
  <si>
    <t>*PEO *piza</t>
  </si>
  <si>
    <t>كَمْ</t>
  </si>
  <si>
    <t>čænd-tɑ?</t>
  </si>
  <si>
    <t>kazom</t>
  </si>
  <si>
    <t>kati</t>
  </si>
  <si>
    <t>how many?</t>
  </si>
  <si>
    <t>mo? ~ mot? ~ movt?</t>
  </si>
  <si>
    <t>quārē; quōmodō</t>
  </si>
  <si>
    <t>'pos</t>
  </si>
  <si>
    <t>pōs</t>
  </si>
  <si>
    <t>kak</t>
  </si>
  <si>
    <t>wie?</t>
  </si>
  <si>
    <t>hur</t>
  </si>
  <si>
    <t>comment?</t>
  </si>
  <si>
    <t>penaoz? peseurt mod?</t>
  </si>
  <si>
    <t>(pa) sut?</t>
  </si>
  <si>
    <t>'nula</t>
  </si>
  <si>
    <t>¿cómo?</t>
  </si>
  <si>
    <t>*Aztecan *keem.</t>
  </si>
  <si>
    <t>kinin; kini-w</t>
  </si>
  <si>
    <t>fēfē</t>
  </si>
  <si>
    <t>peehea; peewhea-tia</t>
  </si>
  <si>
    <t>PPN *pehe-fea; *pefea; *pesee; *feefee; *kuha</t>
  </si>
  <si>
    <t>*PEO *kuya; *kua</t>
  </si>
  <si>
    <t>كَيْفَ</t>
  </si>
  <si>
    <t>če[towr]? če[ǰur]?</t>
  </si>
  <si>
    <t>sar</t>
  </si>
  <si>
    <t>katham</t>
  </si>
  <si>
    <t>how?</t>
  </si>
  <si>
    <t>ii</t>
  </si>
  <si>
    <t>nōn; minimē</t>
  </si>
  <si>
    <t>'oxi; arniti'kos</t>
  </si>
  <si>
    <t>ū'kʰi; ūda'mōs; ū</t>
  </si>
  <si>
    <t>net</t>
  </si>
  <si>
    <t>ne; nein</t>
  </si>
  <si>
    <t>ni</t>
  </si>
  <si>
    <t>nej</t>
  </si>
  <si>
    <t>non; négatif</t>
  </si>
  <si>
    <t>nann</t>
  </si>
  <si>
    <t>Usually expressed verbally.</t>
  </si>
  <si>
    <t>na(ge); negyddol</t>
  </si>
  <si>
    <t>Respectively: 'no; no, in a completive clause'.</t>
  </si>
  <si>
    <t>es; e'sec̷</t>
  </si>
  <si>
    <t>no; negativo</t>
  </si>
  <si>
    <t>'Nadie' amo naken; amo-akah; amo nakah; amo akin; 'ninguna parte' amo kanah.</t>
  </si>
  <si>
    <t>amo; taa-</t>
  </si>
  <si>
    <t>ʔikai; tali ʔikai; ʔikai ke poupoua</t>
  </si>
  <si>
    <t>'Not' ehara; kore.</t>
  </si>
  <si>
    <t>kaahore; kaaore; kaao; eehe; kaare; kaua</t>
  </si>
  <si>
    <t>PPN *taqe; *taqekiV'not yet'; *(h)a(q)uV; *tikai. PEP *kore. PCP *(cy)a(')uV; *ta'ekiV</t>
  </si>
  <si>
    <t>PPN *ʔikai; *tikai; *ʔaaoʔe; *qaaaoqe; *ʔaua; *teʔe; *(t, s)eʔe; *tee; *tE; *le; *kore, koLe</t>
  </si>
  <si>
    <t>*PEO *ik(ai, e). *PEO *taqeV; *tabuV; *tikai.</t>
  </si>
  <si>
    <t>ﻻ ؛ سلْبِيّ</t>
  </si>
  <si>
    <t>næ; næ[xeyr]; nē</t>
  </si>
  <si>
    <t>na</t>
  </si>
  <si>
    <t>na; nahi; nir-; a-; vi-</t>
  </si>
  <si>
    <t>no, negative</t>
  </si>
  <si>
    <t>yuo ~ yo</t>
  </si>
  <si>
    <t>etiam; immō; ita; sānē; certē; quippe; scīlicet</t>
  </si>
  <si>
    <t>'ne; katafati'kos</t>
  </si>
  <si>
    <t>'nai; 'panu ge</t>
  </si>
  <si>
    <t>da</t>
  </si>
  <si>
    <t>jā</t>
  </si>
  <si>
    <t>ja; jai</t>
  </si>
  <si>
    <t>ja</t>
  </si>
  <si>
    <t>oui; affirmatif</t>
  </si>
  <si>
    <t>ya</t>
  </si>
  <si>
    <t>ie; do</t>
  </si>
  <si>
    <t>Respectively: 'yes; yes, in a completive clause'.</t>
  </si>
  <si>
    <t>bai; ba'iec̷</t>
  </si>
  <si>
    <t>sí; afirmativo</t>
  </si>
  <si>
    <t>kemah</t>
  </si>
  <si>
    <t>ʔio</t>
  </si>
  <si>
    <t>aae</t>
  </si>
  <si>
    <t>نعمْ , بلى ؛ إيْجابِيّ</t>
  </si>
  <si>
    <t>bɑle; ɑre; hæ</t>
  </si>
  <si>
    <t>ei</t>
  </si>
  <si>
    <t>ām; tathā</t>
  </si>
  <si>
    <t>yes, affirmative</t>
  </si>
  <si>
    <t>dɑhye</t>
  </si>
  <si>
    <t>an; aut; vel; seu; sīve</t>
  </si>
  <si>
    <t>'i</t>
  </si>
  <si>
    <t>ē; 'eite; 'ētoi</t>
  </si>
  <si>
    <t>ili</t>
  </si>
  <si>
    <t>oder</t>
  </si>
  <si>
    <t>aiþþau; þau(h)</t>
  </si>
  <si>
    <t>eller</t>
  </si>
  <si>
    <t>ou</t>
  </si>
  <si>
    <t>pe</t>
  </si>
  <si>
    <t>neu; ynteu</t>
  </si>
  <si>
    <t>'edo; 'ala</t>
  </si>
  <si>
    <t>o</t>
  </si>
  <si>
    <t>rānei</t>
  </si>
  <si>
    <t>PPN *loa</t>
  </si>
  <si>
    <t>أوْ , أمْ</t>
  </si>
  <si>
    <t>yɑ; væyɑ</t>
  </si>
  <si>
    <t>vai</t>
  </si>
  <si>
    <t>vā</t>
  </si>
  <si>
    <t>or</t>
  </si>
  <si>
    <t>yuos</t>
  </si>
  <si>
    <t>sī</t>
  </si>
  <si>
    <t>(e)'an</t>
  </si>
  <si>
    <t>ei; e'an; an; ēn</t>
  </si>
  <si>
    <t>jesli</t>
  </si>
  <si>
    <t>obe</t>
  </si>
  <si>
    <t>jabai; þande; iþ</t>
  </si>
  <si>
    <t>om</t>
  </si>
  <si>
    <t>si</t>
  </si>
  <si>
    <t>ma; mar</t>
  </si>
  <si>
    <t>Second form means 'whether/if: I'll see if she is here.'</t>
  </si>
  <si>
    <t>os; a</t>
  </si>
  <si>
    <t>ba-; ba'lĩba-</t>
  </si>
  <si>
    <t>ta; ša</t>
  </si>
  <si>
    <t>Respectively: past; future.</t>
  </si>
  <si>
    <t>kapau naʔa/ naʔe...; kapau te/ ʔe...</t>
  </si>
  <si>
    <t>me</t>
  </si>
  <si>
    <t>PPN *ke; *me; *pe; *kana; *kanaS</t>
  </si>
  <si>
    <t>*PEO *(ŋ)ke;*kanaS.</t>
  </si>
  <si>
    <t>إذْ , إنْ , لَوْ , لَوْ أَنﱠ</t>
  </si>
  <si>
    <t>ægær</t>
  </si>
  <si>
    <t>te</t>
  </si>
  <si>
    <t>yadi</t>
  </si>
  <si>
    <t>if</t>
  </si>
  <si>
    <t>dɑinnɑ go</t>
  </si>
  <si>
    <t>quia; quod; quoniam</t>
  </si>
  <si>
    <t>ɣia'ti; epi'ði; ði'oti</t>
  </si>
  <si>
    <t>e'pei, epei'dē; di'oti</t>
  </si>
  <si>
    <t>potomu; čto</t>
  </si>
  <si>
    <t>wande; danne</t>
  </si>
  <si>
    <t>duþe ei</t>
  </si>
  <si>
    <t>emedan; där-för att; på grund av</t>
  </si>
  <si>
    <t>parce que</t>
  </si>
  <si>
    <t>peogwir; abalamour</t>
  </si>
  <si>
    <t>oherwydd; oblegid; achos</t>
  </si>
  <si>
    <t>sere'n-eta; beit-</t>
  </si>
  <si>
    <t>porque</t>
  </si>
  <si>
    <t>porin</t>
  </si>
  <si>
    <t>naa/noo/moo/taa-te-mea; noo</t>
  </si>
  <si>
    <t>PPN *faa-; *faka-</t>
  </si>
  <si>
    <t>لِأَنﱠ</t>
  </si>
  <si>
    <t>æz-inke; be[ʔellæt]ike</t>
  </si>
  <si>
    <t>[finke]; ke</t>
  </si>
  <si>
    <t>Also expressed by either the ablative or instrumental case endings.</t>
  </si>
  <si>
    <t>yatas</t>
  </si>
  <si>
    <t>because</t>
  </si>
  <si>
    <t>yɑ</t>
  </si>
  <si>
    <t>ac; et; -que; atque</t>
  </si>
  <si>
    <t>'ke</t>
  </si>
  <si>
    <t>kai; te</t>
  </si>
  <si>
    <t>i</t>
  </si>
  <si>
    <t>unde</t>
  </si>
  <si>
    <t>iþ also means 'but'; and þande also means 'since'.</t>
  </si>
  <si>
    <t>-uh; ei; jah; iþ; þanuh; þande; unte</t>
  </si>
  <si>
    <t>och</t>
  </si>
  <si>
    <t>et</t>
  </si>
  <si>
    <t>The latter form occurs before consonants.</t>
  </si>
  <si>
    <t>hag, ha</t>
  </si>
  <si>
    <t>a(c)</t>
  </si>
  <si>
    <t>'eta</t>
  </si>
  <si>
    <t>y</t>
  </si>
  <si>
    <t>wan</t>
  </si>
  <si>
    <t>mo e; mo; pea</t>
  </si>
  <si>
    <t>PPN *ma; *maa; *pe ~ po; *kaS; *ka; *kae; *kai</t>
  </si>
  <si>
    <t>*PEO *ŋkaS; *ma; *pa, pe</t>
  </si>
  <si>
    <t>وَ</t>
  </si>
  <si>
    <t>væ; -o</t>
  </si>
  <si>
    <t>tʰai ~ hai</t>
  </si>
  <si>
    <t>ca</t>
  </si>
  <si>
    <t>and</t>
  </si>
  <si>
    <t>vuohki</t>
  </si>
  <si>
    <t>modus</t>
  </si>
  <si>
    <t>'tropos</t>
  </si>
  <si>
    <t>obraz</t>
  </si>
  <si>
    <t>wīse</t>
  </si>
  <si>
    <t>haidus</t>
  </si>
  <si>
    <t>sätt; vis; vana; egenhet</t>
  </si>
  <si>
    <t>façon; manière</t>
  </si>
  <si>
    <t>stumm; doare</t>
  </si>
  <si>
    <t>modd; ffordd</t>
  </si>
  <si>
    <t>[ma'nera]; ['mulde]</t>
  </si>
  <si>
    <t>modo; manera</t>
  </si>
  <si>
    <t>riteŋa; tikaŋa; tuu</t>
  </si>
  <si>
    <t>طرِيقة , كَيْفِيﱠة , أُسْلُوب</t>
  </si>
  <si>
    <t>[towr]; [tærz]</t>
  </si>
  <si>
    <t>prakāra-; rīti-</t>
  </si>
  <si>
    <t>way, manner</t>
  </si>
  <si>
    <t>geɑhččɑlit; iskɑt</t>
  </si>
  <si>
    <t>Also cōnārī 'try to, attempt'.</t>
  </si>
  <si>
    <t>experīrī; temptāre; probāre</t>
  </si>
  <si>
    <t>prospa'θo; ðoki'mazo</t>
  </si>
  <si>
    <t>pei'raomai; apopei'raomai; epikʰei'reō</t>
  </si>
  <si>
    <t>pytat ́sja; probovat</t>
  </si>
  <si>
    <t>versuochen; prüeven</t>
  </si>
  <si>
    <t>First form is 'test'; second form is 'experience'; final form is 'seek'.</t>
  </si>
  <si>
    <t>kiusan; kausjan; fraisan; sokjan</t>
  </si>
  <si>
    <t>för-söka; pröva på</t>
  </si>
  <si>
    <t>essayer; tenter</t>
  </si>
  <si>
    <t>êsa</t>
  </si>
  <si>
    <t>ceisio</t>
  </si>
  <si>
    <t>[eṣ'prabi]; [i'ṣea]</t>
  </si>
  <si>
    <t>Iberian Span. has intentar; probar; tratar de.</t>
  </si>
  <si>
    <t>tratar; probar</t>
  </si>
  <si>
    <t>'To test, take various proofs'.</t>
  </si>
  <si>
    <t>-eko; -eh-eko</t>
  </si>
  <si>
    <t>whaka-maatau-ria</t>
  </si>
  <si>
    <t>PPN *mili</t>
  </si>
  <si>
    <t>*PEO *tovo-ŋ; *ntau</t>
  </si>
  <si>
    <t>جَرﱠبَ , حَاوَلَ</t>
  </si>
  <si>
    <t>ɑzmudæn</t>
  </si>
  <si>
    <t>zumav-</t>
  </si>
  <si>
    <t>yat- (yatate)</t>
  </si>
  <si>
    <t>try, attempt</t>
  </si>
  <si>
    <t>vattis</t>
  </si>
  <si>
    <t>difficilis</t>
  </si>
  <si>
    <t>'ðiskolos</t>
  </si>
  <si>
    <t>kʰale'pos; 'duskolos</t>
  </si>
  <si>
    <t>trudnyj</t>
  </si>
  <si>
    <t>swære</t>
  </si>
  <si>
    <t>aglus</t>
  </si>
  <si>
    <t>svår</t>
  </si>
  <si>
    <t>difficile</t>
  </si>
  <si>
    <t>diêz</t>
  </si>
  <si>
    <t>anodd</t>
  </si>
  <si>
    <t>gaic̷</t>
  </si>
  <si>
    <t>difícil</t>
  </si>
  <si>
    <t>owih; tel-owih</t>
  </si>
  <si>
    <t>faiŋataʔa</t>
  </si>
  <si>
    <t>Stative A, uaua is also 'tendon'04.151, in its nominal form.</t>
  </si>
  <si>
    <t>uaua; raru</t>
  </si>
  <si>
    <t>PPN ŋataʔa; *ŋataqa; *na-ta'a; *faiŋataʔa; *sao</t>
  </si>
  <si>
    <t>صعْب , عسِير</t>
  </si>
  <si>
    <t>sæxt; [moškel]</t>
  </si>
  <si>
    <t>pʰaro</t>
  </si>
  <si>
    <t>duṣ-kara-</t>
  </si>
  <si>
    <t>difficult</t>
  </si>
  <si>
    <t>alki; heɑlpu</t>
  </si>
  <si>
    <t>facilis</t>
  </si>
  <si>
    <t>'efkolos</t>
  </si>
  <si>
    <t>'hrāidios; 'eukolos</t>
  </si>
  <si>
    <t>lëgkij</t>
  </si>
  <si>
    <t>līhte</t>
  </si>
  <si>
    <t>A comparative form.</t>
  </si>
  <si>
    <t>azetizo</t>
  </si>
  <si>
    <t>lätt; enkel</t>
  </si>
  <si>
    <t>facile</t>
  </si>
  <si>
    <t>êz; êzed</t>
  </si>
  <si>
    <t>hawdd</t>
  </si>
  <si>
    <t>['aiẓa]</t>
  </si>
  <si>
    <t>fácil</t>
  </si>
  <si>
    <t>Lit. 'not difficult' 17.470.</t>
  </si>
  <si>
    <t>amo owih</t>
  </si>
  <si>
    <t>faiŋofua</t>
  </si>
  <si>
    <t>ŋaawari; waiŋoo-hia</t>
  </si>
  <si>
    <t>PPN *ŋose; *ma-a'a</t>
  </si>
  <si>
    <t>سهْل , هَيﱢن</t>
  </si>
  <si>
    <t>ɑsɑn</t>
  </si>
  <si>
    <t>[vušoʀo]</t>
  </si>
  <si>
    <t>su-kara-</t>
  </si>
  <si>
    <t>easy</t>
  </si>
  <si>
    <t>dar̃bu</t>
  </si>
  <si>
    <t>opus; necessitās</t>
  </si>
  <si>
    <t>a'nagi</t>
  </si>
  <si>
    <t>'kʰreiā; a'naŋkē</t>
  </si>
  <si>
    <t>nužda</t>
  </si>
  <si>
    <t>durft; nōtdurft</t>
  </si>
  <si>
    <t>þaurfts; nauþs</t>
  </si>
  <si>
    <t>nöd</t>
  </si>
  <si>
    <t>besoin; nécessité</t>
  </si>
  <si>
    <t>ezomm; afer</t>
  </si>
  <si>
    <t>angen; rhaid</t>
  </si>
  <si>
    <t>beha'rüne</t>
  </si>
  <si>
    <t>necesidad</t>
  </si>
  <si>
    <t>Lit. 'reflexive-desire'.</t>
  </si>
  <si>
    <t>mo-neki</t>
  </si>
  <si>
    <t>fiemaʔu; masiva; totonu; pau; ʔaoŋa</t>
  </si>
  <si>
    <t>حاجة , اِحْتِياج , لُزُوم</t>
  </si>
  <si>
    <t>[lozum]; [hɑǰæt]; niyɑz; niyɑzmændi</t>
  </si>
  <si>
    <t>[trobul]</t>
  </si>
  <si>
    <t>kartavya-; āvašyaka-; āvašyatā-</t>
  </si>
  <si>
    <t>need, necessity</t>
  </si>
  <si>
    <t>beɑhttit</t>
  </si>
  <si>
    <t>trādere; prōdere</t>
  </si>
  <si>
    <t>proðiðo</t>
  </si>
  <si>
    <t>pro'didōmi</t>
  </si>
  <si>
    <t>predat</t>
  </si>
  <si>
    <t>verrāten; verleiten</t>
  </si>
  <si>
    <t>lewjan; fralewjan</t>
  </si>
  <si>
    <t>för-råda; av-slöja; röja</t>
  </si>
  <si>
    <t>trahir</t>
  </si>
  <si>
    <t>traisaɲ</t>
  </si>
  <si>
    <t>bradychu</t>
  </si>
  <si>
    <t>'kʰodi; ['tradi]</t>
  </si>
  <si>
    <t>traicionar</t>
  </si>
  <si>
    <t>lavakiʔi</t>
  </si>
  <si>
    <t>kaikai wai-uu</t>
  </si>
  <si>
    <t>خَانَ , غَدَرَ</t>
  </si>
  <si>
    <t>[xiyɑnæt]-kærdæn</t>
  </si>
  <si>
    <t>pʰukav-</t>
  </si>
  <si>
    <t>'Places in the hands of the enemy:' šatru-kareṣu sam-ṛ-; (3rd person causative: samarpayati.</t>
  </si>
  <si>
    <t>betray</t>
  </si>
  <si>
    <t>vihkut</t>
  </si>
  <si>
    <t>suspīciō</t>
  </si>
  <si>
    <t>ipopsi'azome</t>
  </si>
  <si>
    <t>hupo'psiā; hu'ponoia</t>
  </si>
  <si>
    <t>podozrenie, podozrevat</t>
  </si>
  <si>
    <t>arcwænen</t>
  </si>
  <si>
    <t>frawrohjan</t>
  </si>
  <si>
    <t>miss-tanke</t>
  </si>
  <si>
    <t>grammatical form of: suspicion</t>
  </si>
  <si>
    <t>grunr</t>
  </si>
  <si>
    <t>soupçonner</t>
  </si>
  <si>
    <t>kaoud disfi</t>
  </si>
  <si>
    <t>drwgdybio</t>
  </si>
  <si>
    <t>amaires</t>
  </si>
  <si>
    <t>Latter form means 'not to trust'.</t>
  </si>
  <si>
    <t>'aṣma; že'loṣ</t>
  </si>
  <si>
    <t>sospechar</t>
  </si>
  <si>
    <t>ki-paantii-a</t>
  </si>
  <si>
    <t>mahamahaloʔi</t>
  </si>
  <si>
    <t>whaka-pae-ŋia</t>
  </si>
  <si>
    <t>اِرْتَابَ في , اِشْتَبَهَ في</t>
  </si>
  <si>
    <t>[sue-zænn] dɑštæn</t>
  </si>
  <si>
    <t>[benuisar-]</t>
  </si>
  <si>
    <t>šan̄kā-; šan̄k- (šan̄kate)</t>
  </si>
  <si>
    <t>suspect</t>
  </si>
  <si>
    <t>eɑhpidit</t>
  </si>
  <si>
    <t>dubitātiō; dubium</t>
  </si>
  <si>
    <t>amfi'valo</t>
  </si>
  <si>
    <t>api'stiā; distag'mos</t>
  </si>
  <si>
    <t>Respectively: noun; verb.</t>
  </si>
  <si>
    <t>somnenie; somnevat ́sja</t>
  </si>
  <si>
    <t>zwīvel</t>
  </si>
  <si>
    <t>tweifl</t>
  </si>
  <si>
    <t>tvivel</t>
  </si>
  <si>
    <t>ef; tȳja</t>
  </si>
  <si>
    <t>douter</t>
  </si>
  <si>
    <t>kaoud douetaɲs</t>
  </si>
  <si>
    <t>amau</t>
  </si>
  <si>
    <t>condubart; amaires</t>
  </si>
  <si>
    <t>['düda]</t>
  </si>
  <si>
    <t>dudar</t>
  </si>
  <si>
    <t>'Dubitative' taa; dubious future, -ti.</t>
  </si>
  <si>
    <t>amo ta-kʷawta-mati</t>
  </si>
  <si>
    <t>veiveiua</t>
  </si>
  <si>
    <t>rua-rua; rapu-rapu; raupeka</t>
  </si>
  <si>
    <t>شَكﱠ في</t>
  </si>
  <si>
    <t>[šobhe]; [šækk]</t>
  </si>
  <si>
    <t>Lit. 'without belief'.</t>
  </si>
  <si>
    <t>bipačape</t>
  </si>
  <si>
    <t>The verb has the meaning 'to be doubtful of' (the noun or pronoun is placed in the accusative).</t>
  </si>
  <si>
    <t>saṃšaya-; saṃdeha-; šan̄k- (šan̄kate)</t>
  </si>
  <si>
    <t>doubt</t>
  </si>
  <si>
    <t>dɑgɑhit</t>
  </si>
  <si>
    <t>causa</t>
  </si>
  <si>
    <t>proka'lo</t>
  </si>
  <si>
    <t>ekka'leō; proka'leomai</t>
  </si>
  <si>
    <t>pričina</t>
  </si>
  <si>
    <t>ursache</t>
  </si>
  <si>
    <t>fairina</t>
  </si>
  <si>
    <t>orsak</t>
  </si>
  <si>
    <t>efni; vold</t>
  </si>
  <si>
    <t>causer; provoquer</t>
  </si>
  <si>
    <t>bezaɲ kaoz</t>
  </si>
  <si>
    <t>achosi</t>
  </si>
  <si>
    <t>accuiss; cōis; adbar</t>
  </si>
  <si>
    <t>['kauẓa]</t>
  </si>
  <si>
    <t>causar</t>
  </si>
  <si>
    <t>'Causative, transitivizer of verbs'.</t>
  </si>
  <si>
    <t>-tii; -wi ~ -w</t>
  </si>
  <si>
    <t>mea-tia; whaka-</t>
  </si>
  <si>
    <t>PPN *faka; *faa; *fa; PPN *taa-V</t>
  </si>
  <si>
    <t>*PEO *paka- ~ pa-</t>
  </si>
  <si>
    <t>سبب , عِلﱠة</t>
  </si>
  <si>
    <t>[sæbæb]; [ellæt]</t>
  </si>
  <si>
    <t>Also 'make'.</t>
  </si>
  <si>
    <t>ker-</t>
  </si>
  <si>
    <t>3rd person sing. forms: janayati; utpādayat; karoti.</t>
  </si>
  <si>
    <t>kāraṇa-; hetu-; jan-; ut-pad-; kṛ-</t>
  </si>
  <si>
    <t>cause</t>
  </si>
  <si>
    <t>aigumuš; ulbmil</t>
  </si>
  <si>
    <t>cōnsilium; prōpositum</t>
  </si>
  <si>
    <t>'stoxos; sko'pos</t>
  </si>
  <si>
    <t>Also 'ennoia; e'pinoia; 'bouleuma.</t>
  </si>
  <si>
    <t>'pronoia; 'gnōmē; 'protʰesis; di'anoia</t>
  </si>
  <si>
    <t>namerenie</t>
  </si>
  <si>
    <t>meinunge</t>
  </si>
  <si>
    <t>muns</t>
  </si>
  <si>
    <t>av-sikt; före-sats; uppsåt; syfte</t>
  </si>
  <si>
    <t>œtlan</t>
  </si>
  <si>
    <t>but</t>
  </si>
  <si>
    <t>pal</t>
  </si>
  <si>
    <t>bwriad; amcan; pwrpas</t>
  </si>
  <si>
    <t>airbert; airmert</t>
  </si>
  <si>
    <t>[büt]; 'šede</t>
  </si>
  <si>
    <t>propósito; intención</t>
  </si>
  <si>
    <t>'To go to act'.</t>
  </si>
  <si>
    <t>PNP *ina.</t>
  </si>
  <si>
    <t>PPN *ke; *kolo; *foa</t>
  </si>
  <si>
    <t>نِيﱠة , قصْد , غاية , عمْد</t>
  </si>
  <si>
    <t>[mæqsud]</t>
  </si>
  <si>
    <t>Means 'thought'.</t>
  </si>
  <si>
    <t>gindo</t>
  </si>
  <si>
    <t>artha-; abhiprāya-</t>
  </si>
  <si>
    <t>intention, purpose</t>
  </si>
  <si>
    <t>čilget</t>
  </si>
  <si>
    <t>explānāre; explicāre; expōnere</t>
  </si>
  <si>
    <t>eksi'ɣo</t>
  </si>
  <si>
    <t>eksē'geomai; sapʰē'nizō</t>
  </si>
  <si>
    <t>ob-jasnit ́, po-jasnit</t>
  </si>
  <si>
    <t>(er)recken</t>
  </si>
  <si>
    <t>gaskeirjan</t>
  </si>
  <si>
    <t>för-klara</t>
  </si>
  <si>
    <t>skȳra</t>
  </si>
  <si>
    <t>expliquer</t>
  </si>
  <si>
    <t>diskleriaɲ; esplikoud</t>
  </si>
  <si>
    <t>esbonio; egluro</t>
  </si>
  <si>
    <t>etar-certaim</t>
  </si>
  <si>
    <t>Latter form means 'to make understand'.</t>
  </si>
  <si>
    <t>[eṣ'plika]; [ɛ̃tʰelega]'rasi</t>
  </si>
  <si>
    <t>explicar</t>
  </si>
  <si>
    <t>ki-yek-ihto-a; ki-yek-ilis</t>
  </si>
  <si>
    <t>faka-matala</t>
  </si>
  <si>
    <t>whaka-maarama-tia</t>
  </si>
  <si>
    <t>شَرَحَ , فَسﱠرَ , أَوْضَحَ</t>
  </si>
  <si>
    <t>[bæyɑn]-kærdæn</t>
  </si>
  <si>
    <t>sitiar; [tolmač-]</t>
  </si>
  <si>
    <t>vy-ā-khyā- (vyākhyāti); vy-ā-kṛ- (vyākaroti)</t>
  </si>
  <si>
    <t>explain</t>
  </si>
  <si>
    <t>sihkɑr̃</t>
  </si>
  <si>
    <t>certus</t>
  </si>
  <si>
    <t>'siɣuros; 'veveos</t>
  </si>
  <si>
    <t>'bebaios; aspʰa'lēs</t>
  </si>
  <si>
    <t>vernyj</t>
  </si>
  <si>
    <t>sicher; gewis</t>
  </si>
  <si>
    <t>Inferred from un-wiss, 'uncertain'.</t>
  </si>
  <si>
    <t>säker; viss</t>
  </si>
  <si>
    <t>vīss</t>
  </si>
  <si>
    <t>sûr; certain</t>
  </si>
  <si>
    <t>siŵr, sicr</t>
  </si>
  <si>
    <t>derb; demin</t>
  </si>
  <si>
    <t>['ṣegür]</t>
  </si>
  <si>
    <t>seguro; cierto</t>
  </si>
  <si>
    <t>melan; yek melan</t>
  </si>
  <si>
    <t>pau</t>
  </si>
  <si>
    <t>moohio; tuuturu</t>
  </si>
  <si>
    <t>أكِيد , مُؤكﱠد</t>
  </si>
  <si>
    <t>[yæqin]; [mosællæm]</t>
  </si>
  <si>
    <t>The first term has the sense of 'no doubt'.</t>
  </si>
  <si>
    <t>a-saṃšayam; sthira-; dhruva-</t>
  </si>
  <si>
    <t>sure, certain</t>
  </si>
  <si>
    <t>čiegus; suollemɑs</t>
  </si>
  <si>
    <t>occultus; sēcrētus; clandestīnus</t>
  </si>
  <si>
    <t>misti'kos</t>
  </si>
  <si>
    <t>kru'ptos; la'tʰraios</t>
  </si>
  <si>
    <t>tajnyj</t>
  </si>
  <si>
    <t>tougen; heimelich; verborgen</t>
  </si>
  <si>
    <t>fulgins</t>
  </si>
  <si>
    <t>hemlig; lönnlig</t>
  </si>
  <si>
    <t>leyndr; leyniligr</t>
  </si>
  <si>
    <t>secret</t>
  </si>
  <si>
    <t>kuzed; sekred</t>
  </si>
  <si>
    <t>Second form is adjective.</t>
  </si>
  <si>
    <t>dirgel; cyfrinachol</t>
  </si>
  <si>
    <t>inchlide; diam(a)ir</t>
  </si>
  <si>
    <t>[ṣe'gretü]</t>
  </si>
  <si>
    <t>secreto</t>
  </si>
  <si>
    <t>ičta-ka</t>
  </si>
  <si>
    <t>meʔa faka-fufū</t>
  </si>
  <si>
    <t>puku; ŋaro</t>
  </si>
  <si>
    <t>PPN *nimo</t>
  </si>
  <si>
    <t>سِرّ</t>
  </si>
  <si>
    <t>[mæxfi]; [serri]; penhɑn</t>
  </si>
  <si>
    <t>[sekreto]</t>
  </si>
  <si>
    <t>gupta-; gūḍha-; guhya; rahasya-</t>
  </si>
  <si>
    <t>eɑhpečielggɑs</t>
  </si>
  <si>
    <t>obscūrus</t>
  </si>
  <si>
    <t>skoti'nos; ðis'noitos</t>
  </si>
  <si>
    <t>asa'pʰēs; 'adēlos; skotei'nos</t>
  </si>
  <si>
    <t>nejasnyj; smutnyj</t>
  </si>
  <si>
    <t>tunkel</t>
  </si>
  <si>
    <t>First term is literary.</t>
  </si>
  <si>
    <t>dunkel; o-klar; o-tydlig</t>
  </si>
  <si>
    <t>myrkr</t>
  </si>
  <si>
    <t>obscur</t>
  </si>
  <si>
    <t>Means 'difficult to understand'.</t>
  </si>
  <si>
    <t>diez da gompren</t>
  </si>
  <si>
    <t>Adjective.</t>
  </si>
  <si>
    <t>aneglur</t>
  </si>
  <si>
    <t>dorche; dorchaide</t>
  </si>
  <si>
    <t>'ülhün</t>
  </si>
  <si>
    <t>obscuro</t>
  </si>
  <si>
    <t>nenefu; taʔemahino; faka-puliki; tāpuni vīsone</t>
  </si>
  <si>
    <t>غامِض , مغْمُور</t>
  </si>
  <si>
    <t>tɑr</t>
  </si>
  <si>
    <t>tuniariko</t>
  </si>
  <si>
    <t>In the sense of 'not easily understood'.</t>
  </si>
  <si>
    <t>gūḍha-</t>
  </si>
  <si>
    <t>obscure</t>
  </si>
  <si>
    <t>čielggɑs; seɑlvi</t>
  </si>
  <si>
    <t>clārus; plānus; apertus; ēvidēns</t>
  </si>
  <si>
    <t>fane'ros; a'plos; kse'kaθaros</t>
  </si>
  <si>
    <t>'dēlos; sa'pʰēs; enar'gēs</t>
  </si>
  <si>
    <t>jasnyj, javnyj</t>
  </si>
  <si>
    <t>klār</t>
  </si>
  <si>
    <t>Respectively: 'clear'; 'bright, manifest'; 'obvious'.</t>
  </si>
  <si>
    <t>skeirs; bairhts; swikunþs</t>
  </si>
  <si>
    <t>klar; tydlig</t>
  </si>
  <si>
    <t>skȳrr</t>
  </si>
  <si>
    <t>évident; simple; clair</t>
  </si>
  <si>
    <t>sklaer</t>
  </si>
  <si>
    <t>clir; golau; eglur</t>
  </si>
  <si>
    <t>follus; rēil</t>
  </si>
  <si>
    <t>'argi; [klar]</t>
  </si>
  <si>
    <t>claro; evidente</t>
  </si>
  <si>
    <t>yek melan; yek-nes-tok</t>
  </si>
  <si>
    <t>mahinoŋofua</t>
  </si>
  <si>
    <t>maarama</t>
  </si>
  <si>
    <t>PPN *fola</t>
  </si>
  <si>
    <t>PAN *niŋ</t>
  </si>
  <si>
    <t>واضِح , جلِيّ</t>
  </si>
  <si>
    <t>[vɑzeh]</t>
  </si>
  <si>
    <t>vužo</t>
  </si>
  <si>
    <t>spaṣṭa-; vyakta-</t>
  </si>
  <si>
    <t>clear, plain</t>
  </si>
  <si>
    <t>vɑyalduhttit</t>
  </si>
  <si>
    <t>oblīvīscī</t>
  </si>
  <si>
    <t>kse'xnao</t>
  </si>
  <si>
    <t>epilan'tʰanomai; lan'tʰanomai</t>
  </si>
  <si>
    <t>zabyt</t>
  </si>
  <si>
    <t>vergezzen; ergezzen</t>
  </si>
  <si>
    <t>ufarmunnon</t>
  </si>
  <si>
    <t>glömma</t>
  </si>
  <si>
    <t>gleyma</t>
  </si>
  <si>
    <t>oublier</t>
  </si>
  <si>
    <t>ankounac'haad, ankouaad; dizoɲjal</t>
  </si>
  <si>
    <t>anghofio; ebargofi</t>
  </si>
  <si>
    <t>3rd sing.</t>
  </si>
  <si>
    <t>doroimnethar</t>
  </si>
  <si>
    <t>'ãhãc̷</t>
  </si>
  <si>
    <t>olvidar</t>
  </si>
  <si>
    <t>ki-elka-wa; -el-kaawa</t>
  </si>
  <si>
    <t>ŋalo</t>
  </si>
  <si>
    <t>ŋaro; ware-ware-tia(ki)</t>
  </si>
  <si>
    <t>PPN *ŋalo</t>
  </si>
  <si>
    <t>نَسِيَ</t>
  </si>
  <si>
    <t>færamuš-kærdæn</t>
  </si>
  <si>
    <t>bistr-</t>
  </si>
  <si>
    <t>The latter form from the Ṛgveda.</t>
  </si>
  <si>
    <t>vi-smṛ- (vismarati); mṛṣ- (mṛṣyate)</t>
  </si>
  <si>
    <t>forget</t>
  </si>
  <si>
    <t>muitit</t>
  </si>
  <si>
    <t>meminisse; reminiscī; recordārī</t>
  </si>
  <si>
    <t>θi'mame</t>
  </si>
  <si>
    <t>'memnēmai; mi'mnēskomai</t>
  </si>
  <si>
    <t>pomnit</t>
  </si>
  <si>
    <t>gehügen; (sich) innern</t>
  </si>
  <si>
    <t>gamunan; andþagkjan sik</t>
  </si>
  <si>
    <t>i-håg-komma, komma ihåg; minnas</t>
  </si>
  <si>
    <t>muna; minna; minnask</t>
  </si>
  <si>
    <t>se souvenir</t>
  </si>
  <si>
    <t>kaoud soɲj</t>
  </si>
  <si>
    <t>cofio</t>
  </si>
  <si>
    <t>The latter is 3rd sing.</t>
  </si>
  <si>
    <t>cumnigur; foraithminedar</t>
  </si>
  <si>
    <t>'ohit ~ 'ohart</t>
  </si>
  <si>
    <t>recordar; acordarse</t>
  </si>
  <si>
    <t>First form means 'wake up'.</t>
  </si>
  <si>
    <t>ihsa; k-ihšiti-a; k-el-namiki</t>
  </si>
  <si>
    <t>manatuʔi</t>
  </si>
  <si>
    <t>mahara-tia(ki)</t>
  </si>
  <si>
    <t>PPN *manatu</t>
  </si>
  <si>
    <t>تَذَكﱠرَ</t>
  </si>
  <si>
    <t>yɑd-dɑštæn</t>
  </si>
  <si>
    <t>Lit. 'give oneself brain'.</t>
  </si>
  <si>
    <t>de-pe godi</t>
  </si>
  <si>
    <t>smṛ- (smarati)</t>
  </si>
  <si>
    <t>remember</t>
  </si>
  <si>
    <t>skuvlɑ</t>
  </si>
  <si>
    <t>lūdus; schola</t>
  </si>
  <si>
    <t>sxo'lio</t>
  </si>
  <si>
    <t>didaska'leion; skʰo'leion</t>
  </si>
  <si>
    <t>škola; učilišče</t>
  </si>
  <si>
    <t>schuole</t>
  </si>
  <si>
    <t>skola</t>
  </si>
  <si>
    <t>skōli</t>
  </si>
  <si>
    <t>école</t>
  </si>
  <si>
    <t>skol</t>
  </si>
  <si>
    <t>ysgol</t>
  </si>
  <si>
    <t>scol</t>
  </si>
  <si>
    <t>[eṣ'kola]</t>
  </si>
  <si>
    <t>escuela; colegio</t>
  </si>
  <si>
    <t>ʔapiako</t>
  </si>
  <si>
    <t>[kura]; whare-kura</t>
  </si>
  <si>
    <t>مدْرسة</t>
  </si>
  <si>
    <t>[mædræse]</t>
  </si>
  <si>
    <t>[skoala]</t>
  </si>
  <si>
    <t>vidyālaya-; pāṭhašālā-</t>
  </si>
  <si>
    <t>school</t>
  </si>
  <si>
    <t>oɑhpɑheɑddyi</t>
  </si>
  <si>
    <t>doctor; magister</t>
  </si>
  <si>
    <t>kaθiɣi'tis</t>
  </si>
  <si>
    <t>di'daskalos</t>
  </si>
  <si>
    <t>učitel</t>
  </si>
  <si>
    <t>lērære; meister</t>
  </si>
  <si>
    <t>laisareis</t>
  </si>
  <si>
    <t>lärare</t>
  </si>
  <si>
    <t>kennimaðr; kennandi; kennari</t>
  </si>
  <si>
    <t>professeur</t>
  </si>
  <si>
    <t>mestr; skolaer</t>
  </si>
  <si>
    <t>athro</t>
  </si>
  <si>
    <t>forcitlaid</t>
  </si>
  <si>
    <t>Borrowed forms: 'secondary school teacher; primary school teacher'.</t>
  </si>
  <si>
    <t>ira'kʰaṣle; [profe'sür]; [ere'žɛ̃t]</t>
  </si>
  <si>
    <t>profesor; maestro</t>
  </si>
  <si>
    <t>ta-mač-tih-keh</t>
  </si>
  <si>
    <t>faiako</t>
  </si>
  <si>
    <t>maahita; kai-whakaako; kaikura; kuramaahita</t>
  </si>
  <si>
    <t>مُعلﱢم , مُدرﱢس</t>
  </si>
  <si>
    <t>[moʔællem]; ostɑd</t>
  </si>
  <si>
    <t>[skolari]</t>
  </si>
  <si>
    <t>adhyāpaka-; upadešaka-; šikṣaka-</t>
  </si>
  <si>
    <t>teacher</t>
  </si>
  <si>
    <t>oɑhppi</t>
  </si>
  <si>
    <t>discipulus; alumnus</t>
  </si>
  <si>
    <t>maθi'tis</t>
  </si>
  <si>
    <t>matʰē'tēs; pʰoitē'tēs</t>
  </si>
  <si>
    <t>učenik</t>
  </si>
  <si>
    <t>junger</t>
  </si>
  <si>
    <t>siponeis</t>
  </si>
  <si>
    <t>Second term denotes 'apprentice'.</t>
  </si>
  <si>
    <t>elev; lär-junge</t>
  </si>
  <si>
    <t>lœrisveinn</t>
  </si>
  <si>
    <t>élève</t>
  </si>
  <si>
    <t>skoliad; bugel</t>
  </si>
  <si>
    <t>disgybl</t>
  </si>
  <si>
    <t>dalte; felmac</t>
  </si>
  <si>
    <t>i'kʰaṣle</t>
  </si>
  <si>
    <t>alumno</t>
  </si>
  <si>
    <t>tokotaha ako; taha ako</t>
  </si>
  <si>
    <t>akoŋa; tauira</t>
  </si>
  <si>
    <t>تِلْمِيذ , طالِب</t>
  </si>
  <si>
    <t>dɑneš-amuz</t>
  </si>
  <si>
    <t>'Taught' respectively: male, female.</t>
  </si>
  <si>
    <t>sikado ~ sikadi</t>
  </si>
  <si>
    <t>šiṣya-; chāttra-</t>
  </si>
  <si>
    <t>pupil</t>
  </si>
  <si>
    <t>oɑhpɑhit</t>
  </si>
  <si>
    <t>docēre</t>
  </si>
  <si>
    <t>ði'ðasko</t>
  </si>
  <si>
    <t>di'daskō</t>
  </si>
  <si>
    <t>učit</t>
  </si>
  <si>
    <t>lēren</t>
  </si>
  <si>
    <t>laisjan</t>
  </si>
  <si>
    <t>lära; under-visa</t>
  </si>
  <si>
    <t>kenna; lœra</t>
  </si>
  <si>
    <t>enseigner</t>
  </si>
  <si>
    <t>deskiɲ; kelenn</t>
  </si>
  <si>
    <t>dysgu</t>
  </si>
  <si>
    <t>for-canim; mūn-</t>
  </si>
  <si>
    <t>Respectively: 'to make learn; to make see'.</t>
  </si>
  <si>
    <t>i'rakʰaṣ; i'rakʰuṣ</t>
  </si>
  <si>
    <t>enseɲar</t>
  </si>
  <si>
    <t>*Aztecan *mačtia.</t>
  </si>
  <si>
    <t>ki-mač-ti-a; ki-yek-neštili-a</t>
  </si>
  <si>
    <t>faka-hinohinoʔi; akoʔi</t>
  </si>
  <si>
    <t>ako-na; whaka-ako-na</t>
  </si>
  <si>
    <t>PPN *ako; *ako(n)</t>
  </si>
  <si>
    <t>*PEO *nau</t>
  </si>
  <si>
    <t>عَلﱠمَ , دَرﱠسَ</t>
  </si>
  <si>
    <t>yɑd-dɑdæn</t>
  </si>
  <si>
    <t>sitiar-</t>
  </si>
  <si>
    <t>3rd person sing. forms: šāsati ~ šāsti, šikṣayati (as a causative); adhyāpayati (as a causative); upa-dišati.</t>
  </si>
  <si>
    <t>šās-; šikṣ- (šikṣaya-); adhi-i- (adhyāpaya-); upa-diš-</t>
  </si>
  <si>
    <t>teach</t>
  </si>
  <si>
    <t>lohkɑt; studer̃et</t>
  </si>
  <si>
    <t>studēre</t>
  </si>
  <si>
    <t>spu'ðazo; mele'to</t>
  </si>
  <si>
    <t>mele'taō</t>
  </si>
  <si>
    <t>studieren</t>
  </si>
  <si>
    <t>läsa; studera; lära sig</t>
  </si>
  <si>
    <t>étudier</t>
  </si>
  <si>
    <t>studial</t>
  </si>
  <si>
    <t>astudio</t>
  </si>
  <si>
    <t>'ikʰaṣ</t>
  </si>
  <si>
    <t>estudiar</t>
  </si>
  <si>
    <t>mo-mač-ti-a</t>
  </si>
  <si>
    <t>ako</t>
  </si>
  <si>
    <t>دَرَسَ</t>
  </si>
  <si>
    <t>[tæhsil]-kærdæn</t>
  </si>
  <si>
    <t>sitiuv-</t>
  </si>
  <si>
    <t>adhi-gam- (adhigacchati); paṭh- (paṭhati); adhi-i-</t>
  </si>
  <si>
    <t>study</t>
  </si>
  <si>
    <t>oɑhppɑt</t>
  </si>
  <si>
    <t>discere</t>
  </si>
  <si>
    <t>ma'θeno</t>
  </si>
  <si>
    <t>man'tʰanō</t>
  </si>
  <si>
    <t>učit ́sja</t>
  </si>
  <si>
    <t>lernen</t>
  </si>
  <si>
    <t>First form is lit, 'teach oneself'.</t>
  </si>
  <si>
    <t>laisjan sik; ganiman</t>
  </si>
  <si>
    <t>lära sig</t>
  </si>
  <si>
    <t>nema</t>
  </si>
  <si>
    <t>apprendre</t>
  </si>
  <si>
    <t>deskiɲ</t>
  </si>
  <si>
    <t>fogliunn</t>
  </si>
  <si>
    <t>aprender</t>
  </si>
  <si>
    <t>ako; aakona</t>
  </si>
  <si>
    <t>PPN *ako</t>
  </si>
  <si>
    <t>تَعَلﱠمَ</t>
  </si>
  <si>
    <t>yɑd-gereftæn</t>
  </si>
  <si>
    <t>The first form is a desiderative of šak 'be able'.</t>
  </si>
  <si>
    <t>šikṣ- (šikṣati); adhi-i- (adhī-) (adhyeti)</t>
  </si>
  <si>
    <t>learn</t>
  </si>
  <si>
    <t>yɑllɑ</t>
  </si>
  <si>
    <t>insānus; āmēns; dēmēns</t>
  </si>
  <si>
    <t>tre'los; a'noitos; i'liθios</t>
  </si>
  <si>
    <t>mani'kos; mai'nomenos; lus'sōdēs; lussoma'nēs</t>
  </si>
  <si>
    <t>bezumnyj; sumasšedšij</t>
  </si>
  <si>
    <t>unsinnec; wüetec</t>
  </si>
  <si>
    <t>woþs</t>
  </si>
  <si>
    <t>First two terms are 'insane'; third term is 'crazy'; final example is archaic.</t>
  </si>
  <si>
    <t>galen; van-sinnig; tokig; förryckt</t>
  </si>
  <si>
    <t>vitlauss; ōðr</t>
  </si>
  <si>
    <t>fou; insensé; idiot</t>
  </si>
  <si>
    <t>sod; diskiant</t>
  </si>
  <si>
    <t>gwallgof; gorffwyll</t>
  </si>
  <si>
    <t>dāsachtach; mer</t>
  </si>
  <si>
    <t>Latter form means 'simple', from Latin 'minus'.</t>
  </si>
  <si>
    <t>'erc̷o; [me'nüṣ]</t>
  </si>
  <si>
    <t>loco; insano</t>
  </si>
  <si>
    <t>Also kʷa-ta-poloh-tok; yol-kep-tok; amo kʷa-ta-mati; kʷa-yol-kep-tok; kʷa-yol-kepi mih-miki-lot, 'atontado, azorado'.</t>
  </si>
  <si>
    <t>kʷa-kep-tok; kʷakepi</t>
  </si>
  <si>
    <t>vale; ʔatamai vaivai; ʔatamai kovi ʔaupito</t>
  </si>
  <si>
    <t>pooraŋi-tia; hea-hea</t>
  </si>
  <si>
    <t>PPN *wale</t>
  </si>
  <si>
    <t>مجْنُون , مُخبﱠل , مخْبُول</t>
  </si>
  <si>
    <t>[mæǰnun]; divɑne</t>
  </si>
  <si>
    <t>dilo</t>
  </si>
  <si>
    <t>vātūla-; unmatta-</t>
  </si>
  <si>
    <t>insane, crazy</t>
  </si>
  <si>
    <t>yor̃bbɑs; gaiggɑs</t>
  </si>
  <si>
    <t>stultus; fatuus; stolidus</t>
  </si>
  <si>
    <t>'vlakas; kou'tos</t>
  </si>
  <si>
    <t>'apʰrōn; mō'ros; blaks; a'noētos; ē'litʰios</t>
  </si>
  <si>
    <t>durackij; glupyj</t>
  </si>
  <si>
    <t>tump; tōreht; tœrisch; tol</t>
  </si>
  <si>
    <t>unfroþs; dwals</t>
  </si>
  <si>
    <t>idiotisk; tokig; dum</t>
  </si>
  <si>
    <t>heimskr</t>
  </si>
  <si>
    <t>bête; stupide</t>
  </si>
  <si>
    <t>diod; sod</t>
  </si>
  <si>
    <t>ffôl; ynfyd; hurt</t>
  </si>
  <si>
    <t>bāith</t>
  </si>
  <si>
    <t>Respectively: first form also means 'donkey'; nonstandard form; stupid, also means 'blackbird'; 'silly'.</t>
  </si>
  <si>
    <t>'aṣto; deṣa'pɛ̃t; 'soso; pe'lʸot</t>
  </si>
  <si>
    <t>necio; estúpido; tonto</t>
  </si>
  <si>
    <t>Also amo ta-mat-keh; amo ta-mači-leh; amo kʷa-ta-mati.</t>
  </si>
  <si>
    <t>seensool; amo kipia mo-wisiot</t>
  </si>
  <si>
    <t>vale; faka-valevale; taʔefaka-potopoto</t>
  </si>
  <si>
    <t>kuuare; hea-hea; wairaŋi</t>
  </si>
  <si>
    <t>PNP *neneva.</t>
  </si>
  <si>
    <t>أبْله , أحْمق</t>
  </si>
  <si>
    <t>[æhmæq]</t>
  </si>
  <si>
    <t>mūrkha-; mūḍha-; jaḍa-; mūra-; aprājɲa-; durmati-</t>
  </si>
  <si>
    <t>foolish, stupid</t>
  </si>
  <si>
    <t>oɑhppɑn</t>
  </si>
  <si>
    <t>sapiēns; prūdēns</t>
  </si>
  <si>
    <t>so'fos; polima'θis</t>
  </si>
  <si>
    <t>so'pʰos; 'pʰronimos; 'sōpʰrōn</t>
  </si>
  <si>
    <t>mudryj; umnyj</t>
  </si>
  <si>
    <t>wīs; spæhe; vruot</t>
  </si>
  <si>
    <t>Second form means 'intelligent'.</t>
  </si>
  <si>
    <t>snutrs; froþs; handugs</t>
  </si>
  <si>
    <t>vis; klok</t>
  </si>
  <si>
    <t>horskr; snotr; vitr; vīss; frōðr</t>
  </si>
  <si>
    <t>sage; savant; érudit</t>
  </si>
  <si>
    <t>fur; disket</t>
  </si>
  <si>
    <t>doeth; call</t>
  </si>
  <si>
    <t>gāith; ecne; glicc</t>
  </si>
  <si>
    <t>ža'kinc̷ü</t>
  </si>
  <si>
    <t>sabio</t>
  </si>
  <si>
    <t>Also yek-tel-ta-mat-keh; yol-ta-mat-keh; nel-ta-mat-keh. Cf. 'mind' 17.110.</t>
  </si>
  <si>
    <t>ta-mat-keh; ta-mači-leh</t>
  </si>
  <si>
    <t>'Prudent' is whaka-aro.</t>
  </si>
  <si>
    <t>maatau-ria; moohio-tia; maatauraŋa</t>
  </si>
  <si>
    <t>حكِيم</t>
  </si>
  <si>
    <t>xerædmænd</t>
  </si>
  <si>
    <t>Respectively: from godi 'brain'; 'understood'.</t>
  </si>
  <si>
    <t>godiaver; hatiarno</t>
  </si>
  <si>
    <t>vidvāṃs-; jɲānin-; prajɲa-</t>
  </si>
  <si>
    <t>wise</t>
  </si>
  <si>
    <t>ideɑ; yur̃ddɑ</t>
  </si>
  <si>
    <t>idea</t>
  </si>
  <si>
    <t>i'ðea; 'enia</t>
  </si>
  <si>
    <t>'ennoia; i'deā</t>
  </si>
  <si>
    <t>ideja</t>
  </si>
  <si>
    <t>gedanc</t>
  </si>
  <si>
    <t>idé; in-fall; före-ställning; begrepp; aning</t>
  </si>
  <si>
    <t>idée</t>
  </si>
  <si>
    <t>ide</t>
  </si>
  <si>
    <t>syniad</t>
  </si>
  <si>
    <t>[i'dea ~ i'deia]; 'gogo</t>
  </si>
  <si>
    <t>Iberian Span. has idea; noción; concepto.</t>
  </si>
  <si>
    <t>idea; concepto</t>
  </si>
  <si>
    <t>Also means 'mind' 17.110.</t>
  </si>
  <si>
    <t>ta-mači-lis</t>
  </si>
  <si>
    <t>faka-kaukau</t>
  </si>
  <si>
    <t>فِكْرة , مفْهُوم , تصَوﱡر</t>
  </si>
  <si>
    <t>[xiɑl]; [fekr]</t>
  </si>
  <si>
    <t>[gindo]</t>
  </si>
  <si>
    <t>The instrumental, buddhyā has the sense of 'with the idea that'.</t>
  </si>
  <si>
    <t>buddhi-; mati-</t>
  </si>
  <si>
    <t>idea, notion</t>
  </si>
  <si>
    <t>or̃r̃ut</t>
  </si>
  <si>
    <t>vidērī</t>
  </si>
  <si>
    <t>'fenome</t>
  </si>
  <si>
    <t>'pʰainomai; do'keō</t>
  </si>
  <si>
    <t>kazat ́sja</t>
  </si>
  <si>
    <t>dunken</t>
  </si>
  <si>
    <t>þugkjan</t>
  </si>
  <si>
    <t>synas; tyckas</t>
  </si>
  <si>
    <t>θykkja; sȳnast</t>
  </si>
  <si>
    <t>sembler</t>
  </si>
  <si>
    <t>seblantoud</t>
  </si>
  <si>
    <t>ymddangos</t>
  </si>
  <si>
    <t>all 3rd sing.</t>
  </si>
  <si>
    <t>da; dar; indar; anadchiter</t>
  </si>
  <si>
    <t>ü'düri</t>
  </si>
  <si>
    <t>parecer</t>
  </si>
  <si>
    <t>iwtok; pane; nesi; ta-mati</t>
  </si>
  <si>
    <t>بَدَا , ظَهَرَ</t>
  </si>
  <si>
    <t>mɑnestæn; næmudæn/ næma-</t>
  </si>
  <si>
    <t>'It seems to me'.</t>
  </si>
  <si>
    <t>fal man</t>
  </si>
  <si>
    <t>The first form is the passive form of dṛš- 'see'. Thus the 3rd person sing. form might be translated as 'it appears' (&lt; 'it is seen'); and prati-bhā- (with gen. or acc.) 'to appear to'.</t>
  </si>
  <si>
    <t>dṛšya- (dṛšyate); prati-bhā- (prati-bhāti)</t>
  </si>
  <si>
    <t>seem</t>
  </si>
  <si>
    <t>aððɑstɑllɑt</t>
  </si>
  <si>
    <t>imitārī</t>
  </si>
  <si>
    <t>mi'mume</t>
  </si>
  <si>
    <t>mī'meomai</t>
  </si>
  <si>
    <t>podražat</t>
  </si>
  <si>
    <t>antern</t>
  </si>
  <si>
    <t>miþgaleikon</t>
  </si>
  <si>
    <t>imitera; härma; apa efter</t>
  </si>
  <si>
    <t>imiter</t>
  </si>
  <si>
    <t>difrêz</t>
  </si>
  <si>
    <t>dynwared</t>
  </si>
  <si>
    <t>ĩhĩ'kišta</t>
  </si>
  <si>
    <t>imitar</t>
  </si>
  <si>
    <t>ki-nehnemi-lia-; ki-tenkʷi</t>
  </si>
  <si>
    <t>faʔifaʔitaki</t>
  </si>
  <si>
    <t>whaaia; taawhai; kape</t>
  </si>
  <si>
    <t>قَلﱠدَ , حَاكَى</t>
  </si>
  <si>
    <t>ædɑ-kærdæn</t>
  </si>
  <si>
    <t>Lit. 'do after'.</t>
  </si>
  <si>
    <t>ker- pala</t>
  </si>
  <si>
    <t>anu-kṛ- (anu-karoti); anu-gam- (anu-gacchati)</t>
  </si>
  <si>
    <t>imitate</t>
  </si>
  <si>
    <t>nɑvdit</t>
  </si>
  <si>
    <t>conjicere; augurārī</t>
  </si>
  <si>
    <t>ma'devo</t>
  </si>
  <si>
    <t>ei'kazō; tek'mairomai; man'teuomai</t>
  </si>
  <si>
    <t>gadat</t>
  </si>
  <si>
    <t>errāten</t>
  </si>
  <si>
    <t>gissa</t>
  </si>
  <si>
    <t>deviner</t>
  </si>
  <si>
    <t>divinoud</t>
  </si>
  <si>
    <t>dyfalu</t>
  </si>
  <si>
    <t>'aẓma; ['pʰɛ̃ča]</t>
  </si>
  <si>
    <t>Iberian Span. has suponer, adivinar.</t>
  </si>
  <si>
    <t>adivinar; acertar</t>
  </si>
  <si>
    <t>faka-fuofua; mateʔi</t>
  </si>
  <si>
    <t>خَمﱠنَ , حَزَرَ , قَدﱠرَ</t>
  </si>
  <si>
    <t>[hæds]-zædæn</t>
  </si>
  <si>
    <t>[gic̷isar-]</t>
  </si>
  <si>
    <t>anu-mā- (anu-māti ~ anu-māyate ~ anu-mimīte)</t>
  </si>
  <si>
    <t>guess</t>
  </si>
  <si>
    <t>diehtit</t>
  </si>
  <si>
    <t>scīre; nōscere; cognōscere</t>
  </si>
  <si>
    <t>'ksero; ɣno'rizo</t>
  </si>
  <si>
    <t>'oida; e'pistamai; gi'gnōskō</t>
  </si>
  <si>
    <t>znat</t>
  </si>
  <si>
    <t>wissen; künnen; bekennen; erkennen</t>
  </si>
  <si>
    <t>witan; kunnan</t>
  </si>
  <si>
    <t>veta; känna</t>
  </si>
  <si>
    <t>vita; kunna; kenna</t>
  </si>
  <si>
    <t>savoir</t>
  </si>
  <si>
    <t>gouzoud</t>
  </si>
  <si>
    <t>Respectively: 'savoir; connaître'.</t>
  </si>
  <si>
    <t>gwybod; adnabod</t>
  </si>
  <si>
    <t>rofetar; adgēn; asagninaim</t>
  </si>
  <si>
    <t>'žakin</t>
  </si>
  <si>
    <t>saber; conocer</t>
  </si>
  <si>
    <t>'To know (someone)' is k-iš-mati, lit. 'him/her-face-know' 04.204. *Aztecan *mati.</t>
  </si>
  <si>
    <t>ki-mati</t>
  </si>
  <si>
    <t>ʔilo</t>
  </si>
  <si>
    <t>moohio-tia(ki); maatau-ria; kite-a</t>
  </si>
  <si>
    <t>PPN *kite; *ʔilo; *qilo; *tahuŋa; *tafuŋa; *t(a, o)huŋa</t>
  </si>
  <si>
    <t>عَرَفَ , عَلِمَ , أَدْرَكَ</t>
  </si>
  <si>
    <t>dɑnestæn</t>
  </si>
  <si>
    <t>žʸan-</t>
  </si>
  <si>
    <t>vid- (vetti); jɲā- (jānāti)</t>
  </si>
  <si>
    <t>know</t>
  </si>
  <si>
    <t>ipmir̃dit; addet</t>
  </si>
  <si>
    <t>intellegere; comprehendere</t>
  </si>
  <si>
    <t>katala'veno</t>
  </si>
  <si>
    <t>su'niēmi; sunno'eō; enno'eō; katalam'banō</t>
  </si>
  <si>
    <t>Respectively: perfect; imperfect</t>
  </si>
  <si>
    <t>ponjat ́; ponimat</t>
  </si>
  <si>
    <t>verstān</t>
  </si>
  <si>
    <t>fraþjan</t>
  </si>
  <si>
    <t>förstå</t>
  </si>
  <si>
    <t>skilja</t>
  </si>
  <si>
    <t>comprendre</t>
  </si>
  <si>
    <t>kompren; intent</t>
  </si>
  <si>
    <t>deall</t>
  </si>
  <si>
    <t>tucu</t>
  </si>
  <si>
    <t>First form from Vulgar Latin 'intellegatum'.</t>
  </si>
  <si>
    <t>[ɛ̃tʰe'lega]; [kũ'preni]</t>
  </si>
  <si>
    <t>entender; comprender</t>
  </si>
  <si>
    <t>ke mahino; ʔilo</t>
  </si>
  <si>
    <t>maatau-ria (ki); moohio-tia (ki); kite-a</t>
  </si>
  <si>
    <t>PPN *roŋo</t>
  </si>
  <si>
    <t>*PEO *roŋo'hear'</t>
  </si>
  <si>
    <t>فَهِمَ , أَدْرَكَ</t>
  </si>
  <si>
    <t>[fæhmidæn]</t>
  </si>
  <si>
    <t>hatiar-</t>
  </si>
  <si>
    <t>3rd person sing. forms, respectively: jānāti; vi-jānāti; api-vatema (first person plural, optitive); ava-gacchati; gṛṇāti; upalabhate; bodhati.</t>
  </si>
  <si>
    <t>-jɲā-; vi-jɲā-; api-vat-; ava-gam-; grah-; upa-labh-; budh-</t>
  </si>
  <si>
    <t>understand</t>
  </si>
  <si>
    <t>oskut</t>
  </si>
  <si>
    <t>crēdere</t>
  </si>
  <si>
    <t>pi'stevo</t>
  </si>
  <si>
    <t>'peitʰomai; pi'steuō</t>
  </si>
  <si>
    <t>verit</t>
  </si>
  <si>
    <t>gelouben</t>
  </si>
  <si>
    <t>galaubjan</t>
  </si>
  <si>
    <t>tro</t>
  </si>
  <si>
    <t>croire</t>
  </si>
  <si>
    <t>krediɲ</t>
  </si>
  <si>
    <t>credu</t>
  </si>
  <si>
    <t>crētim</t>
  </si>
  <si>
    <t>'ṣinec̷̣</t>
  </si>
  <si>
    <t>creer</t>
  </si>
  <si>
    <t>Means 'really follow'.</t>
  </si>
  <si>
    <t>ki-nel-toka</t>
  </si>
  <si>
    <t>tui</t>
  </si>
  <si>
    <t>whakapono-ŋia</t>
  </si>
  <si>
    <t>صَدﱠقَ</t>
  </si>
  <si>
    <t>bɑvær-kærdæn</t>
  </si>
  <si>
    <t>patia-</t>
  </si>
  <si>
    <t>The nominal form has the sense of 'confidence, trustfulness'.</t>
  </si>
  <si>
    <t>šrad-dhā- (šrad dadhāti)</t>
  </si>
  <si>
    <t>believe</t>
  </si>
  <si>
    <t>gaddit</t>
  </si>
  <si>
    <t>Also cēnsēre; putāre.</t>
  </si>
  <si>
    <t>arbitrārī; opīnārī</t>
  </si>
  <si>
    <t>no'mizo</t>
  </si>
  <si>
    <t>no'mizō; hē'geomai</t>
  </si>
  <si>
    <t>dumat ́ (mnit ́)</t>
  </si>
  <si>
    <t>wænen; meinen; denken</t>
  </si>
  <si>
    <t>munanmeans 'intend'.</t>
  </si>
  <si>
    <t>hugjan; munan; ahjan</t>
  </si>
  <si>
    <t>tycka; mena; tänka; tro</t>
  </si>
  <si>
    <t>hyggja; halda</t>
  </si>
  <si>
    <t>tybio; credu</t>
  </si>
  <si>
    <t>do-moiniur</t>
  </si>
  <si>
    <t>Lit. 'to have opinion'.</t>
  </si>
  <si>
    <t>'uṣte 'ükʰen</t>
  </si>
  <si>
    <t>Iberian Span. has creer; pensar.</t>
  </si>
  <si>
    <t>creer; suponer</t>
  </si>
  <si>
    <t>pehē; lau</t>
  </si>
  <si>
    <t>اِعْتَقَدَ , رَأَى , فَكﱠرَ , ظَنﱠ</t>
  </si>
  <si>
    <t>ændišidæn; pendɑštæn</t>
  </si>
  <si>
    <t>[gindisar-]; [mislisar-]</t>
  </si>
  <si>
    <t>man-; tark- (tarkayati)</t>
  </si>
  <si>
    <t>think (= be of the opinion)</t>
  </si>
  <si>
    <t>yur̃ddɑšit</t>
  </si>
  <si>
    <t>cōgitāre</t>
  </si>
  <si>
    <t>'skeftome</t>
  </si>
  <si>
    <t>enno'eō; pʰro'neō</t>
  </si>
  <si>
    <t>dumat ́; myslit</t>
  </si>
  <si>
    <t>denken; hügen</t>
  </si>
  <si>
    <t>hugjan; fraþjan</t>
  </si>
  <si>
    <t>tänka</t>
  </si>
  <si>
    <t>hugsa; hyggja</t>
  </si>
  <si>
    <t>penser</t>
  </si>
  <si>
    <t>soɲjal</t>
  </si>
  <si>
    <t>meddwl</t>
  </si>
  <si>
    <t>imrādim; smuainim</t>
  </si>
  <si>
    <t>['pʰɛ̃ča]</t>
  </si>
  <si>
    <t>pensar</t>
  </si>
  <si>
    <t>nemi is 'live, walk'.</t>
  </si>
  <si>
    <t>ta-nemi-li-a</t>
  </si>
  <si>
    <t>faka-kaukauʔi</t>
  </si>
  <si>
    <t>'To reflect' is whaka-ata.</t>
  </si>
  <si>
    <t>whakaaro; maahara-hara</t>
  </si>
  <si>
    <t>PPN *masalo; *masal(a, o); *nanu</t>
  </si>
  <si>
    <t>Homonyn (2)</t>
  </si>
  <si>
    <t>PAN *Dem</t>
  </si>
  <si>
    <t>فَكﱠرَ , اِفْتَكَرَ</t>
  </si>
  <si>
    <t>segɑlidæn</t>
  </si>
  <si>
    <t>[gindisar-]</t>
  </si>
  <si>
    <t>cint- (cintayati); cit- (cetati); man- (manyate); dhī- (dīdhīte)</t>
  </si>
  <si>
    <t>think (= reflect)</t>
  </si>
  <si>
    <t>yier̃bmi</t>
  </si>
  <si>
    <t>mēns; animus</t>
  </si>
  <si>
    <t>'skepsi; 'ɣnomi</t>
  </si>
  <si>
    <t>nūs</t>
  </si>
  <si>
    <t>um</t>
  </si>
  <si>
    <t>muot; sin; huge</t>
  </si>
  <si>
    <t>aha; fraþi; hugi</t>
  </si>
  <si>
    <t>sinne</t>
  </si>
  <si>
    <t>hugr; munr</t>
  </si>
  <si>
    <t>pensée; avis</t>
  </si>
  <si>
    <t>spered; soɲj</t>
  </si>
  <si>
    <t>menme; intinn</t>
  </si>
  <si>
    <t>[pʰɛ̃ča'mɛtü]; 'gogo</t>
  </si>
  <si>
    <t>mente; pensamiento</t>
  </si>
  <si>
    <t>Also means 'idea, notion' 17.190.</t>
  </si>
  <si>
    <t>ta-mači-lis; el</t>
  </si>
  <si>
    <t>hineŋaro</t>
  </si>
  <si>
    <t>PPN *ma-nava</t>
  </si>
  <si>
    <t>عقْل</t>
  </si>
  <si>
    <t>[æql]</t>
  </si>
  <si>
    <t>Also means 'brain' 04.203.</t>
  </si>
  <si>
    <t>godi</t>
  </si>
  <si>
    <t>manas-; citta-</t>
  </si>
  <si>
    <t>mind</t>
  </si>
  <si>
    <t>viissis</t>
  </si>
  <si>
    <t>intellegēns</t>
  </si>
  <si>
    <t>'eksipnos; 'efstrofos</t>
  </si>
  <si>
    <t>so'pʰos; sune'tos; dei'nos; 'empeiros</t>
  </si>
  <si>
    <t>xitryj; umnyj</t>
  </si>
  <si>
    <t>witzec; wīs; kluoc</t>
  </si>
  <si>
    <t>Respectively: 'wise; intelligent'.</t>
  </si>
  <si>
    <t>handugs; froþs</t>
  </si>
  <si>
    <t>begåvad; intelligent; skicklig; duktig; fiffig</t>
  </si>
  <si>
    <t>intelligent; habile</t>
  </si>
  <si>
    <t>fin</t>
  </si>
  <si>
    <t>call; clyfar; deallus</t>
  </si>
  <si>
    <t>Latter form lit. 'head good' 04.200.</t>
  </si>
  <si>
    <t>[ĩteli'džɛ̃t]; [a'bil]; bürü'hun</t>
  </si>
  <si>
    <t>Iberian Span. has hábil; capaz; inteligente.</t>
  </si>
  <si>
    <t>hábil; capaz</t>
  </si>
  <si>
    <t>ʔatamaiʔia; poto</t>
  </si>
  <si>
    <t>moohio-tia; maatau-ria</t>
  </si>
  <si>
    <t>ذكِيّ , شاطِر</t>
  </si>
  <si>
    <t>zeræng; ziræk</t>
  </si>
  <si>
    <t>From godi 'brain' 04.203.</t>
  </si>
  <si>
    <t>godiaver</t>
  </si>
  <si>
    <t>paṇḍita-; kṛtin-; dakṣa-</t>
  </si>
  <si>
    <t>clever</t>
  </si>
  <si>
    <t>Emotions and values</t>
  </si>
  <si>
    <t>vaibmil; himulɑš</t>
  </si>
  <si>
    <t>avidus; cupidus; avārus</t>
  </si>
  <si>
    <t>a'xortaɣos; 'aplistos; 'lemarɣos</t>
  </si>
  <si>
    <t>a'korestos; 'aplēstos; 'likʰnos; 'laimargos</t>
  </si>
  <si>
    <t>žadnyj</t>
  </si>
  <si>
    <t>gītec; giric; vræzec</t>
  </si>
  <si>
    <t>friks</t>
  </si>
  <si>
    <t>lysten; glupsk</t>
  </si>
  <si>
    <t>avide; glouton; gourmand</t>
  </si>
  <si>
    <t>gourmant</t>
  </si>
  <si>
    <t>barus; gwancus</t>
  </si>
  <si>
    <t>[gor'mãt]; hun'koi</t>
  </si>
  <si>
    <t>codicioso; voraz</t>
  </si>
  <si>
    <t>Latter is 'greedy' for food.</t>
  </si>
  <si>
    <t>mānumanu; ʔuakai</t>
  </si>
  <si>
    <t>جشِع , طمﱠاع , شرِه</t>
  </si>
  <si>
    <t>por-xur</t>
  </si>
  <si>
    <t>[lipsime]</t>
  </si>
  <si>
    <t>lubdha-; gardhin-; gardhita-</t>
  </si>
  <si>
    <t>greedy</t>
  </si>
  <si>
    <t>fɑsti</t>
  </si>
  <si>
    <t>dēfōrmis; turpis</t>
  </si>
  <si>
    <t>'asximos</t>
  </si>
  <si>
    <t>dusei'dēs; 'dusmorpʰos; ais'kʰros</t>
  </si>
  <si>
    <t>nekrasivyj; durnoj</t>
  </si>
  <si>
    <t>ungestalt; ungeschaffen; unschœne</t>
  </si>
  <si>
    <t>ful; stygg</t>
  </si>
  <si>
    <t>ljōtr; ūfagr</t>
  </si>
  <si>
    <t>laid</t>
  </si>
  <si>
    <t>divalo; vil</t>
  </si>
  <si>
    <t>hyll; hagr</t>
  </si>
  <si>
    <t>dochrud; ētig; grānna</t>
  </si>
  <si>
    <t>i'c̷̣uṣi</t>
  </si>
  <si>
    <t>feo</t>
  </si>
  <si>
    <t>The former lit. 'not good'. Cf. 'bad' 16.720; 'dirty' 15.880. See 'pig' 03.350.</t>
  </si>
  <si>
    <t>amo kʷal-c̷in; pic̷o-ti-k</t>
  </si>
  <si>
    <t>palakū</t>
  </si>
  <si>
    <t>aahua kino; kino</t>
  </si>
  <si>
    <t>قبِيح , بشِع</t>
  </si>
  <si>
    <t>zešt</t>
  </si>
  <si>
    <t>žungalo</t>
  </si>
  <si>
    <t>See 16.720.</t>
  </si>
  <si>
    <t>ku-(vi-, apa-)rūpa-; ašrīra-</t>
  </si>
  <si>
    <t>ugly</t>
  </si>
  <si>
    <t>čappɑt</t>
  </si>
  <si>
    <t>pulcher; fōrmōsus; bellus</t>
  </si>
  <si>
    <t>o'reos; 'omorfos</t>
  </si>
  <si>
    <t>ka'los; euei'dēs; 'eumorpʰos; ō'raios</t>
  </si>
  <si>
    <t>krasivyj; prekrasnyj</t>
  </si>
  <si>
    <t>schœn(e); vager; hübesch</t>
  </si>
  <si>
    <t>skauns</t>
  </si>
  <si>
    <t>Second term has special usage; final term is poetic.</t>
  </si>
  <si>
    <t>vacker; skön; fager</t>
  </si>
  <si>
    <t>fagr</t>
  </si>
  <si>
    <t>beau; joli</t>
  </si>
  <si>
    <t>kaer; brao</t>
  </si>
  <si>
    <t>hardd; del; glân; teg; tlws</t>
  </si>
  <si>
    <t>sochrud; ālind</t>
  </si>
  <si>
    <t>Respectively: 'beautiful; nice, pretty'.</t>
  </si>
  <si>
    <t>'eder; 'eižer</t>
  </si>
  <si>
    <t>hermoso; bonito; lindo</t>
  </si>
  <si>
    <t>Lit. 'good-honorific'.</t>
  </si>
  <si>
    <t>kʷal-c̷in</t>
  </si>
  <si>
    <t>fakaʔofoʔofo; hoihoifua; matamatalelei; talavou</t>
  </si>
  <si>
    <t>aataahua; huumarie</t>
  </si>
  <si>
    <t>جمِيل , حسن , وَسِيم</t>
  </si>
  <si>
    <t>qæšæng; zibɑ</t>
  </si>
  <si>
    <t>šukar</t>
  </si>
  <si>
    <t>sundara- might be better translated as 'handsome'; a 'beautiful' (woman) is sundarī-. Fem. forms for other examples: šrīlā-; kalyāṇī-; šubhā-; šubhrā-.</t>
  </si>
  <si>
    <t>šrīla-; sundara-; kalyāṇa-; šubha-; šubhra-</t>
  </si>
  <si>
    <t>beautiful</t>
  </si>
  <si>
    <t>r̃amadus</t>
  </si>
  <si>
    <t>laus</t>
  </si>
  <si>
    <t>e'gomio; 'epenos</t>
  </si>
  <si>
    <t>'epainos; 'ainos</t>
  </si>
  <si>
    <t>xvala</t>
  </si>
  <si>
    <t>lop; prīs</t>
  </si>
  <si>
    <t>hazeins</t>
  </si>
  <si>
    <t>Second and third terms are Biblical and poetic.</t>
  </si>
  <si>
    <t>beröm; pris; lov</t>
  </si>
  <si>
    <t>lof</t>
  </si>
  <si>
    <t>louange; éloge</t>
  </si>
  <si>
    <t>meuleudi</t>
  </si>
  <si>
    <t>moliant; mawl</t>
  </si>
  <si>
    <t>molad</t>
  </si>
  <si>
    <t>[lai'dorio]</t>
  </si>
  <si>
    <t>Iberian Span. has alabar; elogiar; exaltar.</t>
  </si>
  <si>
    <t>exaltar; alabar</t>
  </si>
  <si>
    <t>Lit. 'good-stands' 12.150.</t>
  </si>
  <si>
    <t>faka-fetaʔi; vikiviki; faka-hīkihiki</t>
  </si>
  <si>
    <t>whaka-pai-a</t>
  </si>
  <si>
    <t>PPN *teni; *sula</t>
  </si>
  <si>
    <t>مدْح , حمْد</t>
  </si>
  <si>
    <t>[mædh]</t>
  </si>
  <si>
    <t>From Romanian loan luvud- + imos (abstract).</t>
  </si>
  <si>
    <t>[luvudimos]; ašarimos</t>
  </si>
  <si>
    <t>stuti- also implies a 'hymn of praise'.</t>
  </si>
  <si>
    <t>prašaṃsā-; stuti-; gir-; gūrti-</t>
  </si>
  <si>
    <t>praise</t>
  </si>
  <si>
    <t>laittus; moɑittɑ</t>
  </si>
  <si>
    <t>reprehēnsiō; vituperātiō</t>
  </si>
  <si>
    <t>mom'fi</t>
  </si>
  <si>
    <t>mom'pʰē; 'oneidos; 'psogos; 'mōmos</t>
  </si>
  <si>
    <t>poricanie; uprëk</t>
  </si>
  <si>
    <t>laster; tadel</t>
  </si>
  <si>
    <t>tadel; kritik</t>
  </si>
  <si>
    <t>last</t>
  </si>
  <si>
    <t>blâme</t>
  </si>
  <si>
    <t>bai</t>
  </si>
  <si>
    <t>caire</t>
  </si>
  <si>
    <t>[meṣ'peču]</t>
  </si>
  <si>
    <t>culpa; censura</t>
  </si>
  <si>
    <t>tukuakiʔi</t>
  </si>
  <si>
    <t>hee; whaka-hee-ŋia</t>
  </si>
  <si>
    <t>PPN *nanu</t>
  </si>
  <si>
    <t>لَوْم(ة) , مﻻمة , ذمّ</t>
  </si>
  <si>
    <t>[mælɑmæt]</t>
  </si>
  <si>
    <t>motʰav</t>
  </si>
  <si>
    <t>nindā-; garhā-; garhana-; parivāda-</t>
  </si>
  <si>
    <t>blame</t>
  </si>
  <si>
    <t>meɑttahus; boɑsttuvuohtɑ</t>
  </si>
  <si>
    <t>error; errātum</t>
  </si>
  <si>
    <t>'laθos; 'sfalma</t>
  </si>
  <si>
    <t>hamar'tiā; 'spʰalma</t>
  </si>
  <si>
    <t>ošibka; zabluždenie</t>
  </si>
  <si>
    <t>irre; irresal; irretuom</t>
  </si>
  <si>
    <t>airziþa; airzei</t>
  </si>
  <si>
    <t>fel</t>
  </si>
  <si>
    <t>villa</t>
  </si>
  <si>
    <t>erreur; faute</t>
  </si>
  <si>
    <t>fazi; faot</t>
  </si>
  <si>
    <t>camgymeriad; gwall</t>
  </si>
  <si>
    <t>comrorcon</t>
  </si>
  <si>
    <t>hüc̷̣; ['falta]</t>
  </si>
  <si>
    <t>equivocación; error</t>
  </si>
  <si>
    <t>mo-polo-a</t>
  </si>
  <si>
    <t>hala; fai ha fehalaaki</t>
  </si>
  <si>
    <t>hee; pooheehee; pooauau</t>
  </si>
  <si>
    <t>PPN *sala; *see-see</t>
  </si>
  <si>
    <t>غلط , خطأ</t>
  </si>
  <si>
    <t>[eštebɑh]</t>
  </si>
  <si>
    <t>From bango 'crooked'.</t>
  </si>
  <si>
    <t>bangipe</t>
  </si>
  <si>
    <t>bhrama-; bhrānti-</t>
  </si>
  <si>
    <t>mistake, error</t>
  </si>
  <si>
    <t>feɑilɑ ~ veɑr̃r̃i</t>
  </si>
  <si>
    <t>culpa; noxa</t>
  </si>
  <si>
    <t>'laθos</t>
  </si>
  <si>
    <t>'spʰalma; ai'tiā</t>
  </si>
  <si>
    <t>vina</t>
  </si>
  <si>
    <t>schult</t>
  </si>
  <si>
    <t>skuld</t>
  </si>
  <si>
    <t>sok</t>
  </si>
  <si>
    <t>faute</t>
  </si>
  <si>
    <t>cin; locht; col</t>
  </si>
  <si>
    <t>'ogen; ['falta]</t>
  </si>
  <si>
    <t>culpa</t>
  </si>
  <si>
    <t>tahtakol</t>
  </si>
  <si>
    <t>ŋāue hala</t>
  </si>
  <si>
    <t>hee</t>
  </si>
  <si>
    <t>ذنْب , جُنْحة , جُناح</t>
  </si>
  <si>
    <t>[eyb]; [tæqsir]</t>
  </si>
  <si>
    <t>bezex</t>
  </si>
  <si>
    <t>aparādha-; ṛṇa-; doṣa-</t>
  </si>
  <si>
    <t>fault</t>
  </si>
  <si>
    <t>boɑstto; veɑr̃r̃e</t>
  </si>
  <si>
    <t>iniūstus</t>
  </si>
  <si>
    <t>lanθa'smenos [lanθa'zmenos]</t>
  </si>
  <si>
    <t>plēmme'lēs; hamarta'nomenos; hēmartē'menos</t>
  </si>
  <si>
    <t>nepravil ́nyj; ošibočnyj</t>
  </si>
  <si>
    <t>valsch; unreht</t>
  </si>
  <si>
    <t>Respectively: 'unjust, perverse'; 'unjust'; 'unlawful'.</t>
  </si>
  <si>
    <t>inwinds; untriggws; unsibjis</t>
  </si>
  <si>
    <t>orätt</t>
  </si>
  <si>
    <t>incorrect</t>
  </si>
  <si>
    <t>falz</t>
  </si>
  <si>
    <t>anghywir</t>
  </si>
  <si>
    <t>'okʰer</t>
  </si>
  <si>
    <t>Iberian Span. has mal; incorrecto; falso.</t>
  </si>
  <si>
    <t>incorrecto; falso</t>
  </si>
  <si>
    <t>hala; faihala</t>
  </si>
  <si>
    <t>PPN *pasu 'false, untrue'.</t>
  </si>
  <si>
    <t>PPN *sala</t>
  </si>
  <si>
    <t>Salah</t>
  </si>
  <si>
    <t>*PEO *sala.</t>
  </si>
  <si>
    <t>خاطِىء , خطأ , مُخْطِىء</t>
  </si>
  <si>
    <t>nɑ-dorost; [qælæt]</t>
  </si>
  <si>
    <t>bango</t>
  </si>
  <si>
    <t>ašuddha-; atathya-</t>
  </si>
  <si>
    <t>wrong</t>
  </si>
  <si>
    <t>r̃iektɑt</t>
  </si>
  <si>
    <t>iūstus; rēctus</t>
  </si>
  <si>
    <t>'ðikeos; so'stos</t>
  </si>
  <si>
    <t>'dikaios; akri'bēs; or'tʰos</t>
  </si>
  <si>
    <t>pravyj, pravil ́nyj</t>
  </si>
  <si>
    <t>reht; gereht</t>
  </si>
  <si>
    <t>Last form means 'right' in moral sense.</t>
  </si>
  <si>
    <t>raihts; garaihts</t>
  </si>
  <si>
    <t>rätt</t>
  </si>
  <si>
    <t>juste; correct</t>
  </si>
  <si>
    <t>gwir; just</t>
  </si>
  <si>
    <t>iawn; cyfiawn; cywir</t>
  </si>
  <si>
    <t>cert; cōir</t>
  </si>
  <si>
    <t>'šüšen; ['žüṣto]</t>
  </si>
  <si>
    <t>Iberian Span. has correcto, bien.</t>
  </si>
  <si>
    <t>correcto</t>
  </si>
  <si>
    <t>Also yol-kʷali; yol-mela-wa-k; yol-yemani-k; yol-čipawa-k. See 'heart' 04.440.</t>
  </si>
  <si>
    <t>kʷali yetok</t>
  </si>
  <si>
    <t>faka-tonutonu; totonu</t>
  </si>
  <si>
    <t>pono; tika; tootika; whaka-tika-ia</t>
  </si>
  <si>
    <t>PEP *tika.</t>
  </si>
  <si>
    <t>PPN *tonu; *pono; *tika</t>
  </si>
  <si>
    <t>صحِيح , صَواب</t>
  </si>
  <si>
    <t>dorost</t>
  </si>
  <si>
    <t>čačo</t>
  </si>
  <si>
    <t>The latter is also translated as 'straight'.</t>
  </si>
  <si>
    <t>ṛta-; ṛju-</t>
  </si>
  <si>
    <t>right, correct</t>
  </si>
  <si>
    <t>heɑdyu</t>
  </si>
  <si>
    <t>malus</t>
  </si>
  <si>
    <t>ka'kos</t>
  </si>
  <si>
    <t>ploxoj; durnoj</t>
  </si>
  <si>
    <t>übel; bœse</t>
  </si>
  <si>
    <t>ubils</t>
  </si>
  <si>
    <t>ond; elak; dålig</t>
  </si>
  <si>
    <t>vāndr; īllr; dāligr</t>
  </si>
  <si>
    <t>mauvais</t>
  </si>
  <si>
    <t>fall; droug</t>
  </si>
  <si>
    <t>drwg</t>
  </si>
  <si>
    <t>olc; droch-; do-</t>
  </si>
  <si>
    <t>'gaišto</t>
  </si>
  <si>
    <t>malo</t>
  </si>
  <si>
    <t>Lit. 'negative-good'.</t>
  </si>
  <si>
    <t>kovi</t>
  </si>
  <si>
    <t>kino; piro</t>
  </si>
  <si>
    <t>PPN *lialia; *keza; *sa'a(t); *ha'a(t); *kino</t>
  </si>
  <si>
    <t>*PEO *zaqa</t>
  </si>
  <si>
    <t>سَيﱢىء , ردِيء</t>
  </si>
  <si>
    <t>bæd</t>
  </si>
  <si>
    <t>nasul</t>
  </si>
  <si>
    <t>The latter is prefixed to forms (nouns mainly, also to verbs and adverbs) expressing negative qualities. Also occurring are ku-, kad; in some cases vi, apa.</t>
  </si>
  <si>
    <t>pāpa-; asādhu-; abhadra-; dus-</t>
  </si>
  <si>
    <t>bad</t>
  </si>
  <si>
    <t>buor̃r̃e</t>
  </si>
  <si>
    <t>bonus</t>
  </si>
  <si>
    <t>ka'los</t>
  </si>
  <si>
    <t>aga'tʰos; ka'los</t>
  </si>
  <si>
    <t>xorošij</t>
  </si>
  <si>
    <t>guot</t>
  </si>
  <si>
    <t>Second form means 'just; blessed'; last form, 'kind, useful'.</t>
  </si>
  <si>
    <t>gods; þiuþeigs; sels</t>
  </si>
  <si>
    <t>First term used with regard to moral qualities and food.</t>
  </si>
  <si>
    <t>god; bra; snäll</t>
  </si>
  <si>
    <t>gōðr</t>
  </si>
  <si>
    <t>bon</t>
  </si>
  <si>
    <t>mad</t>
  </si>
  <si>
    <t>da; mad</t>
  </si>
  <si>
    <t>maith; dag-; so-</t>
  </si>
  <si>
    <t>hun</t>
  </si>
  <si>
    <t>bueno</t>
  </si>
  <si>
    <t>kʷal-i; kʷali yetok</t>
  </si>
  <si>
    <t>lelei</t>
  </si>
  <si>
    <t>pai</t>
  </si>
  <si>
    <t>PEP *maitaki.</t>
  </si>
  <si>
    <t>جَيﱢد , طَيﱢب</t>
  </si>
  <si>
    <t>xub</t>
  </si>
  <si>
    <t>lašʸo</t>
  </si>
  <si>
    <t>The latter form is an indeclinable that is prefixed to a number of forms to express a positive sense. It may be connected to vasu-.</t>
  </si>
  <si>
    <t>sādhu-; bhadra-; vasu-; su-</t>
  </si>
  <si>
    <t>good</t>
  </si>
  <si>
    <t>ɑddit andɑgɑssii</t>
  </si>
  <si>
    <t>ignōscere; remittere; perdōnāre</t>
  </si>
  <si>
    <t>sinxo'ro</t>
  </si>
  <si>
    <t>suŋgi'gnōskō</t>
  </si>
  <si>
    <t>prostit</t>
  </si>
  <si>
    <t>vergeben</t>
  </si>
  <si>
    <t>afletan; fragiban</t>
  </si>
  <si>
    <t>Latter form is archaic, not in use now.</t>
  </si>
  <si>
    <t>för-låta; till-giva</t>
  </si>
  <si>
    <t>fyrirgefa; miskunna</t>
  </si>
  <si>
    <t>pardonner</t>
  </si>
  <si>
    <t>pardoniɲ</t>
  </si>
  <si>
    <t>maddau</t>
  </si>
  <si>
    <t>maithim</t>
  </si>
  <si>
    <t>From Latin 'parcere'.</t>
  </si>
  <si>
    <t>['pʰarka]</t>
  </si>
  <si>
    <t>perdonar</t>
  </si>
  <si>
    <t>faka-molemoleʔi</t>
  </si>
  <si>
    <t>عَذَرَ , غَفَرَ , صَفَحَ عن</t>
  </si>
  <si>
    <t>bæxšidæn</t>
  </si>
  <si>
    <t>[yertisar-]</t>
  </si>
  <si>
    <t>The first root has the sense of being 'patient'; the second of being 'gracious'.</t>
  </si>
  <si>
    <t>kṣam- (kṣamati); mṛḍ- (mṛḍati)</t>
  </si>
  <si>
    <t>forgive</t>
  </si>
  <si>
    <t>beɑhtus</t>
  </si>
  <si>
    <t>fraus; dolus</t>
  </si>
  <si>
    <t>a'pati</t>
  </si>
  <si>
    <t>a'patē; 'dolos</t>
  </si>
  <si>
    <t>obman</t>
  </si>
  <si>
    <t>veichen; swīch; betroc</t>
  </si>
  <si>
    <t>Resepctively: 'deception'; 'treachery'; 'cunning'.</t>
  </si>
  <si>
    <t>(af)marzeins; liutei; lists</t>
  </si>
  <si>
    <t>bedrägeri; svek</t>
  </si>
  <si>
    <t>svik; tūl</t>
  </si>
  <si>
    <t>tromperie</t>
  </si>
  <si>
    <t>touellerez</t>
  </si>
  <si>
    <t>twyll</t>
  </si>
  <si>
    <t>togāis; celg; fell; meng</t>
  </si>
  <si>
    <t>Occurs rarely.</t>
  </si>
  <si>
    <t>[deṣuneṣ] ke'ria</t>
  </si>
  <si>
    <t>engaɲo</t>
  </si>
  <si>
    <t>kākā; kākaaʔi; ko ha kākā</t>
  </si>
  <si>
    <t>PPN *lasu; *losi; *teke</t>
  </si>
  <si>
    <t>خِداع , غِشّ</t>
  </si>
  <si>
    <t>[tæqællob]; færib</t>
  </si>
  <si>
    <t>Respectively: from xoxav- 'lie' + imos (abstract); loan from Romanian.</t>
  </si>
  <si>
    <t>xoxavimos; [xitrenia]</t>
  </si>
  <si>
    <t>The latter example is from the root mā- 'to measure', which sometimes has the sense of 'creating' or 'fashioning', thus the sense of 'creative power'. It is also related to 'magic'.</t>
  </si>
  <si>
    <t>kapaṭa-; chala-; māyā-</t>
  </si>
  <si>
    <t>deceit</t>
  </si>
  <si>
    <t>gielistit ~ gielastit</t>
  </si>
  <si>
    <t>mendācium</t>
  </si>
  <si>
    <t>'leo 'psemata; 'psevðome</t>
  </si>
  <si>
    <t>'pseudomai</t>
  </si>
  <si>
    <t>lož ́; lgat</t>
  </si>
  <si>
    <t>The first two terms are nouns, the last a verb.</t>
  </si>
  <si>
    <t>lüge; lügene; liegen</t>
  </si>
  <si>
    <t>liugan</t>
  </si>
  <si>
    <t>lögn</t>
  </si>
  <si>
    <t>lygi; lygð</t>
  </si>
  <si>
    <t>mentir</t>
  </si>
  <si>
    <t>kontaɲ gevier</t>
  </si>
  <si>
    <t>dweud celwydd(au)</t>
  </si>
  <si>
    <t>brēc; gāu</t>
  </si>
  <si>
    <t>'gesür 'eran</t>
  </si>
  <si>
    <t>takahkayawa; šolopih-ti</t>
  </si>
  <si>
    <t>loi; taha loi</t>
  </si>
  <si>
    <t>patau; teka; tito; hori-hori</t>
  </si>
  <si>
    <t>PNP *lasu. PCP *loi. PCP *lasu</t>
  </si>
  <si>
    <t>PPN *losi; *loi</t>
  </si>
  <si>
    <t>*PEO *pazi; *pwazi'false, deceive'; *sori.</t>
  </si>
  <si>
    <t>*PAN *la(n)cu(mŋ)</t>
  </si>
  <si>
    <t>كَذَبَ</t>
  </si>
  <si>
    <t>doruq (-goftæn)</t>
  </si>
  <si>
    <t>xoxav-</t>
  </si>
  <si>
    <t>First two forms may be translated: 'untrue, lie'. 'To speak (vad- [vadati], brū- [bravīti]) an untruth or falsely' is the translation for the latter two forms.</t>
  </si>
  <si>
    <t>asatya-; anṛta-; asatyaṃ vad-; mithyā vad- (brū-)</t>
  </si>
  <si>
    <t>lie, tell lies</t>
  </si>
  <si>
    <t>r̃ivttes</t>
  </si>
  <si>
    <t>vērus</t>
  </si>
  <si>
    <t>aliθi'nos</t>
  </si>
  <si>
    <t>alē'tʰēs</t>
  </si>
  <si>
    <t>istinnyj; pravil ́nyj; vernyj</t>
  </si>
  <si>
    <t>wār; gewære</t>
  </si>
  <si>
    <t>sunja</t>
  </si>
  <si>
    <t>sann</t>
  </si>
  <si>
    <t>sannr</t>
  </si>
  <si>
    <t>vrai</t>
  </si>
  <si>
    <t>gwir</t>
  </si>
  <si>
    <t>gwir, cywir</t>
  </si>
  <si>
    <t>fīr</t>
  </si>
  <si>
    <t>'egia</t>
  </si>
  <si>
    <t>verdadero</t>
  </si>
  <si>
    <t>mela-n; mela-wa-k</t>
  </si>
  <si>
    <t>moʔoni</t>
  </si>
  <si>
    <t>pono</t>
  </si>
  <si>
    <t>PPN *ma(a)qo(z, n)i; *m(a, o)ʔo(L, n)i; *pono</t>
  </si>
  <si>
    <t>حقِيقِيّ , صحِيح</t>
  </si>
  <si>
    <t>rɑst; [hæqiqi]</t>
  </si>
  <si>
    <t>satya-</t>
  </si>
  <si>
    <t>luohtehɑhtti; oskkaldɑs</t>
  </si>
  <si>
    <t>fīdus; fidēlis</t>
  </si>
  <si>
    <t>pi'stos</t>
  </si>
  <si>
    <t>(ge)triuwe</t>
  </si>
  <si>
    <t>triggws</t>
  </si>
  <si>
    <t>trogen</t>
  </si>
  <si>
    <t>tryggr; trūr</t>
  </si>
  <si>
    <t>fidèle</t>
  </si>
  <si>
    <t>feal; fidel</t>
  </si>
  <si>
    <t>ffyddlon</t>
  </si>
  <si>
    <t>iressach</t>
  </si>
  <si>
    <t>[le'ial]; [fi'del]</t>
  </si>
  <si>
    <t>fiel</t>
  </si>
  <si>
    <t>Also yol-kʷali, lit. 'heart-good'.</t>
  </si>
  <si>
    <t>ta-kʷawtamati-lis; ta-nel-toka-lis</t>
  </si>
  <si>
    <t>falalaʔaŋa</t>
  </si>
  <si>
    <t>مُخْلِص</t>
  </si>
  <si>
    <t>[væfɑdɑr]</t>
  </si>
  <si>
    <t>bhakta-</t>
  </si>
  <si>
    <t>faithful</t>
  </si>
  <si>
    <t>doɑivu</t>
  </si>
  <si>
    <t>spēs</t>
  </si>
  <si>
    <t>el'piða</t>
  </si>
  <si>
    <t>el'pis</t>
  </si>
  <si>
    <t>nadežda</t>
  </si>
  <si>
    <t>gedinge; hoffe(nunge); wān</t>
  </si>
  <si>
    <t>wens</t>
  </si>
  <si>
    <t>hopp, hoppas</t>
  </si>
  <si>
    <t>vān</t>
  </si>
  <si>
    <t>espoir</t>
  </si>
  <si>
    <t>spi; esper</t>
  </si>
  <si>
    <t>Noun.</t>
  </si>
  <si>
    <t>gobaith</t>
  </si>
  <si>
    <t>frescissiu; dōchus</t>
  </si>
  <si>
    <t>[eṣ'pãča]</t>
  </si>
  <si>
    <t>esperanza</t>
  </si>
  <si>
    <t>'Wait' is *Aztecan *čia.</t>
  </si>
  <si>
    <t>ta-kʷawtamati-lis; ten kiča; -ča</t>
  </si>
  <si>
    <t>ʔamanaki</t>
  </si>
  <si>
    <t>tuumanako-hia(ki)</t>
  </si>
  <si>
    <t>أَمَلَ , رَجَا</t>
  </si>
  <si>
    <t>omid</t>
  </si>
  <si>
    <t>[nedʸazdʸa]</t>
  </si>
  <si>
    <t>āšā-</t>
  </si>
  <si>
    <t>hope</t>
  </si>
  <si>
    <t>vallyet</t>
  </si>
  <si>
    <t>dēligere; optāre; sūmere</t>
  </si>
  <si>
    <t>epi'leɣo; ðia'leɣo</t>
  </si>
  <si>
    <t>hai'reomai; e'klegō</t>
  </si>
  <si>
    <t>vybrat ́; vybirat</t>
  </si>
  <si>
    <t>kiesen; weln</t>
  </si>
  <si>
    <t>kiusan means 'test'; waljan 'select'.</t>
  </si>
  <si>
    <t>kiusan; waljan</t>
  </si>
  <si>
    <t>välja; ut-välja</t>
  </si>
  <si>
    <t>choisir</t>
  </si>
  <si>
    <t>choaz</t>
  </si>
  <si>
    <t>dewis</t>
  </si>
  <si>
    <t>'haita</t>
  </si>
  <si>
    <t>escoger; elegir</t>
  </si>
  <si>
    <t>kihita; kištali-a; ki-pehpena</t>
  </si>
  <si>
    <t>whiri-whiri-a; tohuŋia; koowhiri-a</t>
  </si>
  <si>
    <t>PPN *fili</t>
  </si>
  <si>
    <t>Pilih</t>
  </si>
  <si>
    <t>*PEO *pili(pili)</t>
  </si>
  <si>
    <t>اِخْتَارَ</t>
  </si>
  <si>
    <t>gozidæn/ gozin-</t>
  </si>
  <si>
    <t>[alosar-]</t>
  </si>
  <si>
    <t>vṛ- (vṛṇoti, vṛṇāti)</t>
  </si>
  <si>
    <t>choose</t>
  </si>
  <si>
    <t>haliidit; dɑhttut</t>
  </si>
  <si>
    <t>cupere; dēsīderāre</t>
  </si>
  <si>
    <t>'θelo; epiθi'mo</t>
  </si>
  <si>
    <t>epitʰū'meō; po'tʰeō</t>
  </si>
  <si>
    <t>želat ́; xotet</t>
  </si>
  <si>
    <t>(be)gern; wellen</t>
  </si>
  <si>
    <t>gairnjan</t>
  </si>
  <si>
    <t>åstunda; begära; önska; vilja ha</t>
  </si>
  <si>
    <t>girna</t>
  </si>
  <si>
    <t>vouloir; désirer</t>
  </si>
  <si>
    <t>c’hoantaad; kaoud c’hoant</t>
  </si>
  <si>
    <t>dymuno; (bod) eisiau (arno)</t>
  </si>
  <si>
    <t>adcobra</t>
  </si>
  <si>
    <t>'nahi</t>
  </si>
  <si>
    <t>Iberian Span. has desear, querer.</t>
  </si>
  <si>
    <t>anhelar; desear</t>
  </si>
  <si>
    <t>*Aztecan *nəki.</t>
  </si>
  <si>
    <t>ki-neki; ki-čiwa-s-neki; kelewi-a</t>
  </si>
  <si>
    <t>fiemaʔu; holi kovi; toloŋa</t>
  </si>
  <si>
    <t>'Yearning' koonohi aroha; koiŋo.</t>
  </si>
  <si>
    <t>hia; hia-hia-tia; piiraŋi-tia; aro; hineŋaro</t>
  </si>
  <si>
    <t>PTO *teiV. PCP *deiV; *viaV; *fiaV.</t>
  </si>
  <si>
    <t>PPN *ʔaloʔofa; *kolo; *fia; *fiafia; *piapia; *hofi; *finaŋolo; *manako; *poze; *mina; *m-ina; *poLe; *ifo; *kuha</t>
  </si>
  <si>
    <t>*PEO *qaloqopa.</t>
  </si>
  <si>
    <t>أَرَادَ , رَغِبَ فِي , حَرَصَ</t>
  </si>
  <si>
    <t>xɑstæn; ɑrzu dɑštæn</t>
  </si>
  <si>
    <t>kam-</t>
  </si>
  <si>
    <t>iṣ- (icchati); laṣ- (laṣati); vāɲch- (vāɲchati)</t>
  </si>
  <si>
    <t>desire, want</t>
  </si>
  <si>
    <t>var̃r̃ɑ</t>
  </si>
  <si>
    <t>perīculum; discrīmen</t>
  </si>
  <si>
    <t>'kinðinos</t>
  </si>
  <si>
    <t>'kindūnos</t>
  </si>
  <si>
    <t>opasnost</t>
  </si>
  <si>
    <t>vreise; vāre</t>
  </si>
  <si>
    <t>bireikei; sleiþi</t>
  </si>
  <si>
    <t>fara</t>
  </si>
  <si>
    <t>hœtta; hāski</t>
  </si>
  <si>
    <t>danger</t>
  </si>
  <si>
    <t>daɲjer</t>
  </si>
  <si>
    <t>perygl; enbydrwydd</t>
  </si>
  <si>
    <t>gūas(acht); gābud; bāigul</t>
  </si>
  <si>
    <t>[lã'dže]</t>
  </si>
  <si>
    <t>peligro</t>
  </si>
  <si>
    <t>Lit. 'difficult-place'.</t>
  </si>
  <si>
    <t>owih-kan</t>
  </si>
  <si>
    <t>faka-tuʔutāmaki</t>
  </si>
  <si>
    <t>خطر</t>
  </si>
  <si>
    <t>[xætær]</t>
  </si>
  <si>
    <t>Romanian loan + imos abstract.</t>
  </si>
  <si>
    <t>[stražnimos]</t>
  </si>
  <si>
    <t>bhaya-; saṃšaya-</t>
  </si>
  <si>
    <t>bɑllu; hir̃bmɑ</t>
  </si>
  <si>
    <t>timor; metus; pavor; terror</t>
  </si>
  <si>
    <t>'fovos</t>
  </si>
  <si>
    <t>'deos; 'pʰobos</t>
  </si>
  <si>
    <t>strax; bojazn</t>
  </si>
  <si>
    <t>vorht(e); ege; schrecke</t>
  </si>
  <si>
    <t>Respectively: 'terror'; 'fear'.</t>
  </si>
  <si>
    <t>agis; faurhtei</t>
  </si>
  <si>
    <t>fruktan; rädsla; skräck</t>
  </si>
  <si>
    <t>ōtti; ōgn; hrœzla; skelkr</t>
  </si>
  <si>
    <t>peur; crainte</t>
  </si>
  <si>
    <t>aon; doan; neh</t>
  </si>
  <si>
    <t>ofn; dychryn</t>
  </si>
  <si>
    <t>ōmun; ecla</t>
  </si>
  <si>
    <t>Respectively: 'fear; worry, apprehension; terror'.</t>
  </si>
  <si>
    <t>'loc̷̣a; lar'delʸa; hari'düra</t>
  </si>
  <si>
    <t>miedo; susto</t>
  </si>
  <si>
    <t>mow-kayot; mo-wi-lis; ki-mow-ti-a</t>
  </si>
  <si>
    <t>ilifia</t>
  </si>
  <si>
    <t>mataku; wehi; whaka-wehi; whaka-mataku-ria</t>
  </si>
  <si>
    <t>PPN *mataku; *ma-taku(t); *lika; *ilifia</t>
  </si>
  <si>
    <t>*PEO *mataku</t>
  </si>
  <si>
    <t>خَوْف , رُعْب</t>
  </si>
  <si>
    <t>tærs; bim</t>
  </si>
  <si>
    <t>From dara- 'fear' + imos abstract.</t>
  </si>
  <si>
    <t>daraimos</t>
  </si>
  <si>
    <t>bhaya-; bhīti-; bhī-; trāsa-</t>
  </si>
  <si>
    <t>fear, fright</t>
  </si>
  <si>
    <t>r̃oɑhkkɑt</t>
  </si>
  <si>
    <t>fortis; animōsus; audāx</t>
  </si>
  <si>
    <t>θara'leos; tolmi'ros</t>
  </si>
  <si>
    <t>tʰra'sus; tolmē'ros; aga'tʰos</t>
  </si>
  <si>
    <t>xrabryj</t>
  </si>
  <si>
    <t>küene; balt; türstic; muotec</t>
  </si>
  <si>
    <t>Inferred from balþaba, (adverb).</t>
  </si>
  <si>
    <t>balþs</t>
  </si>
  <si>
    <t>tapper; modig</t>
  </si>
  <si>
    <t>djarfr; hraustr</t>
  </si>
  <si>
    <t>courageux</t>
  </si>
  <si>
    <t>kaloneg; kourajuz</t>
  </si>
  <si>
    <t>dewr; gwrol</t>
  </si>
  <si>
    <t>Noun form is gal.</t>
  </si>
  <si>
    <t>dāna; essamin</t>
  </si>
  <si>
    <t>[kua'ẓuṣ]</t>
  </si>
  <si>
    <t>valiente</t>
  </si>
  <si>
    <t>yol-čikawa-k; iš-mata-ti-k; tontoh-ti-k</t>
  </si>
  <si>
    <t>toʔa; lototoʔa</t>
  </si>
  <si>
    <t>maaia; toa</t>
  </si>
  <si>
    <t>PPN *mata-toqa; *toqa; *toʔa; *manawa-nui</t>
  </si>
  <si>
    <t>شُجاع</t>
  </si>
  <si>
    <t>dælir</t>
  </si>
  <si>
    <t>[pratniko]</t>
  </si>
  <si>
    <t>šūra-; vīra-; nirbhaya-</t>
  </si>
  <si>
    <t>brave</t>
  </si>
  <si>
    <t>duostɑt</t>
  </si>
  <si>
    <t>audēre</t>
  </si>
  <si>
    <t>tol'mao</t>
  </si>
  <si>
    <t>tol'maō; tʰar'reō; tʰar'seō</t>
  </si>
  <si>
    <t>smet ́; derzat</t>
  </si>
  <si>
    <t>turren</t>
  </si>
  <si>
    <t>gadaursan</t>
  </si>
  <si>
    <t>våga; töras</t>
  </si>
  <si>
    <t>θora; dirfask</t>
  </si>
  <si>
    <t>oser</t>
  </si>
  <si>
    <t>beiddio/meiddio</t>
  </si>
  <si>
    <t>ro-lāmur</t>
  </si>
  <si>
    <t>[au'ẓart]</t>
  </si>
  <si>
    <t>osar; atreverse</t>
  </si>
  <si>
    <t>moiiseewi-a</t>
  </si>
  <si>
    <t>poleʔi faka-ʔaiʔai</t>
  </si>
  <si>
    <t>maaia</t>
  </si>
  <si>
    <t>جَرُؤَ على , تَجَاسَرَ</t>
  </si>
  <si>
    <t>[ǰorʔæt]-dɑštæn</t>
  </si>
  <si>
    <t>trum-</t>
  </si>
  <si>
    <t>dhṛṣ- (dhṛṣṇoti)</t>
  </si>
  <si>
    <t>dare</t>
  </si>
  <si>
    <t>čeɑvlai</t>
  </si>
  <si>
    <t>superbus</t>
  </si>
  <si>
    <t>(i)pe'rifanos</t>
  </si>
  <si>
    <t>hupe'rēpʰanos</t>
  </si>
  <si>
    <t>gordyj; nadmennyj</t>
  </si>
  <si>
    <t>stolz; übermüete(c); hōchmüetec</t>
  </si>
  <si>
    <t>First two forms have meaning of 'arrogant'.</t>
  </si>
  <si>
    <t>hauhhairts; hauhþuhts; mikilþuhts</t>
  </si>
  <si>
    <t>stolt</t>
  </si>
  <si>
    <t>stōrlātr; dramblātr</t>
  </si>
  <si>
    <t>fier</t>
  </si>
  <si>
    <t>fier; lorhuz</t>
  </si>
  <si>
    <t>balch</t>
  </si>
  <si>
    <t>ūallach; dīummusach</t>
  </si>
  <si>
    <t>Respectively: 'proud; overproud'.</t>
  </si>
  <si>
    <t>[fier]; [ür'gülʸü]</t>
  </si>
  <si>
    <t>orgulloso</t>
  </si>
  <si>
    <t>weyi-nekilis</t>
  </si>
  <si>
    <t>ʔulumaʔoluŋa; hikisia</t>
  </si>
  <si>
    <t>whaka-hii-hii; whaka-kake</t>
  </si>
  <si>
    <t>فخُور</t>
  </si>
  <si>
    <t>[mæqrur]</t>
  </si>
  <si>
    <t>From baro 'big' + ikano adjective.</t>
  </si>
  <si>
    <t>barikano</t>
  </si>
  <si>
    <t>garvita-; dṛpta-</t>
  </si>
  <si>
    <t>proud</t>
  </si>
  <si>
    <t>heɑhpɑt</t>
  </si>
  <si>
    <t>pudor; verēcundia</t>
  </si>
  <si>
    <t>dro'pi</t>
  </si>
  <si>
    <t>ai'dōs; ai'skʰūnē</t>
  </si>
  <si>
    <t>styd, stydlivost</t>
  </si>
  <si>
    <t>scham(e); scham(e)de</t>
  </si>
  <si>
    <t>Latter form has meaning of 'modesty'.</t>
  </si>
  <si>
    <t>aiwiski; skanda; gariudei</t>
  </si>
  <si>
    <t>skam</t>
  </si>
  <si>
    <t>kinnroði</t>
  </si>
  <si>
    <t>honte</t>
  </si>
  <si>
    <t>mez</t>
  </si>
  <si>
    <t>cywilydd; gwaradwydd, gwarth</t>
  </si>
  <si>
    <t>mebul; rucce; nāire</t>
  </si>
  <si>
    <t>ã'hãlke</t>
  </si>
  <si>
    <t>vergüenza</t>
  </si>
  <si>
    <t>'Embarrass' -piinaa-w-tii. *Aztecan *pinaawa.</t>
  </si>
  <si>
    <t>pinawa</t>
  </si>
  <si>
    <t>mā; fakamā</t>
  </si>
  <si>
    <t>whaka-maa</t>
  </si>
  <si>
    <t>PPN *maa; *luma</t>
  </si>
  <si>
    <t>*PEO *maa</t>
  </si>
  <si>
    <t>خجل , حَياء</t>
  </si>
  <si>
    <t>šærm</t>
  </si>
  <si>
    <t>lažʸav</t>
  </si>
  <si>
    <t>lajjā-; hrī-; vrīḍā-</t>
  </si>
  <si>
    <t>shame (noun)</t>
  </si>
  <si>
    <t>gaðɑšvuohtɑ; bɑlɑhɑhkesvuohtɑ</t>
  </si>
  <si>
    <t>invidia; līvor; aemulātiō</t>
  </si>
  <si>
    <t>'zilia; 'fθonos</t>
  </si>
  <si>
    <t>'pʰtʰonos; zēlotu'piā; 'zēlos</t>
  </si>
  <si>
    <t>zavist ́; revnost</t>
  </si>
  <si>
    <t>nīd; abegünste</t>
  </si>
  <si>
    <t>Latter form also means 'zeal'.</t>
  </si>
  <si>
    <t>neiþ; aljan</t>
  </si>
  <si>
    <t>Respectively: 'envy; jealousy', lit. 'black sickness'.</t>
  </si>
  <si>
    <t>avund; svart-sjuka</t>
  </si>
  <si>
    <t>ofund, ofundsȳki</t>
  </si>
  <si>
    <t>envie; jalousie</t>
  </si>
  <si>
    <t>gwarizi; gourvenn; jalousi</t>
  </si>
  <si>
    <t>cenfigen; eiddigedd</t>
  </si>
  <si>
    <t>format; ēt; tnūth</t>
  </si>
  <si>
    <t>bekʰaš'teria</t>
  </si>
  <si>
    <t>envidia; celos</t>
  </si>
  <si>
    <t>čawa-lis; čawa-ti</t>
  </si>
  <si>
    <t>mānumanu</t>
  </si>
  <si>
    <t>(ha)hae; puu-hae-hae; harawene</t>
  </si>
  <si>
    <t>PPN *fuaʔa; *fuaqa; *fuu-a</t>
  </si>
  <si>
    <t>حسد , غِيرة</t>
  </si>
  <si>
    <t>[hæsæd]</t>
  </si>
  <si>
    <t>Loan from Greek meaning 'anger'.</t>
  </si>
  <si>
    <t>[xoli]</t>
  </si>
  <si>
    <t>īrṣyā-</t>
  </si>
  <si>
    <t>envy, jealousy</t>
  </si>
  <si>
    <t>suhttu</t>
  </si>
  <si>
    <t>'Rage' is rabiēs; furor.</t>
  </si>
  <si>
    <t>īra</t>
  </si>
  <si>
    <t>θi'mos; or'ɣi</t>
  </si>
  <si>
    <t>or'gē; 'kʰolos, kʰo'lē; 'mēnis; tʰū'mos</t>
  </si>
  <si>
    <t>gnev</t>
  </si>
  <si>
    <t>zorn; erbolge</t>
  </si>
  <si>
    <t>Respectively: 'anger, passion'; 'anger'; 'hatred'.</t>
  </si>
  <si>
    <t>þwairhei; moþs; hatis</t>
  </si>
  <si>
    <t>vrede; ilska</t>
  </si>
  <si>
    <t>reiði; gremi; mōðr</t>
  </si>
  <si>
    <t>colère</t>
  </si>
  <si>
    <t>koler; droug</t>
  </si>
  <si>
    <t>'Rage' is cynddaredd.</t>
  </si>
  <si>
    <t>dicter; llid</t>
  </si>
  <si>
    <t>ferg; baran</t>
  </si>
  <si>
    <t>[ko'lera]; 'kʰešü</t>
  </si>
  <si>
    <t>enojo; ira; rabia</t>
  </si>
  <si>
    <t>Latter is 'head-hot'.</t>
  </si>
  <si>
    <t>kʷalan-ti; mo-kʷa-totoni-a</t>
  </si>
  <si>
    <t>ʔita; ʔita lahi; loto lili</t>
  </si>
  <si>
    <t>riri-a; puku-riri; riri; pooraŋi; ŋuha</t>
  </si>
  <si>
    <t>PNP *kaitaua; *ŋutu. PEP *tuma. PCP *nene.</t>
  </si>
  <si>
    <t>PPN *kilia(a); *lili; *lilia; *ʔita; *sauaa; *nene; *poni(s)</t>
  </si>
  <si>
    <t>PAN *get; *git; *ŋaC; *ŋeC; *ŋiC</t>
  </si>
  <si>
    <t>غضب</t>
  </si>
  <si>
    <t>[xæšm]</t>
  </si>
  <si>
    <t>xoli(n)</t>
  </si>
  <si>
    <t>krodha-; kopa-; heḍa-</t>
  </si>
  <si>
    <t>anger</t>
  </si>
  <si>
    <t>vɑšuhit</t>
  </si>
  <si>
    <t>odium</t>
  </si>
  <si>
    <t>mi'so</t>
  </si>
  <si>
    <t>'mīsos; 'ekʰtʰrā</t>
  </si>
  <si>
    <t>nenavist</t>
  </si>
  <si>
    <t>hazzen</t>
  </si>
  <si>
    <t>Latter two forms are verbs.</t>
  </si>
  <si>
    <t>fijaþwa; fijan; hatan</t>
  </si>
  <si>
    <t>hat; hata</t>
  </si>
  <si>
    <t>hatr</t>
  </si>
  <si>
    <t>haïr</t>
  </si>
  <si>
    <t>kasaad; kaoud kaz ouz</t>
  </si>
  <si>
    <t>cas; casineb</t>
  </si>
  <si>
    <t>(mis)cais</t>
  </si>
  <si>
    <t>'hera; [male'sia]</t>
  </si>
  <si>
    <t>odiar</t>
  </si>
  <si>
    <t>Also ki-yolita.</t>
  </si>
  <si>
    <t>ki-ta-welita</t>
  </si>
  <si>
    <t>fehiʔa</t>
  </si>
  <si>
    <t>kino; whaka-kino; mauaahara</t>
  </si>
  <si>
    <t>PPN *fesia</t>
  </si>
  <si>
    <t>كُرْه , كراهة , بُغْض</t>
  </si>
  <si>
    <t>[tænæffor]</t>
  </si>
  <si>
    <t>Romanian loan from verb vuric̷- + imos abstract.</t>
  </si>
  <si>
    <t>[vuric̷imos]</t>
  </si>
  <si>
    <t>The latter form means 'hatred'. Also dveṣaṇa- 'hating' and dveṣin- 'hostile'. Interestingly, the neuter dveṣya- (literally, 'to be hated') is rendered 'nutmeg'.</t>
  </si>
  <si>
    <t>dviṣ- (dveṣṭi); dveṣa-</t>
  </si>
  <si>
    <t>hate</t>
  </si>
  <si>
    <t>fuoikut</t>
  </si>
  <si>
    <t>gemere</t>
  </si>
  <si>
    <t>grini'azo</t>
  </si>
  <si>
    <t>'stenō; ste'nazō</t>
  </si>
  <si>
    <t>stonat</t>
  </si>
  <si>
    <t>achzen; stenen</t>
  </si>
  <si>
    <t>swogatjan</t>
  </si>
  <si>
    <t>stöna</t>
  </si>
  <si>
    <t>stynja</t>
  </si>
  <si>
    <t>grogner</t>
  </si>
  <si>
    <t>grognal</t>
  </si>
  <si>
    <t>griddfan; ochain; ocheneidio</t>
  </si>
  <si>
    <t>cnetim</t>
  </si>
  <si>
    <t>'To grunt' is ku'rĩka.</t>
  </si>
  <si>
    <t>[murmu'si]ka</t>
  </si>
  <si>
    <t>gemir</t>
  </si>
  <si>
    <t>sosolka</t>
  </si>
  <si>
    <t>toʔe</t>
  </si>
  <si>
    <t>auee; aurere</t>
  </si>
  <si>
    <t>PPN *ŋuu</t>
  </si>
  <si>
    <t>PAN *ŋek; *ŋuŋ; *ŋur; *Reŋ</t>
  </si>
  <si>
    <t>أَنﱠ</t>
  </si>
  <si>
    <t>nɑle-kærdæn</t>
  </si>
  <si>
    <t>[huhuisar-]</t>
  </si>
  <si>
    <t>kūj- (kūjati)</t>
  </si>
  <si>
    <t>groan</t>
  </si>
  <si>
    <t>gɑɲɑl</t>
  </si>
  <si>
    <t>lacrima</t>
  </si>
  <si>
    <t>'ðakri</t>
  </si>
  <si>
    <t>'dakru</t>
  </si>
  <si>
    <t>sleza</t>
  </si>
  <si>
    <t>zaher; traher</t>
  </si>
  <si>
    <t>tagr</t>
  </si>
  <si>
    <t>tår</t>
  </si>
  <si>
    <t>tār</t>
  </si>
  <si>
    <t>larme</t>
  </si>
  <si>
    <t>daeraouenn; daelaouenn; dour</t>
  </si>
  <si>
    <t>deigryn</t>
  </si>
  <si>
    <t>dēr</t>
  </si>
  <si>
    <t>'nigar</t>
  </si>
  <si>
    <t>lágrima</t>
  </si>
  <si>
    <t>Means 'eye-liquid'.</t>
  </si>
  <si>
    <t>iš-a-yo</t>
  </si>
  <si>
    <t>loʔimata</t>
  </si>
  <si>
    <t>roi-mata</t>
  </si>
  <si>
    <t>PPN *loqi-mata; *lo</t>
  </si>
  <si>
    <t>دمْع , دمْعة</t>
  </si>
  <si>
    <t>æšk</t>
  </si>
  <si>
    <t>asvin</t>
  </si>
  <si>
    <t>ašru-; bāṣpa- ~ vāṣpa-</t>
  </si>
  <si>
    <t>tear (noun)</t>
  </si>
  <si>
    <t>čier̃r̃ut</t>
  </si>
  <si>
    <t>flēre; plōrāre</t>
  </si>
  <si>
    <t>'kleo; ða'krizo</t>
  </si>
  <si>
    <t>'klaiō</t>
  </si>
  <si>
    <t>plakat</t>
  </si>
  <si>
    <t>weinen; riezen; wüefen</t>
  </si>
  <si>
    <t>gretan</t>
  </si>
  <si>
    <t>gråta</t>
  </si>
  <si>
    <t>grāta</t>
  </si>
  <si>
    <t>pleurer</t>
  </si>
  <si>
    <t>gouelaɲ; ouela; garmad</t>
  </si>
  <si>
    <t>wylo; crio</t>
  </si>
  <si>
    <t>cīim</t>
  </si>
  <si>
    <t>Means 'to do tears'.</t>
  </si>
  <si>
    <t>'nigar 'egin</t>
  </si>
  <si>
    <t>llorar</t>
  </si>
  <si>
    <t>'Llanto' is čokalis; čokilis. *Aztecan *čooka.</t>
  </si>
  <si>
    <t>čoka; iš-čoka</t>
  </si>
  <si>
    <t>taŋi</t>
  </si>
  <si>
    <t>'Sob' hotu.</t>
  </si>
  <si>
    <t>taŋi-hia; auee-tia; taŋi</t>
  </si>
  <si>
    <t>PEP *ku(f, s)a.</t>
  </si>
  <si>
    <t>PPN *taŋi; *taŋi-sia; *taṅi(s); *kuha</t>
  </si>
  <si>
    <t>*PEO *taŋi-z; *taŋi(s).</t>
  </si>
  <si>
    <t>بَكَى</t>
  </si>
  <si>
    <t>gerye-kærdæn</t>
  </si>
  <si>
    <t>rov-</t>
  </si>
  <si>
    <t>rud- (roditi)</t>
  </si>
  <si>
    <t>cry, weep</t>
  </si>
  <si>
    <t>šallu</t>
  </si>
  <si>
    <t>misericordia</t>
  </si>
  <si>
    <t>'iktos; si'bonia</t>
  </si>
  <si>
    <t>'eleos; 'oiktos</t>
  </si>
  <si>
    <t>žalost ́; sožalenie</t>
  </si>
  <si>
    <t>erbermede; barmunge</t>
  </si>
  <si>
    <t>armaio means 'mercy, alms'; armahairtei, 'mercy'.</t>
  </si>
  <si>
    <t>armaio; armahairtei</t>
  </si>
  <si>
    <t>med-lidande, med-ömkan</t>
  </si>
  <si>
    <t>miskunn</t>
  </si>
  <si>
    <t>pitié; compassion</t>
  </si>
  <si>
    <t>truez</t>
  </si>
  <si>
    <t>tosturi; trugaredd</t>
  </si>
  <si>
    <t>airchissecht</t>
  </si>
  <si>
    <t>do'lümen</t>
  </si>
  <si>
    <t>compasión; lástima</t>
  </si>
  <si>
    <t>te-ikneli-lis</t>
  </si>
  <si>
    <t>lotoʔofa; faka-ʔofaʔia</t>
  </si>
  <si>
    <t>aroha-ina</t>
  </si>
  <si>
    <t>PPN *qaloqofa; *ʔaloʔofa</t>
  </si>
  <si>
    <t>شفقة , حنان</t>
  </si>
  <si>
    <t>[ræhm]</t>
  </si>
  <si>
    <t>[mila]</t>
  </si>
  <si>
    <t>dayā-; karuṇā-; kṛpā-</t>
  </si>
  <si>
    <t>pity</t>
  </si>
  <si>
    <t>vaidɑlit; šallošit</t>
  </si>
  <si>
    <t>paenitēre</t>
  </si>
  <si>
    <t>li'pame; meta'niono</t>
  </si>
  <si>
    <t>meta'melei; metano'eō</t>
  </si>
  <si>
    <t>žalet ́; kajat ́sja</t>
  </si>
  <si>
    <t>riuwen</t>
  </si>
  <si>
    <t>idreigon (sik)</t>
  </si>
  <si>
    <t>Respectively: 'regret; repent'.</t>
  </si>
  <si>
    <t>beklaga; ångra</t>
  </si>
  <si>
    <t>Term denoted with (sk).</t>
  </si>
  <si>
    <t>iðra</t>
  </si>
  <si>
    <t>regretter</t>
  </si>
  <si>
    <t>kaoud keuz; kaoud desped</t>
  </si>
  <si>
    <t>edifarhau; gresynu</t>
  </si>
  <si>
    <t>ad-errig</t>
  </si>
  <si>
    <t>['dolü]</t>
  </si>
  <si>
    <t>lamentar; sentir</t>
  </si>
  <si>
    <t>taŋilāulau; lotomamahi; kātaki</t>
  </si>
  <si>
    <t>auee; taŋi-hia; mihi-a; aroha; koonohi</t>
  </si>
  <si>
    <t>تَأَسﱠفَ</t>
  </si>
  <si>
    <t>ænduh; [tæʔæssof]-xordæn; pæšimɑn-šodæn</t>
  </si>
  <si>
    <t>Loan from Romanian 'I have regret'.</t>
  </si>
  <si>
    <t>[žavo si ma] ~ [žalʸa si ma]</t>
  </si>
  <si>
    <t>Respectively: passive; causative: anušocayati.</t>
  </si>
  <si>
    <t>anu-tap- (anutapyate); anu-šuc- (anušocati)</t>
  </si>
  <si>
    <t>regret, be sorry</t>
  </si>
  <si>
    <t>fuollɑ</t>
  </si>
  <si>
    <t>anxietās</t>
  </si>
  <si>
    <t>aɣo'nia; anisi'xia</t>
  </si>
  <si>
    <t>apo'riā; 'merimna; adēmo'niā</t>
  </si>
  <si>
    <t>trevoga; bespokojstro; zabota</t>
  </si>
  <si>
    <t>angest; bange; sorge</t>
  </si>
  <si>
    <t>saurga</t>
  </si>
  <si>
    <t>First and second terms are 'anxiety'; third term is 'worry'.</t>
  </si>
  <si>
    <t>ängslan; oro; bekymmer</t>
  </si>
  <si>
    <t>kvīða</t>
  </si>
  <si>
    <t>anxiété</t>
  </si>
  <si>
    <t>neh</t>
  </si>
  <si>
    <t>pryder</t>
  </si>
  <si>
    <t>dethiden; (imm)snīm</t>
  </si>
  <si>
    <t>arɛ̃'küra</t>
  </si>
  <si>
    <t>ansiedad; angustia; preocupación</t>
  </si>
  <si>
    <t>lotomoʔua; faka-hohaʔa</t>
  </si>
  <si>
    <t>maahara-hara-tia</t>
  </si>
  <si>
    <t>PPN *mamae; *peu</t>
  </si>
  <si>
    <t>قلق</t>
  </si>
  <si>
    <t>negærani</t>
  </si>
  <si>
    <t>From Romanian.</t>
  </si>
  <si>
    <t>[nekazo]</t>
  </si>
  <si>
    <t>cintā-</t>
  </si>
  <si>
    <t>anxiety, worry</t>
  </si>
  <si>
    <t>mor̃ɑš</t>
  </si>
  <si>
    <t>dolor; aegritudō; trīstis</t>
  </si>
  <si>
    <t>'ponos; kai'mos</t>
  </si>
  <si>
    <t>'lūpē; 'algos; o'dunē</t>
  </si>
  <si>
    <t>gore; pečal ́; skorb</t>
  </si>
  <si>
    <t>sēr; sorge; harm</t>
  </si>
  <si>
    <t>saurga; gaurei; gauriþa</t>
  </si>
  <si>
    <t>Final term is 'bitterness, extreme annoyance'.</t>
  </si>
  <si>
    <t>djup sorg; sorg; grämelse</t>
  </si>
  <si>
    <t>harmr; hrygð; sorg; tregi</t>
  </si>
  <si>
    <t>douleur; peine; chagrin</t>
  </si>
  <si>
    <t>glahar; poan-galon</t>
  </si>
  <si>
    <t>gofid; galar; tristwch</t>
  </si>
  <si>
    <t>brōn; cuma; dube</t>
  </si>
  <si>
    <t>['pʰena]; [ša'gri]</t>
  </si>
  <si>
    <t>tristeza; dolor; pena</t>
  </si>
  <si>
    <t>Lit. 'reflexive-heart-sick'. Also amo paki; ta-yokoya.</t>
  </si>
  <si>
    <t>mo-yol-koko-a</t>
  </si>
  <si>
    <t>mamahi lahi; lotomamahi</t>
  </si>
  <si>
    <t>'Gloomy' is poouri-uri; mata-poo-uri.</t>
  </si>
  <si>
    <t>poouri</t>
  </si>
  <si>
    <t>حُزْن , غَمّ , كآبة , كرْب</t>
  </si>
  <si>
    <t>qæm; ænduh</t>
  </si>
  <si>
    <t>[nekazo]; [žalia]</t>
  </si>
  <si>
    <t>šoka-; šuc-; duḥkha-; kheda-; manyu-; viṣanna-; mlāna-</t>
  </si>
  <si>
    <t>grief, sorrow, sadness</t>
  </si>
  <si>
    <t>bavččɑs</t>
  </si>
  <si>
    <t>dolor</t>
  </si>
  <si>
    <t>'ponos</t>
  </si>
  <si>
    <t>'algos; o'dunē; 'patʰos; 'patʰēma</t>
  </si>
  <si>
    <t>bol ́; stradanie</t>
  </si>
  <si>
    <t>smerze; sēr; līden; pīn</t>
  </si>
  <si>
    <t>Second form means 'suffering'; last form, 'torture'.</t>
  </si>
  <si>
    <t>sair; winno; balweins</t>
  </si>
  <si>
    <t>Fourth term is suffering.</t>
  </si>
  <si>
    <t>smärta; värk; ont; lidande</t>
  </si>
  <si>
    <t>verkr; sārsauki</t>
  </si>
  <si>
    <t>douleur</t>
  </si>
  <si>
    <t>poan; droug</t>
  </si>
  <si>
    <t>poen</t>
  </si>
  <si>
    <t>imned; cēssad</t>
  </si>
  <si>
    <t>Latter form when speaking to children.</t>
  </si>
  <si>
    <t>min; [do'lore]; mi'mi</t>
  </si>
  <si>
    <t>Also tac̷akʷilti-lis; pinawa.</t>
  </si>
  <si>
    <t>te-koko-a; te-kokohkayo-t</t>
  </si>
  <si>
    <t>mamahi; laŋa manavanava</t>
  </si>
  <si>
    <t>A 'headache' is aanini.</t>
  </si>
  <si>
    <t>mamae; whara</t>
  </si>
  <si>
    <t>PPN *kakaa'hurt'; *kai. PNP *mamae; *sa(ʔ)e 'intense suffering'.</t>
  </si>
  <si>
    <t>PPN *suki; *mamae</t>
  </si>
  <si>
    <t>Saki</t>
  </si>
  <si>
    <t>*PEO *ka(a)ka(a).</t>
  </si>
  <si>
    <t>ألم</t>
  </si>
  <si>
    <t>dærd</t>
  </si>
  <si>
    <t>dukʰ</t>
  </si>
  <si>
    <t>The first example is the term referring in Buddhism (and elsewhere) to 'suffering, disharmony, disjointedness'. The second term derives from pīḍ- 'squeeze, press'. The latter example (from the root vid- 'to know') may also mean 'sensation' in general.</t>
  </si>
  <si>
    <t>duḥkha-; pīḍā- vedanā-</t>
  </si>
  <si>
    <t>pain</t>
  </si>
  <si>
    <t>sɑllut</t>
  </si>
  <si>
    <t>amplectī; complectī</t>
  </si>
  <si>
    <t>aga'liazo</t>
  </si>
  <si>
    <t>peri'ptussō; peri'plekomai</t>
  </si>
  <si>
    <t>obnjat ́; obnimat</t>
  </si>
  <si>
    <t>umbevāhen</t>
  </si>
  <si>
    <t>Also means 'comfort'.</t>
  </si>
  <si>
    <t>gaþlaihan</t>
  </si>
  <si>
    <t>om-famna</t>
  </si>
  <si>
    <t>embrasser; étreindre</t>
  </si>
  <si>
    <t>briata</t>
  </si>
  <si>
    <t>cofleidio</t>
  </si>
  <si>
    <t>be'ṣarka</t>
  </si>
  <si>
    <t>abrazar</t>
  </si>
  <si>
    <t>faʔufua</t>
  </si>
  <si>
    <t>awhi; awhi-tia; tauapo-hia; tauawhi</t>
  </si>
  <si>
    <t>PPN *nani; *amo; *afi(i)</t>
  </si>
  <si>
    <t>عَانَقَ</t>
  </si>
  <si>
    <t>ɑquš; dær-ɑquš-gereftæn</t>
  </si>
  <si>
    <t>Means 'give an embrace'; loan from Greek.</t>
  </si>
  <si>
    <t>de- [angali]</t>
  </si>
  <si>
    <t>ā-lin̄g- (ālin̄gati); ālin̄gana-; ālin̄gita; ā-šliṣ- (ā-šliṣyati); āšleṣa-</t>
  </si>
  <si>
    <t>embrace</t>
  </si>
  <si>
    <t>c̷ummat</t>
  </si>
  <si>
    <t>ōsculārī; sāviārī; bāsiāre</t>
  </si>
  <si>
    <t>fi'lao</t>
  </si>
  <si>
    <t>pʰi'leō; ku'neō</t>
  </si>
  <si>
    <t>celovat</t>
  </si>
  <si>
    <t>küssen</t>
  </si>
  <si>
    <t>kukjan</t>
  </si>
  <si>
    <t>kyssa</t>
  </si>
  <si>
    <t>baiser; embrasser</t>
  </si>
  <si>
    <t>pokad; bouchad</t>
  </si>
  <si>
    <t>cusanu</t>
  </si>
  <si>
    <t>pōcaim</t>
  </si>
  <si>
    <t>Lit. 'to give kiss'.</t>
  </si>
  <si>
    <t>pot 'eman</t>
  </si>
  <si>
    <t>besar</t>
  </si>
  <si>
    <t>'mouth' 04.240.</t>
  </si>
  <si>
    <t>ki-ten-amiki</t>
  </si>
  <si>
    <t>ʔuma; fekita</t>
  </si>
  <si>
    <t>kihi-a</t>
  </si>
  <si>
    <t>PCP *'uma. PPN *quma</t>
  </si>
  <si>
    <t>PPN *soŋi</t>
  </si>
  <si>
    <t>قَبﱠلَ , بَاسَ</t>
  </si>
  <si>
    <t>busidæn</t>
  </si>
  <si>
    <t>'I give a kiss'.</t>
  </si>
  <si>
    <t>čumid-</t>
  </si>
  <si>
    <t>cumb- (cumbati)</t>
  </si>
  <si>
    <t>kiss</t>
  </si>
  <si>
    <t>verb</t>
  </si>
  <si>
    <t>r̃ahkestit</t>
  </si>
  <si>
    <t>amor; cāritās; dīligere</t>
  </si>
  <si>
    <t>aɣa'pao; a'ɣapi; 'erotas</t>
  </si>
  <si>
    <t>'erōs; pʰi'liā; stor'gē; e'raō; aga'paō; pʰi'leō; 'stergō</t>
  </si>
  <si>
    <t>ljubov ́; ljubit</t>
  </si>
  <si>
    <t>lieben; minnen</t>
  </si>
  <si>
    <t>Resepctively: noun; verb.</t>
  </si>
  <si>
    <t>frijaþwa; frijon</t>
  </si>
  <si>
    <t>Second term is poetic. Third term is verb form.</t>
  </si>
  <si>
    <t>kärlek; älskog, älska</t>
  </si>
  <si>
    <t>āst; elska; unna; frjā</t>
  </si>
  <si>
    <t>aimer; amour</t>
  </si>
  <si>
    <t>Respectively: verbal form; noun form.</t>
  </si>
  <si>
    <t>kared; karantez</t>
  </si>
  <si>
    <t>Respectively: noun; noun; verb.</t>
  </si>
  <si>
    <t>cariad; serch; caru</t>
  </si>
  <si>
    <t>grād; serc; cais; caraim</t>
  </si>
  <si>
    <t>'maite</t>
  </si>
  <si>
    <t>querer, amar</t>
  </si>
  <si>
    <t>'Love with all the heart' -yool-tasoh-ta.</t>
  </si>
  <si>
    <t>ki-tasoh-ta</t>
  </si>
  <si>
    <t>ʔofa</t>
  </si>
  <si>
    <t>aroha-ina(ki)</t>
  </si>
  <si>
    <t>PNP *ofia; pole. PEP *mina</t>
  </si>
  <si>
    <t>PPN *fia; *finaŋalo; *hofi; *kolo; *manako; *ʔaloʔofa; *qaloqofa; *ʔalo(f); *pele</t>
  </si>
  <si>
    <t>أَحَبﱠ ؛ حُبّ</t>
  </si>
  <si>
    <t>[ešq]; dust-dɑštæn</t>
  </si>
  <si>
    <t>3rd person sing. forms: prīṇāti ~ prīyate (the latter also passive); cakame (perfect form); snihyati. The primary meaning of prī- is 'to please, gladden, delight in'; of kam is 'desire, long for'; and of snih 'to be sticky (to be attached to, to feel affection for)'. The nominals preman-; kāma-; sneha- are related to these respective roots.</t>
  </si>
  <si>
    <t>preman-; kāma-; sneha-; prī-; kam; snih-</t>
  </si>
  <si>
    <t>love</t>
  </si>
  <si>
    <t>stoɑhkɑt</t>
  </si>
  <si>
    <t>lūdere</t>
  </si>
  <si>
    <t>'pezo</t>
  </si>
  <si>
    <t>'paizō; a'tʰūrō</t>
  </si>
  <si>
    <t>igrat</t>
  </si>
  <si>
    <t>spiln</t>
  </si>
  <si>
    <t>leka; spela</t>
  </si>
  <si>
    <t>leika</t>
  </si>
  <si>
    <t>jouer</t>
  </si>
  <si>
    <t>c’hoari</t>
  </si>
  <si>
    <t>chwarae</t>
  </si>
  <si>
    <t>imberim; cluchigur</t>
  </si>
  <si>
    <t>čoṣ'taka; [li'berti]</t>
  </si>
  <si>
    <t>jugar</t>
  </si>
  <si>
    <t>Latter are nouns.</t>
  </si>
  <si>
    <t>mawil-ti-a; awil; awil-ti</t>
  </si>
  <si>
    <t>vaʔiŋa</t>
  </si>
  <si>
    <t>purei; tākaro</t>
  </si>
  <si>
    <t>PPN *takalo</t>
  </si>
  <si>
    <t>*PEO *ŋkito</t>
  </si>
  <si>
    <t>لَعِبَ , لَهَا</t>
  </si>
  <si>
    <t>bɑzi-kærdæn</t>
  </si>
  <si>
    <t>kʰel-</t>
  </si>
  <si>
    <t>krīḍ- (krīḍati)</t>
  </si>
  <si>
    <t>play</t>
  </si>
  <si>
    <t>moddyat</t>
  </si>
  <si>
    <t>subrīdēre</t>
  </si>
  <si>
    <t>xamoɣe'lao</t>
  </si>
  <si>
    <t>meidi'aō</t>
  </si>
  <si>
    <t>ulybat ́sja</t>
  </si>
  <si>
    <t>smielen; smieren</t>
  </si>
  <si>
    <t>Second term is noun form.</t>
  </si>
  <si>
    <t>små-le; leende</t>
  </si>
  <si>
    <t>sourire</t>
  </si>
  <si>
    <t>c’hoarzin; mousc’hoarzin</t>
  </si>
  <si>
    <t>gwenu</t>
  </si>
  <si>
    <t>Lit. 'to do a little laugh'.</t>
  </si>
  <si>
    <t>['eri] 'tʸipi 'egin; [eri]'ɲi 'egin</t>
  </si>
  <si>
    <t>sonreír</t>
  </si>
  <si>
    <t>Lit. 'face-laugh'.</t>
  </si>
  <si>
    <t>iš-wec̷ka</t>
  </si>
  <si>
    <t>malimali</t>
  </si>
  <si>
    <t>mene-mene ŋaa paapaariŋa</t>
  </si>
  <si>
    <t>'Bare the teeth' is *ŋis.</t>
  </si>
  <si>
    <t>PPN *ni</t>
  </si>
  <si>
    <t>اِبْتَسَمَ</t>
  </si>
  <si>
    <t>[tæbæssom]-kærdæn</t>
  </si>
  <si>
    <t>asa-</t>
  </si>
  <si>
    <t>smi- (smayati)</t>
  </si>
  <si>
    <t>smile</t>
  </si>
  <si>
    <t>čɑibmɑt</t>
  </si>
  <si>
    <t>rīdēre; (sub)rīdēre</t>
  </si>
  <si>
    <t>ɣe'lao</t>
  </si>
  <si>
    <t>ge'laō</t>
  </si>
  <si>
    <t>smejat ́sja</t>
  </si>
  <si>
    <t>lachen</t>
  </si>
  <si>
    <t>hlahjan</t>
  </si>
  <si>
    <t>skratta; le</t>
  </si>
  <si>
    <t>hlœ̄ja; brosa</t>
  </si>
  <si>
    <t>rire</t>
  </si>
  <si>
    <t>c’hoarzin</t>
  </si>
  <si>
    <t>chwerthin</t>
  </si>
  <si>
    <t>The latter is a noun.</t>
  </si>
  <si>
    <t>tibiu; gen</t>
  </si>
  <si>
    <t>Lit. 'to do laugh'.</t>
  </si>
  <si>
    <t>['eri] 'egin</t>
  </si>
  <si>
    <t>reír</t>
  </si>
  <si>
    <t>-wec̷ka; we-wec̷ka; wec̷ka-lis</t>
  </si>
  <si>
    <t>kata</t>
  </si>
  <si>
    <t>kata-ina; kata</t>
  </si>
  <si>
    <t>PPN *kata; *sisi</t>
  </si>
  <si>
    <t>PAN *kak (kaqak ?)</t>
  </si>
  <si>
    <t>ضَحِكَ</t>
  </si>
  <si>
    <t>xændidæn;</t>
  </si>
  <si>
    <t>has- (hasati)</t>
  </si>
  <si>
    <t>laugh</t>
  </si>
  <si>
    <t>ilolɑš ~ lihkolɑš</t>
  </si>
  <si>
    <t>'Happy' is beātus, beātum; fēlīx; fēlīcitās.</t>
  </si>
  <si>
    <t>gaudium; laetitia, laetus</t>
  </si>
  <si>
    <t>xa'rumenos; eftixi'smenos</t>
  </si>
  <si>
    <t>hila'ros; 'eutʰumos; pʰai'dros</t>
  </si>
  <si>
    <t>radostnyj; rad; vesëlyj</t>
  </si>
  <si>
    <t>vrō; blīde</t>
  </si>
  <si>
    <t>Respectively: 'cheerful'; 'happy'.</t>
  </si>
  <si>
    <t>hlas; audags</t>
  </si>
  <si>
    <t>glad</t>
  </si>
  <si>
    <t>glaðr; feginn</t>
  </si>
  <si>
    <t>joyeux; heureux</t>
  </si>
  <si>
    <t>laouen; joauz</t>
  </si>
  <si>
    <t>Respectively: adj.; adj.; noun; adj. and noun.</t>
  </si>
  <si>
    <t>llawen; llon; llawenydd; dywenydd</t>
  </si>
  <si>
    <t>fāilid; subach</t>
  </si>
  <si>
    <t>Second form perhaps from Gascon (Béarn) 'urous'.</t>
  </si>
  <si>
    <t>[ala'gera]; ['iruṣ]; ['boc̷]-ik</t>
  </si>
  <si>
    <t>alegre; contento; feliz</t>
  </si>
  <si>
    <t>Also 'make happy' -paak-tii; 'state of being happy' -paaki-ta; 'make happy (give)' -paaki-liis-maka.</t>
  </si>
  <si>
    <t>yol-paki; yol-kisa; paki</t>
  </si>
  <si>
    <t>fiemālie; loto noŋa; fiefia</t>
  </si>
  <si>
    <t>Also hari; koa-ina.</t>
  </si>
  <si>
    <t>manahau; ŋahau; tatuu; kua tatuu te ŋaakau</t>
  </si>
  <si>
    <t>PPN *fali; *mali; *koLi; *fiu; *kona</t>
  </si>
  <si>
    <t>فرِح , فرْحان , مسْرُور , سعِيد</t>
  </si>
  <si>
    <t>šɑdmɑn</t>
  </si>
  <si>
    <t>Respectively: baxt + alo; loan from Romanian; loš+an: 'happy' + adj.</t>
  </si>
  <si>
    <t>[baxtalo]; [vʸaselo]; lošano</t>
  </si>
  <si>
    <t>Also bhagavant; sāubhāgya-.</t>
  </si>
  <si>
    <t>ānandī-; harṣin-; harṣita-; hṛṣṭa-</t>
  </si>
  <si>
    <t>joyful, glad, happy</t>
  </si>
  <si>
    <t>bar̃ti</t>
  </si>
  <si>
    <t>fortūna adversa; infortūnium</t>
  </si>
  <si>
    <t>kakoti'xia, ati'xia; ðisti'xia</t>
  </si>
  <si>
    <t>sumpʰo'rā; du'stukʰēma; a'tukʰēma; 'patʰos; 'patʰēma</t>
  </si>
  <si>
    <t>nesčastie</t>
  </si>
  <si>
    <t>ungelücke; unsælde</t>
  </si>
  <si>
    <t>olycka; otur</t>
  </si>
  <si>
    <t>ūlykka</t>
  </si>
  <si>
    <t>malheur; malchance; infortune</t>
  </si>
  <si>
    <t>maleur; dichaɲs</t>
  </si>
  <si>
    <t>anffawd; anlwc</t>
  </si>
  <si>
    <t>dodcad</t>
  </si>
  <si>
    <t>Latter form from Gascon (Béarn) 'destorb'.</t>
  </si>
  <si>
    <t>['sortʰe] 'čar; [ma'lür]; [deṣ'torde]</t>
  </si>
  <si>
    <t>mala suerte</t>
  </si>
  <si>
    <t>fehālaaki; malaʔia; foʔui ne fai; ʔikai ke faiŋamālie</t>
  </si>
  <si>
    <t>aituaa</t>
  </si>
  <si>
    <t>سُوءُ الحظﱢ</t>
  </si>
  <si>
    <t>bædbæxti</t>
  </si>
  <si>
    <t>bax(t)</t>
  </si>
  <si>
    <t>daurbhāgya-</t>
  </si>
  <si>
    <t>misfortune, bad luck</t>
  </si>
  <si>
    <t>lihkku</t>
  </si>
  <si>
    <t>fortūna [secunda]</t>
  </si>
  <si>
    <t>'tixi; efti'xia</t>
  </si>
  <si>
    <t>'tukʰē; eutu'kʰiā</t>
  </si>
  <si>
    <t>sčastie</t>
  </si>
  <si>
    <t>gelücke; sælde; heil</t>
  </si>
  <si>
    <t>lycka; tur</t>
  </si>
  <si>
    <t>happ</t>
  </si>
  <si>
    <t>chance; bonheur</t>
  </si>
  <si>
    <t>eurvad; chaɲs</t>
  </si>
  <si>
    <t>lwc dda; ffawd dda</t>
  </si>
  <si>
    <t>ād; tocad</t>
  </si>
  <si>
    <t>['sortʰe] 'hun ~ ['šãc̷a] 'hun</t>
  </si>
  <si>
    <t>buena suerte</t>
  </si>
  <si>
    <t>monūʔia</t>
  </si>
  <si>
    <t>waimarie</t>
  </si>
  <si>
    <t>PPN *manuuqia; *ma-tua</t>
  </si>
  <si>
    <t>حظّ , بخْت</t>
  </si>
  <si>
    <t>nikbæxti</t>
  </si>
  <si>
    <t>bhāgya-; saubhāgya-; sampatti-</t>
  </si>
  <si>
    <t>good fortune, luck</t>
  </si>
  <si>
    <t>imɑštuvvɑn; heɑhkɑstuvvɑn</t>
  </si>
  <si>
    <t>admīrātiō; stupor</t>
  </si>
  <si>
    <t>'ekpliktos</t>
  </si>
  <si>
    <t>tetʰē'pōs; ekpeplēg'menos</t>
  </si>
  <si>
    <t>udivlënnyj</t>
  </si>
  <si>
    <t>verwundert</t>
  </si>
  <si>
    <t>Noun form.</t>
  </si>
  <si>
    <t>sildaleik</t>
  </si>
  <si>
    <t>förundran, förvåning</t>
  </si>
  <si>
    <t>undr</t>
  </si>
  <si>
    <t>étonné; surpris</t>
  </si>
  <si>
    <t>souezet; estonet</t>
  </si>
  <si>
    <t>Second form is 3rd person sing.</t>
  </si>
  <si>
    <t>syn; wedi ei synnu</t>
  </si>
  <si>
    <t>machdad; ingantas</t>
  </si>
  <si>
    <t>Latter form means 'caught out'.</t>
  </si>
  <si>
    <t>[eṣtona]-'tü-rik; ac̷a'man-ik</t>
  </si>
  <si>
    <t>sorprendido; estupefacto</t>
  </si>
  <si>
    <t>ki-mow-ti-a</t>
  </si>
  <si>
    <t>ʔohovale</t>
  </si>
  <si>
    <t>miiharo; kete-kete ana te niho</t>
  </si>
  <si>
    <t>PPN *ofo</t>
  </si>
  <si>
    <t>PAN *ŋaŋ</t>
  </si>
  <si>
    <t>مدْهُوش , مذْهُول</t>
  </si>
  <si>
    <t>[tæʔæǰǰob]; xire</t>
  </si>
  <si>
    <t>Loan from Romanian (past participle).</t>
  </si>
  <si>
    <t>mirisavav; [čudisailo]</t>
  </si>
  <si>
    <t>vismita-</t>
  </si>
  <si>
    <t>surprised, astonished</t>
  </si>
  <si>
    <t>heɑggɑ; vuoigŋɑ</t>
  </si>
  <si>
    <t>anima, animus; spīritus</t>
  </si>
  <si>
    <t>psi'xi; 'pnefma</t>
  </si>
  <si>
    <t>psū'kʰē; tʰū'mos; 'pneuma</t>
  </si>
  <si>
    <t>duša; dux</t>
  </si>
  <si>
    <t>sēle; geist</t>
  </si>
  <si>
    <t>Latter form is 'mind'.</t>
  </si>
  <si>
    <t>saiwala; ahma</t>
  </si>
  <si>
    <t>själ; ande</t>
  </si>
  <si>
    <t>ond; sāla; andi</t>
  </si>
  <si>
    <t>âme; esprit</t>
  </si>
  <si>
    <t>ene; spered</t>
  </si>
  <si>
    <t>enaid; ysbryd</t>
  </si>
  <si>
    <t>anim; spirut</t>
  </si>
  <si>
    <t>[a'rima]</t>
  </si>
  <si>
    <t>Iberian Span. has alma, espíritu.</t>
  </si>
  <si>
    <t>alma</t>
  </si>
  <si>
    <t>Respectively: 'his/her heart; his/her day'. See Alfredo López Austin, for distinctions. For a healing cure of 'Loss of soul or spirit' see Harold Key, pp. 83-84, [Tlalocan]</t>
  </si>
  <si>
    <t>i-yolo; i-tona-l; i-anima</t>
  </si>
  <si>
    <t>laumālie</t>
  </si>
  <si>
    <t>wairua; ŋaakau</t>
  </si>
  <si>
    <t>PCP 'alo-. PPN *qalo.</t>
  </si>
  <si>
    <t>PPN *ʔana-ʔana; *feqao; *qaitu; *aitu; *maquri; *maʔuri; *qaŋaqaŋa; *ma-nava; *vai-lua</t>
  </si>
  <si>
    <t>نفْس , رُوح</t>
  </si>
  <si>
    <t>[ruh]; [næfs]; ǰɑn</t>
  </si>
  <si>
    <t>[aburo]; [duxo]</t>
  </si>
  <si>
    <t>ātman-; prāṇa-; jīva-</t>
  </si>
  <si>
    <t>soul, spirit</t>
  </si>
  <si>
    <t>yoɑibmai</t>
  </si>
  <si>
    <t>rūgātus; rūgōsus</t>
  </si>
  <si>
    <t>ritiðia'smenos</t>
  </si>
  <si>
    <t>hrū'sos; hruti'dōdēs</t>
  </si>
  <si>
    <t>morščinistyj</t>
  </si>
  <si>
    <t>runzeleht</t>
  </si>
  <si>
    <t>skrynklig</t>
  </si>
  <si>
    <t>ridé</t>
  </si>
  <si>
    <t>ridet</t>
  </si>
  <si>
    <t>crych, crychlyd, crych(i)og</t>
  </si>
  <si>
    <t>'c̷imal</t>
  </si>
  <si>
    <t>arrugado</t>
  </si>
  <si>
    <t>c̷oc̷ol-ti-k; kʷehkʷelpač-ti-k</t>
  </si>
  <si>
    <t>miŋimiŋi ʔa e kili</t>
  </si>
  <si>
    <t>koru-koru; memeŋe; ŋiŋio</t>
  </si>
  <si>
    <t>PPN *kolu; *kalu; *poli</t>
  </si>
  <si>
    <t>(مُجعﱠد (الجِلْد</t>
  </si>
  <si>
    <t>[burc̷ume]</t>
  </si>
  <si>
    <t>valina-</t>
  </si>
  <si>
    <t>wrinkled</t>
  </si>
  <si>
    <t>Sense perception</t>
  </si>
  <si>
    <t>duolvvɑs</t>
  </si>
  <si>
    <t>Also spurcus; immundus.</t>
  </si>
  <si>
    <t>sordidus; squālidus</t>
  </si>
  <si>
    <t>'vromikos; lero'menos</t>
  </si>
  <si>
    <t>hrupa'ros; a'katʰartos</t>
  </si>
  <si>
    <t>grjaznyj</t>
  </si>
  <si>
    <t>unreine; unsūber; horwec</t>
  </si>
  <si>
    <t>unhrains</t>
  </si>
  <si>
    <t>smutsig; oren</t>
  </si>
  <si>
    <t>saurigr; ūhreinn</t>
  </si>
  <si>
    <t>sale; crasseux</t>
  </si>
  <si>
    <t>louz</t>
  </si>
  <si>
    <t>budr; brwnt</t>
  </si>
  <si>
    <t>salach</t>
  </si>
  <si>
    <t>'sikʰin; 'tʰeü ~ 'tʰeiü</t>
  </si>
  <si>
    <t>sucio</t>
  </si>
  <si>
    <t>For first form, see 'pig' 03.350.</t>
  </si>
  <si>
    <t>pic̷o-ti-k; c̷ohkʷil-ti-k; yayak-ti-k</t>
  </si>
  <si>
    <t>ʔuli</t>
  </si>
  <si>
    <t>paru</t>
  </si>
  <si>
    <t>PNP *pala.</t>
  </si>
  <si>
    <t>PPN *keza; *liko; *pela; *fela; *pala-pala; *sawa</t>
  </si>
  <si>
    <t>وَسِخ , قذِر</t>
  </si>
  <si>
    <t>[kæsif]</t>
  </si>
  <si>
    <t>Lit. 'dirt' + adjective al.</t>
  </si>
  <si>
    <t>melalo</t>
  </si>
  <si>
    <t>malina-</t>
  </si>
  <si>
    <t>dirty, soiled</t>
  </si>
  <si>
    <t>buhtis</t>
  </si>
  <si>
    <t>mundus; pūrus</t>
  </si>
  <si>
    <t>kaθa'ros</t>
  </si>
  <si>
    <t>katʰa'ros</t>
  </si>
  <si>
    <t>čistyj</t>
  </si>
  <si>
    <t>reine; sūber</t>
  </si>
  <si>
    <t>hrains</t>
  </si>
  <si>
    <t>hreinn</t>
  </si>
  <si>
    <t>propre</t>
  </si>
  <si>
    <t>prob; net</t>
  </si>
  <si>
    <t>glân</t>
  </si>
  <si>
    <t>glan</t>
  </si>
  <si>
    <t>'šãhü</t>
  </si>
  <si>
    <t>limpio</t>
  </si>
  <si>
    <t>*Aztecan *powa; *čɨpa(awa)k.</t>
  </si>
  <si>
    <t>čipawa-k; ki-čipawa; ki-pohpowa</t>
  </si>
  <si>
    <t>maʔa</t>
  </si>
  <si>
    <t>maa</t>
  </si>
  <si>
    <t>PPN *maʔa; *saʔalo</t>
  </si>
  <si>
    <t>نظِيف</t>
  </si>
  <si>
    <t>pɑk; [tæmiz]</t>
  </si>
  <si>
    <t>šužo</t>
  </si>
  <si>
    <t>šuddha-; vimala-; šuci-</t>
  </si>
  <si>
    <t>clean</t>
  </si>
  <si>
    <t>gɑlmmɑs</t>
  </si>
  <si>
    <t>frīgidus; gelidus</t>
  </si>
  <si>
    <t>'krios</t>
  </si>
  <si>
    <t>psū'kʰros; krue'ros; kru'oeis</t>
  </si>
  <si>
    <t>xolodnyj</t>
  </si>
  <si>
    <t>kalt</t>
  </si>
  <si>
    <t>kalds</t>
  </si>
  <si>
    <t>kall</t>
  </si>
  <si>
    <t>kaldr</t>
  </si>
  <si>
    <t>froid</t>
  </si>
  <si>
    <t>Latter two refer to feeling cold.</t>
  </si>
  <si>
    <t>yen; riou; anoued</t>
  </si>
  <si>
    <t>oer</t>
  </si>
  <si>
    <t>ūar</t>
  </si>
  <si>
    <t>'hoc̷</t>
  </si>
  <si>
    <t>frío</t>
  </si>
  <si>
    <t>sese-k</t>
  </si>
  <si>
    <t>momoko; mokomoko</t>
  </si>
  <si>
    <t>koopeke; maaeke; makariri; maatao</t>
  </si>
  <si>
    <t>PPN *ʔanu; *qanu; *makalili; *makaLiLi; *lili</t>
  </si>
  <si>
    <t>بارِد</t>
  </si>
  <si>
    <t>særd</t>
  </si>
  <si>
    <t>šil + al: 'cold' + adjective.</t>
  </si>
  <si>
    <t>šudro; šilalo</t>
  </si>
  <si>
    <t>šīta-; šišira-; hima-</t>
  </si>
  <si>
    <t>cold</t>
  </si>
  <si>
    <t>liekkɑs</t>
  </si>
  <si>
    <t>calidus</t>
  </si>
  <si>
    <t>xlia'ros; ze'stos</t>
  </si>
  <si>
    <t>kʰlia'ros; hu'potʰermos; tʰer'mos</t>
  </si>
  <si>
    <t>tëplyj</t>
  </si>
  <si>
    <t>warm</t>
  </si>
  <si>
    <t>Inferred from warmjan, (verb).</t>
  </si>
  <si>
    <t>warms</t>
  </si>
  <si>
    <t>varm</t>
  </si>
  <si>
    <t>varmr</t>
  </si>
  <si>
    <t>tiède; chaud; assez chaud</t>
  </si>
  <si>
    <t>klouar</t>
  </si>
  <si>
    <t>cynnes; twym</t>
  </si>
  <si>
    <t>'epʰel</t>
  </si>
  <si>
    <t>Iberian Span. has cálido; caluroso; tibio, respectively: warm; refers to weather; refers to liquid.</t>
  </si>
  <si>
    <t>tibio; cálido</t>
  </si>
  <si>
    <t>Also yemani-k. 'Warm weather' is ta-šiwtata.</t>
  </si>
  <si>
    <t>ki-to-toni-a; ki-kawanti-a</t>
  </si>
  <si>
    <t>māfana</t>
  </si>
  <si>
    <t>mahana; wera-wera</t>
  </si>
  <si>
    <t>PPN *qafu</t>
  </si>
  <si>
    <t>PPN *maafana; *mafana; *ma-fana(s)</t>
  </si>
  <si>
    <t>*maafana</t>
  </si>
  <si>
    <t>دافِىء , دفِيء</t>
  </si>
  <si>
    <t>gærm</t>
  </si>
  <si>
    <t>From other dialects: tatičoso; tamlo.</t>
  </si>
  <si>
    <t>tato</t>
  </si>
  <si>
    <t>The latter has the sense of 'tepid'.</t>
  </si>
  <si>
    <t>uṣṇa-; īṣad-uṣṇa-</t>
  </si>
  <si>
    <t>bahkɑs</t>
  </si>
  <si>
    <t>ze'stos</t>
  </si>
  <si>
    <t>tʰer'mos</t>
  </si>
  <si>
    <t>žarkij; gorjačij</t>
  </si>
  <si>
    <t>heiz</t>
  </si>
  <si>
    <t>het</t>
  </si>
  <si>
    <t>heitr</t>
  </si>
  <si>
    <t>chaud</t>
  </si>
  <si>
    <t>tomm</t>
  </si>
  <si>
    <t>poeth; twym; cynnes; brwd</t>
  </si>
  <si>
    <t>tē</t>
  </si>
  <si>
    <t>'bero</t>
  </si>
  <si>
    <t>caliente</t>
  </si>
  <si>
    <t>'To be hot' is šiw-tata. *Aztecan *tlatla.</t>
  </si>
  <si>
    <t>totooni-k; totok-ti-k; kawan-tok; kawak-ti-k</t>
  </si>
  <si>
    <t>vela; vela ʔaupito</t>
  </si>
  <si>
    <t>wera; paa-wera; mahana; kakaa</t>
  </si>
  <si>
    <t>PEP *paarara.</t>
  </si>
  <si>
    <t>PPN *rara; *wela; *ʔa(a)fu; *qa(a)fu; *fana; *mafana; *kasa; *kaha</t>
  </si>
  <si>
    <t>*PEO *rara; *(w, mp)ela; *pana(s).</t>
  </si>
  <si>
    <t>حارّ , ساخِن</t>
  </si>
  <si>
    <t>dɑq</t>
  </si>
  <si>
    <t>Respectively: means 'heat, warm'; 'red-hot'.</t>
  </si>
  <si>
    <t>uṣṇa-; tapta-</t>
  </si>
  <si>
    <t>hot</t>
  </si>
  <si>
    <t>goikkis</t>
  </si>
  <si>
    <t>siccus; āridus</t>
  </si>
  <si>
    <t>kse'ros</t>
  </si>
  <si>
    <t>ksē'ros; 'auos</t>
  </si>
  <si>
    <t>suxoj</t>
  </si>
  <si>
    <t>trucken; dürre</t>
  </si>
  <si>
    <t>þaursus</t>
  </si>
  <si>
    <t>torr</t>
  </si>
  <si>
    <t>θurr</t>
  </si>
  <si>
    <t>sec</t>
  </si>
  <si>
    <t>seh</t>
  </si>
  <si>
    <t>sych</t>
  </si>
  <si>
    <t>tīrim</t>
  </si>
  <si>
    <t>'idor</t>
  </si>
  <si>
    <t>seco</t>
  </si>
  <si>
    <t>*Aztecan *waaki.</t>
  </si>
  <si>
    <t>ki-wac̷a; waki; wayi-k</t>
  </si>
  <si>
    <t>mōmoa; mātuʔu</t>
  </si>
  <si>
    <t>maroke; whaka-maroke-tia</t>
  </si>
  <si>
    <t>PEP *paka.</t>
  </si>
  <si>
    <t>PPN paku; *paka; *pakaka; *masa; *(ma)masa; *maha; *'ano</t>
  </si>
  <si>
    <t>*PEO *maza.</t>
  </si>
  <si>
    <t>PAN *gaŋ; *PAN *maja('h)</t>
  </si>
  <si>
    <t>جافّ , ناشِف</t>
  </si>
  <si>
    <t>xošk</t>
  </si>
  <si>
    <t>šuko</t>
  </si>
  <si>
    <t>šuṣka-</t>
  </si>
  <si>
    <t>dry</t>
  </si>
  <si>
    <t>ɲuoskkɑs; lavttɑs</t>
  </si>
  <si>
    <t>ūmidus; madidus; ūvidus</t>
  </si>
  <si>
    <t>i'ɣros</t>
  </si>
  <si>
    <t>hu'gros; 'notios; note'ros</t>
  </si>
  <si>
    <t>mokryj; syroj; vlažnyj</t>
  </si>
  <si>
    <t>naz; viuhte</t>
  </si>
  <si>
    <t>Inferred from qrammiþa 'moisture'.</t>
  </si>
  <si>
    <t>qramms</t>
  </si>
  <si>
    <t>våt; fuktig</t>
  </si>
  <si>
    <t>vātr; vokr</t>
  </si>
  <si>
    <t>humide</t>
  </si>
  <si>
    <t>gleb; leiz; umid</t>
  </si>
  <si>
    <t>gwlyb; llaith; tamp</t>
  </si>
  <si>
    <t>fliuch</t>
  </si>
  <si>
    <t>['ümi]</t>
  </si>
  <si>
    <t>mojado; húmedo</t>
  </si>
  <si>
    <t>Also kʷečawa-lis. 'Empapar (soak)' ahaki; 'it is becoming wet' paaltiiš-tok.</t>
  </si>
  <si>
    <t>pal-ti-k; a-tac̷-ti-k; kʷečawa-k</t>
  </si>
  <si>
    <t>hauhau; ŋaʔuŋaʔu; vikuviku</t>
  </si>
  <si>
    <t>maakuukuu; hau-maakuu; maakuu</t>
  </si>
  <si>
    <t>PPN *lali; *LaLi; *palapala; *suu; *su; *su-a; *siu; *puzu; *puLu</t>
  </si>
  <si>
    <t>رطْب , ندِيّ , مُبْتلّ</t>
  </si>
  <si>
    <t>tær</t>
  </si>
  <si>
    <t>kingo</t>
  </si>
  <si>
    <t>ārdra-</t>
  </si>
  <si>
    <t>wet, damp</t>
  </si>
  <si>
    <t>geɑhpɑs</t>
  </si>
  <si>
    <t>levis</t>
  </si>
  <si>
    <t>ela'fris</t>
  </si>
  <si>
    <t>ela'phros</t>
  </si>
  <si>
    <t>līht(e)</t>
  </si>
  <si>
    <t>leihts</t>
  </si>
  <si>
    <t>lätt</t>
  </si>
  <si>
    <t>lēttr</t>
  </si>
  <si>
    <t>léger</t>
  </si>
  <si>
    <t>skaɲv; lijer</t>
  </si>
  <si>
    <t>ysgafn</t>
  </si>
  <si>
    <t>ētromm</t>
  </si>
  <si>
    <t>'ahin</t>
  </si>
  <si>
    <t>liviano; ligero</t>
  </si>
  <si>
    <t>ehkaw-ti-k</t>
  </si>
  <si>
    <t>maʔamaʔa</t>
  </si>
  <si>
    <t>maamaa</t>
  </si>
  <si>
    <t>PPN *maʔamaʔa; *maqamaqa; *m-aʔa</t>
  </si>
  <si>
    <t>*PEO *ma(q, R)a-ma(q, R)a</t>
  </si>
  <si>
    <t>خفِيف</t>
  </si>
  <si>
    <t>sæbok</t>
  </si>
  <si>
    <t>vušoʀo</t>
  </si>
  <si>
    <t>laghu-</t>
  </si>
  <si>
    <t>light (in weight)</t>
  </si>
  <si>
    <t>lossɑt</t>
  </si>
  <si>
    <t>gravis</t>
  </si>
  <si>
    <t>va'ris</t>
  </si>
  <si>
    <t>ba'rus</t>
  </si>
  <si>
    <t>tjažëlyj</t>
  </si>
  <si>
    <t>kaurus</t>
  </si>
  <si>
    <t>tung</t>
  </si>
  <si>
    <t>θungr; hofugr; svārr</t>
  </si>
  <si>
    <t>lourd</t>
  </si>
  <si>
    <t>ponner; lourd</t>
  </si>
  <si>
    <t>trwm</t>
  </si>
  <si>
    <t>tromm</t>
  </si>
  <si>
    <t>['pʰesü]</t>
  </si>
  <si>
    <t>pesado</t>
  </si>
  <si>
    <t>*Aztecan *ətiik.</t>
  </si>
  <si>
    <t>eti-k</t>
  </si>
  <si>
    <t>mamafa</t>
  </si>
  <si>
    <t>taimaha; taumaha; toimaha</t>
  </si>
  <si>
    <t>PPN *mamafa; *ma-fa(t)</t>
  </si>
  <si>
    <t>*PEO *mapa</t>
  </si>
  <si>
    <t>ثقِيل</t>
  </si>
  <si>
    <t>sængin</t>
  </si>
  <si>
    <t>guru-</t>
  </si>
  <si>
    <t>heavy</t>
  </si>
  <si>
    <t>dulppɑs</t>
  </si>
  <si>
    <t>hebes; obtūsus</t>
  </si>
  <si>
    <t>a'potomos</t>
  </si>
  <si>
    <t>am'blus</t>
  </si>
  <si>
    <t>tupoj</t>
  </si>
  <si>
    <t>slē; stumpf</t>
  </si>
  <si>
    <t>slö; trubbig</t>
  </si>
  <si>
    <t>sljōr</t>
  </si>
  <si>
    <t>émoussé</t>
  </si>
  <si>
    <t>dall</t>
  </si>
  <si>
    <t>pwl</t>
  </si>
  <si>
    <t>mael</t>
  </si>
  <si>
    <t>'lãpʰüc̷</t>
  </si>
  <si>
    <t>romo; embotado</t>
  </si>
  <si>
    <t>puhuki; punuki</t>
  </si>
  <si>
    <t>PPN *pusuki; *paku</t>
  </si>
  <si>
    <t>*PEO *puzu(ki); *puzuki; *pozi.</t>
  </si>
  <si>
    <t>PAN *pul</t>
  </si>
  <si>
    <t>كلِيل , غيْر حادّ</t>
  </si>
  <si>
    <t>kond</t>
  </si>
  <si>
    <t>Loan from Romanian meaning 'without edge'.</t>
  </si>
  <si>
    <t>[bivoiako]</t>
  </si>
  <si>
    <t>Lit. 'not-sharp'.</t>
  </si>
  <si>
    <t>atīkṣṇa-</t>
  </si>
  <si>
    <t>blunt, dull</t>
  </si>
  <si>
    <t>bɑstil</t>
  </si>
  <si>
    <t>acūtus</t>
  </si>
  <si>
    <t>kofte'ros; akoni'smenos</t>
  </si>
  <si>
    <t>o'ksus; o'ksuthēktos</t>
  </si>
  <si>
    <t>ostryj</t>
  </si>
  <si>
    <t>scharpf; was</t>
  </si>
  <si>
    <t>Inferred from hwassaba, (adverb).</t>
  </si>
  <si>
    <t>hwass</t>
  </si>
  <si>
    <t>skarp; vass</t>
  </si>
  <si>
    <t>hvass; skarpr</t>
  </si>
  <si>
    <t>tranchant; aiguisé</t>
  </si>
  <si>
    <t>lemm</t>
  </si>
  <si>
    <t>llym; siarp</t>
  </si>
  <si>
    <t>gēr; āith</t>
  </si>
  <si>
    <t>'soroc̷</t>
  </si>
  <si>
    <t>Iberian Span. has agudo, puntiagudo, afilado.</t>
  </si>
  <si>
    <t>afilado; aguzado; filoso</t>
  </si>
  <si>
    <t>ki-tentia</t>
  </si>
  <si>
    <t>māsila; faka-mata</t>
  </si>
  <si>
    <t>Latter is verbal form.</t>
  </si>
  <si>
    <t>koi; whaka-koi-a</t>
  </si>
  <si>
    <t>PEP *ke(ʔ)o.</t>
  </si>
  <si>
    <t>PPN *popo; *kohi; *koi; *tala</t>
  </si>
  <si>
    <t>حادّ , قاطِع</t>
  </si>
  <si>
    <t>tiz</t>
  </si>
  <si>
    <t>[skuc̷ome]</t>
  </si>
  <si>
    <t>tīkṣṇa-</t>
  </si>
  <si>
    <t>sharp</t>
  </si>
  <si>
    <t>livttis</t>
  </si>
  <si>
    <t>lēvis</t>
  </si>
  <si>
    <t>'lios</t>
  </si>
  <si>
    <t>'leios</t>
  </si>
  <si>
    <t>gladkij</t>
  </si>
  <si>
    <t>glat; sleht; eben</t>
  </si>
  <si>
    <t>slaihts</t>
  </si>
  <si>
    <t>slät; jämn; glatt</t>
  </si>
  <si>
    <t>slēttr</t>
  </si>
  <si>
    <t>lisse</t>
  </si>
  <si>
    <t>flour</t>
  </si>
  <si>
    <t>llyfn</t>
  </si>
  <si>
    <t>rēid; mīn</t>
  </si>
  <si>
    <t>From Latin 'lenis'.</t>
  </si>
  <si>
    <t>[leɲ]</t>
  </si>
  <si>
    <t>suave; liso</t>
  </si>
  <si>
    <t>Also potoš-ti-k; -peta.</t>
  </si>
  <si>
    <t>alaš-ti-k; yemaš-c̷in</t>
  </si>
  <si>
    <t>hamolemole; tokalelei</t>
  </si>
  <si>
    <t>Verbal form is whaka-ene.</t>
  </si>
  <si>
    <t>maaene-ene</t>
  </si>
  <si>
    <t>أمْلس , سهْل</t>
  </si>
  <si>
    <t>hæmvɑr</t>
  </si>
  <si>
    <t>[kovlo]</t>
  </si>
  <si>
    <t>Respectively: 'even (ground)'; 'even, smooth, polished, soft'.</t>
  </si>
  <si>
    <t>sama-; šlakṣṇa-</t>
  </si>
  <si>
    <t>smooth</t>
  </si>
  <si>
    <t>r̃oɑkkɑs</t>
  </si>
  <si>
    <t>asper</t>
  </si>
  <si>
    <t>tra'xis</t>
  </si>
  <si>
    <t>trā'kʰus</t>
  </si>
  <si>
    <t>grubyj</t>
  </si>
  <si>
    <t>rūch; uneben</t>
  </si>
  <si>
    <t>Means 'rough road'.</t>
  </si>
  <si>
    <t>usdrusts</t>
  </si>
  <si>
    <t>ojämn; skrovlig</t>
  </si>
  <si>
    <t>ūslēttr; hrjūfr</t>
  </si>
  <si>
    <t>rugueux; rude</t>
  </si>
  <si>
    <t>rust</t>
  </si>
  <si>
    <t>garw</t>
  </si>
  <si>
    <t>garb</t>
  </si>
  <si>
    <t>lac̷</t>
  </si>
  <si>
    <t>áspero</t>
  </si>
  <si>
    <t>šihšipin-ti-k; šašakač-ti-k</t>
  </si>
  <si>
    <t>petepete</t>
  </si>
  <si>
    <t>tara-tara</t>
  </si>
  <si>
    <t>PPN *feke-feke</t>
  </si>
  <si>
    <t>خشِن , فظّ</t>
  </si>
  <si>
    <t>dorošt</t>
  </si>
  <si>
    <t>[aspro]</t>
  </si>
  <si>
    <t>Refers to 'uneven ground'.</t>
  </si>
  <si>
    <t>viṣama-</t>
  </si>
  <si>
    <t>rough</t>
  </si>
  <si>
    <t>dimis</t>
  </si>
  <si>
    <t>mollis</t>
  </si>
  <si>
    <t>apa'los; mala'kos</t>
  </si>
  <si>
    <t>mala'kos</t>
  </si>
  <si>
    <t>mjagkij</t>
  </si>
  <si>
    <t>weich</t>
  </si>
  <si>
    <t>hnasqus</t>
  </si>
  <si>
    <t>mjuk</t>
  </si>
  <si>
    <t>mjūkr; blautr</t>
  </si>
  <si>
    <t>doux</t>
  </si>
  <si>
    <t>dous</t>
  </si>
  <si>
    <t>meddal</t>
  </si>
  <si>
    <t>boc; mōith</t>
  </si>
  <si>
    <t>'mardʸo</t>
  </si>
  <si>
    <t>suave</t>
  </si>
  <si>
    <t>Also yemanik; potoš-ti-k.</t>
  </si>
  <si>
    <t>yemaš-c̷in</t>
  </si>
  <si>
    <t>molū</t>
  </si>
  <si>
    <t>ŋaawari; ŋohe-ŋohe</t>
  </si>
  <si>
    <t>PPN *maluu. PNP *mania. PEP *ni(ʔ)a.</t>
  </si>
  <si>
    <t>PPN *faro; *ma(a)lena; *mole-mole; *mozi; *ŋaele; *ŋolu; *peʔe</t>
  </si>
  <si>
    <t>*PEO *malumu.</t>
  </si>
  <si>
    <t>ليﱢن , ناعِم</t>
  </si>
  <si>
    <t>nærm</t>
  </si>
  <si>
    <t>mṛdu-</t>
  </si>
  <si>
    <t>soft</t>
  </si>
  <si>
    <t>gɑr̃ɑs</t>
  </si>
  <si>
    <t>dūrus</t>
  </si>
  <si>
    <t>skli'ros</t>
  </si>
  <si>
    <t>sklē'ros</t>
  </si>
  <si>
    <t>tvërdyj (žëstkij)</t>
  </si>
  <si>
    <t>herte; hart</t>
  </si>
  <si>
    <t>hardus</t>
  </si>
  <si>
    <t>hård</t>
  </si>
  <si>
    <t>harðr</t>
  </si>
  <si>
    <t>dur</t>
  </si>
  <si>
    <t>kaled</t>
  </si>
  <si>
    <t>caled</t>
  </si>
  <si>
    <t>crūaid; calad</t>
  </si>
  <si>
    <t>'gogor</t>
  </si>
  <si>
    <t>duro</t>
  </si>
  <si>
    <t>*Aztecan *tlakʷaawak.</t>
  </si>
  <si>
    <t>takʷawa-k</t>
  </si>
  <si>
    <t>fefeka</t>
  </si>
  <si>
    <t>maaroo; pakeke; pakari</t>
  </si>
  <si>
    <t>PEP *pakari.</t>
  </si>
  <si>
    <t>صُلْب , قاسٍ , جامِد</t>
  </si>
  <si>
    <t>seft</t>
  </si>
  <si>
    <t>From zor 'strength'.</t>
  </si>
  <si>
    <t>zuralo</t>
  </si>
  <si>
    <t>dṛḍha-</t>
  </si>
  <si>
    <t>hard</t>
  </si>
  <si>
    <t>dovdɑt</t>
  </si>
  <si>
    <t>temptāre; palpāre</t>
  </si>
  <si>
    <t>e'sθanome; 'nioθo</t>
  </si>
  <si>
    <t>ai'stʰanomai</t>
  </si>
  <si>
    <t>First form: only with hands.</t>
  </si>
  <si>
    <t>ščupat ́; čuvstvovat</t>
  </si>
  <si>
    <t>tasten; vüelen</t>
  </si>
  <si>
    <t>känna på; treva</t>
  </si>
  <si>
    <t>θreifa</t>
  </si>
  <si>
    <t>sentir</t>
  </si>
  <si>
    <t>santoud; tastonad</t>
  </si>
  <si>
    <t>teimlo; synhwyro</t>
  </si>
  <si>
    <t>['ṣɛ̃di]; 'aẓma</t>
  </si>
  <si>
    <t>ki-mačili-a</t>
  </si>
  <si>
    <t>oŋoʔi</t>
  </si>
  <si>
    <t>roŋo; roŋo-hia</t>
  </si>
  <si>
    <t>PPN *fia</t>
  </si>
  <si>
    <t>*PEO *pi(a)</t>
  </si>
  <si>
    <t>PAN *kap</t>
  </si>
  <si>
    <t>شَعَرَ بِ</t>
  </si>
  <si>
    <t>[hess]-kærdæn</t>
  </si>
  <si>
    <t>azb-</t>
  </si>
  <si>
    <t>Respectively: 'touch, feel'; 'emotion, feeling'.</t>
  </si>
  <si>
    <t>spṛš-; bhāva-</t>
  </si>
  <si>
    <t>feel</t>
  </si>
  <si>
    <t>c̷ikc̷et</t>
  </si>
  <si>
    <t>vellicāre</t>
  </si>
  <si>
    <t>tsi'bao</t>
  </si>
  <si>
    <t>'nussō</t>
  </si>
  <si>
    <t>uščipnut</t>
  </si>
  <si>
    <t>zwicken</t>
  </si>
  <si>
    <t>Last three terms are nouns.</t>
  </si>
  <si>
    <t>nypa; knipa; klämma; nypning; knipning; klämning</t>
  </si>
  <si>
    <t>pincer</t>
  </si>
  <si>
    <t>piɲsad</t>
  </si>
  <si>
    <t>pinsio; gwasgu</t>
  </si>
  <si>
    <t>či'mika</t>
  </si>
  <si>
    <t>pellizcar</t>
  </si>
  <si>
    <t>kistekʷi</t>
  </si>
  <si>
    <t>laʔu</t>
  </si>
  <si>
    <t>kikini; nonoti; pakini</t>
  </si>
  <si>
    <t>PPN *kini; *laqu; *laʔu</t>
  </si>
  <si>
    <t>*PEO *kini</t>
  </si>
  <si>
    <t>قَرَصَ</t>
  </si>
  <si>
    <t>kid-</t>
  </si>
  <si>
    <t>The meaning is based on the primary sense of the base 'squeeze', i.e., 'to squeeze with the fingers' an̄gulibhiḥ pīḍ-.</t>
  </si>
  <si>
    <t>pīḍ- (pīḍayati)</t>
  </si>
  <si>
    <t>pinch</t>
  </si>
  <si>
    <t>guoskkɑhit</t>
  </si>
  <si>
    <t>tangere tāctus</t>
  </si>
  <si>
    <t>a'gizo</t>
  </si>
  <si>
    <t>'haptomai; 'psauō</t>
  </si>
  <si>
    <t>trogat</t>
  </si>
  <si>
    <t>(be)rüeren; (be)rīnen</t>
  </si>
  <si>
    <t>tekan</t>
  </si>
  <si>
    <t>vid-röra, beröra</t>
  </si>
  <si>
    <t>snerta; koma við</t>
  </si>
  <si>
    <t>toucher</t>
  </si>
  <si>
    <t>touch; steki, stokaɲ</t>
  </si>
  <si>
    <t>cyffwrdd</t>
  </si>
  <si>
    <t>do-aidlea</t>
  </si>
  <si>
    <t>'hũki</t>
  </si>
  <si>
    <t>tocar</t>
  </si>
  <si>
    <t>fāfā; ala</t>
  </si>
  <si>
    <t>'Pat' is paki-paki.</t>
  </si>
  <si>
    <t>paa-ŋia; paa; whaka-paa; whaawhaa-ria</t>
  </si>
  <si>
    <t>*? *tari. PPN *tali'receive'</t>
  </si>
  <si>
    <t>PPN *paa; *faa-faa; *paki; *amo; *kawei</t>
  </si>
  <si>
    <t>*PEO *kisi'poke'.</t>
  </si>
  <si>
    <t>لَمَسَ , مَسﱢ</t>
  </si>
  <si>
    <t>dæst-kærdæn</t>
  </si>
  <si>
    <t>The latter is the nominal form.</t>
  </si>
  <si>
    <t>spṛš- (spṛšati); sparša-</t>
  </si>
  <si>
    <t>touch</t>
  </si>
  <si>
    <t>fiskɑt</t>
  </si>
  <si>
    <t>flāvus; helvus</t>
  </si>
  <si>
    <t>'kitrinos</t>
  </si>
  <si>
    <t>ksan'tʰos</t>
  </si>
  <si>
    <t>žëltyj</t>
  </si>
  <si>
    <t>gel</t>
  </si>
  <si>
    <t>gul</t>
  </si>
  <si>
    <t>gulr</t>
  </si>
  <si>
    <t>jaune</t>
  </si>
  <si>
    <t>melen</t>
  </si>
  <si>
    <t>melyn</t>
  </si>
  <si>
    <t>buide</t>
  </si>
  <si>
    <t>'holʸi</t>
  </si>
  <si>
    <t>amarillo</t>
  </si>
  <si>
    <t>'Se pone amarillo' kosawia; 'amarillento' kosewi.</t>
  </si>
  <si>
    <t>kos-ti-k</t>
  </si>
  <si>
    <t>eŋeeŋa; lanu eŋeeŋa</t>
  </si>
  <si>
    <t>koowhai; puŋa-puŋa</t>
  </si>
  <si>
    <t>PPN *kesa 'yellowish'. PNP *leŋaleŋa.</t>
  </si>
  <si>
    <t>PPN *reŋareŋa; *reŋa(reŋa); *seṅa; *felo</t>
  </si>
  <si>
    <t>*PEO *aŋoaŋo.</t>
  </si>
  <si>
    <t>أصْفر</t>
  </si>
  <si>
    <t>zærd</t>
  </si>
  <si>
    <t>[galbeno]</t>
  </si>
  <si>
    <t>harita- may also mean 'green, pale (red or yellow)'; harit- may be translated as 'pale yellow, yellowish'; hari- too may be translated as 'pale yellow, reddish brown, brown, or tawny'.</t>
  </si>
  <si>
    <t>pīta-; gāura-; harita-; hari-</t>
  </si>
  <si>
    <t>yellow</t>
  </si>
  <si>
    <t>r̃uonɑs</t>
  </si>
  <si>
    <t>viridis</t>
  </si>
  <si>
    <t>'prasinos</t>
  </si>
  <si>
    <t>kʰlō'ros</t>
  </si>
  <si>
    <t>zelënyj</t>
  </si>
  <si>
    <t>grüene</t>
  </si>
  <si>
    <t>grön</t>
  </si>
  <si>
    <t>grœnn</t>
  </si>
  <si>
    <t>vert</t>
  </si>
  <si>
    <t>Respectively: paint, etc.; the green of nature—trees, grass, etc. Cf. previous entry.</t>
  </si>
  <si>
    <t>gwer, ver; glaz</t>
  </si>
  <si>
    <t>gwyrdd; glas</t>
  </si>
  <si>
    <t>glass; uaine</t>
  </si>
  <si>
    <t>From Span. 'verde'.</t>
  </si>
  <si>
    <t>['berde]</t>
  </si>
  <si>
    <t>verde</t>
  </si>
  <si>
    <t>*Aztecan *šowi.</t>
  </si>
  <si>
    <t>šošok-ti-k</t>
  </si>
  <si>
    <t>lanu mata</t>
  </si>
  <si>
    <t>kaakaariki; kiriini</t>
  </si>
  <si>
    <t>PPN *mata</t>
  </si>
  <si>
    <t>أخْضر</t>
  </si>
  <si>
    <t>sæbz</t>
  </si>
  <si>
    <t>[zeleno]</t>
  </si>
  <si>
    <t>harita-</t>
  </si>
  <si>
    <t>green</t>
  </si>
  <si>
    <t>ɑlit</t>
  </si>
  <si>
    <t>caeruleus</t>
  </si>
  <si>
    <t>'ble</t>
  </si>
  <si>
    <t>ku'aneos</t>
  </si>
  <si>
    <t>sinij; goluboj</t>
  </si>
  <si>
    <t>blā</t>
  </si>
  <si>
    <t>blå</t>
  </si>
  <si>
    <t>blār</t>
  </si>
  <si>
    <t>bleu</t>
  </si>
  <si>
    <t>Refers to a sky-blue. See following entry.</t>
  </si>
  <si>
    <t>glaz</t>
  </si>
  <si>
    <t>glas</t>
  </si>
  <si>
    <t>gorm; glass</t>
  </si>
  <si>
    <t>[blü]</t>
  </si>
  <si>
    <t>azul</t>
  </si>
  <si>
    <t>pulū; lanu moana</t>
  </si>
  <si>
    <t>puruu</t>
  </si>
  <si>
    <t>PEP *uhi.</t>
  </si>
  <si>
    <t>PPN *usi; ʔusi</t>
  </si>
  <si>
    <t>أزْرق</t>
  </si>
  <si>
    <t>ɑbi</t>
  </si>
  <si>
    <t>[vuneto]</t>
  </si>
  <si>
    <t>nīla-</t>
  </si>
  <si>
    <t>blue</t>
  </si>
  <si>
    <t>r̃uoksɑt</t>
  </si>
  <si>
    <t>ruber; rūfus; russus</t>
  </si>
  <si>
    <t>'kokinos</t>
  </si>
  <si>
    <t>eru'tʰros</t>
  </si>
  <si>
    <t>krasnyj</t>
  </si>
  <si>
    <t>rōt</t>
  </si>
  <si>
    <t>rauþs</t>
  </si>
  <si>
    <t>röd</t>
  </si>
  <si>
    <t>rauðr; rjōðr</t>
  </si>
  <si>
    <t>rouge</t>
  </si>
  <si>
    <t>ruz, ru</t>
  </si>
  <si>
    <t>coch; rhudd</t>
  </si>
  <si>
    <t>derg; rūad</t>
  </si>
  <si>
    <t>'gori</t>
  </si>
  <si>
    <t>rojo</t>
  </si>
  <si>
    <t>čii-čii-; či-či-l-ti-k</t>
  </si>
  <si>
    <t>'Deep red' lanu kulokula faka-poʔupoʔuli.</t>
  </si>
  <si>
    <t>kulokula; lana kulokula</t>
  </si>
  <si>
    <t>'Reddish' puuwhero; whero-whero.</t>
  </si>
  <si>
    <t>whero; kookoowai; kura</t>
  </si>
  <si>
    <t>PPN *kula; *me(ʔ)a; *mea; *m-ila; *kefu; *kefukefu; *feLo</t>
  </si>
  <si>
    <t>*PEO *kula; *meRa</t>
  </si>
  <si>
    <t>PAN *Raq</t>
  </si>
  <si>
    <t>أحْمر</t>
  </si>
  <si>
    <t>sorx; qermez</t>
  </si>
  <si>
    <t>lolo</t>
  </si>
  <si>
    <t>rakta-; lohita- (rohita-)</t>
  </si>
  <si>
    <t>red</t>
  </si>
  <si>
    <t>čahppɑt</t>
  </si>
  <si>
    <t>āter; niger</t>
  </si>
  <si>
    <t>'mavros</t>
  </si>
  <si>
    <t>'melās; kelai'nos</t>
  </si>
  <si>
    <t>čërnyj</t>
  </si>
  <si>
    <t>swarz</t>
  </si>
  <si>
    <t>swarts</t>
  </si>
  <si>
    <t>svart</t>
  </si>
  <si>
    <t>svartr</t>
  </si>
  <si>
    <t>noir</t>
  </si>
  <si>
    <t>du</t>
  </si>
  <si>
    <t>dub</t>
  </si>
  <si>
    <t>belc̷</t>
  </si>
  <si>
    <t>negro</t>
  </si>
  <si>
    <t>'Soot' is til. Cf. 'fire' 01.810.</t>
  </si>
  <si>
    <t>til-ti-k</t>
  </si>
  <si>
    <t>Latter example is 'jet black'.</t>
  </si>
  <si>
    <t>ʔuliʔuli; lanu ʔuliʔuli; ʔuliʔuli ʔaupito</t>
  </si>
  <si>
    <t>maŋu; paŋo</t>
  </si>
  <si>
    <t>PEP *kele; *kiwa; *paŋo; *siwa; *hiwa.</t>
  </si>
  <si>
    <t>PPN *kele; *paʔo; *ʔuli; *quli</t>
  </si>
  <si>
    <t>*PEO *loa-loa; *polo'evil b.snake, blue'.</t>
  </si>
  <si>
    <t>أسْوَد</t>
  </si>
  <si>
    <t>siyɑh</t>
  </si>
  <si>
    <t>kalo</t>
  </si>
  <si>
    <t>kṛṣṇa-; šyāma-</t>
  </si>
  <si>
    <t>black</t>
  </si>
  <si>
    <t>vielgɑt</t>
  </si>
  <si>
    <t>albus; candidus</t>
  </si>
  <si>
    <t>'aspros; lef'kos</t>
  </si>
  <si>
    <t>leu'kos; ar'gos</t>
  </si>
  <si>
    <t>belyj</t>
  </si>
  <si>
    <t>wīz</t>
  </si>
  <si>
    <t>hweits</t>
  </si>
  <si>
    <t>First term is archaic.</t>
  </si>
  <si>
    <t>hvit; vit</t>
  </si>
  <si>
    <t>hvītr</t>
  </si>
  <si>
    <t>blanc</t>
  </si>
  <si>
    <t>gwenn</t>
  </si>
  <si>
    <t>gwyn; can</t>
  </si>
  <si>
    <t>find; gel; bān</t>
  </si>
  <si>
    <t>'šuri</t>
  </si>
  <si>
    <t>blanco</t>
  </si>
  <si>
    <t>*Aztecan *čɨpa(awa)k.</t>
  </si>
  <si>
    <t>ista-k; počik-ti-k</t>
  </si>
  <si>
    <t>hinehina; lanu hinehina</t>
  </si>
  <si>
    <t>'Whitish' koomaa.</t>
  </si>
  <si>
    <t>maa; tea</t>
  </si>
  <si>
    <t>PPN *sina 'white-haired'.</t>
  </si>
  <si>
    <t>PPN *teko; *moka-moka; *tea; *pute-a; *mote-a</t>
  </si>
  <si>
    <t>*PEO *rea'albino'.</t>
  </si>
  <si>
    <t>أبْيَض</t>
  </si>
  <si>
    <t>sæfid ~ sefid</t>
  </si>
  <si>
    <t>parno</t>
  </si>
  <si>
    <t>šukra- (šukla-); šveta-; arjuna-</t>
  </si>
  <si>
    <t>white</t>
  </si>
  <si>
    <t>gamis</t>
  </si>
  <si>
    <t>fuscus; pullus</t>
  </si>
  <si>
    <t>'skuros</t>
  </si>
  <si>
    <t>tëmnyj</t>
  </si>
  <si>
    <t>mörk; dunkel</t>
  </si>
  <si>
    <t>døkkr</t>
  </si>
  <si>
    <t>foncé</t>
  </si>
  <si>
    <t>teɲval</t>
  </si>
  <si>
    <t>tywyll</t>
  </si>
  <si>
    <t>dorche; temen</t>
  </si>
  <si>
    <t>oscuro</t>
  </si>
  <si>
    <t>faka-poʔupoʔuli</t>
  </si>
  <si>
    <t>PEP *kiwa; *tako; *paku</t>
  </si>
  <si>
    <t>PPN *ʔuli; *quli; *kiwa; *tako</t>
  </si>
  <si>
    <t>غامِق , قاتِم</t>
  </si>
  <si>
    <t>tɑrik</t>
  </si>
  <si>
    <t>Respectively: 'black; dirty'; kali-čoso + diminutive; 'closed'.</t>
  </si>
  <si>
    <t>kalo-; melaxno; kaličoso; pʰandado</t>
  </si>
  <si>
    <t>kṛṣna-; šyāma-; tamasa-</t>
  </si>
  <si>
    <t>dark (in color)</t>
  </si>
  <si>
    <t>čuovgɑt</t>
  </si>
  <si>
    <t>clārus</t>
  </si>
  <si>
    <t>ani'xtos</t>
  </si>
  <si>
    <t>leu'kos</t>
  </si>
  <si>
    <t>svetlyj</t>
  </si>
  <si>
    <t>lieht</t>
  </si>
  <si>
    <t>ljus</t>
  </si>
  <si>
    <t>clair</t>
  </si>
  <si>
    <t>golau</t>
  </si>
  <si>
    <t>'argi</t>
  </si>
  <si>
    <t>claro</t>
  </si>
  <si>
    <t>maama; lanu maama</t>
  </si>
  <si>
    <t>maarama; ao; taiahoaho</t>
  </si>
  <si>
    <t>PPN *moka moka</t>
  </si>
  <si>
    <t>فاتِح</t>
  </si>
  <si>
    <t>rowšæn</t>
  </si>
  <si>
    <t>[yasno]</t>
  </si>
  <si>
    <t>The first two forms, prefixed to colors, have the sense of 'light', an example being ā-nīla- 'light blue' and īṣat-rakta- 'light red'. pāṇḍu- has the sense of 'whitish, pale'. The final example may refer to 'pale, pale yellow, ' or 'pale red'.</t>
  </si>
  <si>
    <t>īṣat-; ā-; pāṇḍu-; harita-</t>
  </si>
  <si>
    <t>light (in color)</t>
  </si>
  <si>
    <t>ivdni</t>
  </si>
  <si>
    <t>color</t>
  </si>
  <si>
    <t>'xroma</t>
  </si>
  <si>
    <t>'kʰrōma</t>
  </si>
  <si>
    <t>cvet</t>
  </si>
  <si>
    <t>varwe</t>
  </si>
  <si>
    <t>färg</t>
  </si>
  <si>
    <t>litr</t>
  </si>
  <si>
    <t>couleur</t>
  </si>
  <si>
    <t>liou</t>
  </si>
  <si>
    <t>lliw</t>
  </si>
  <si>
    <t>dath; lī</t>
  </si>
  <si>
    <t>[ko'lore]</t>
  </si>
  <si>
    <t>tapa-l</t>
  </si>
  <si>
    <t>lanu</t>
  </si>
  <si>
    <t>kara</t>
  </si>
  <si>
    <t>PPN *kano</t>
  </si>
  <si>
    <t>لَوْن</t>
  </si>
  <si>
    <t>ræng</t>
  </si>
  <si>
    <t>[farba]</t>
  </si>
  <si>
    <t>varṇa-; ran̄ga-; rāga-</t>
  </si>
  <si>
    <t>šeɑlgɑt</t>
  </si>
  <si>
    <t>Also splendidus; candidus.</t>
  </si>
  <si>
    <t>clārus; lūcidus; nitidus</t>
  </si>
  <si>
    <t>labe'ros; foti'nos; zoi'ros</t>
  </si>
  <si>
    <t>lam'pros; pʰaei'nos; pʰai'dros</t>
  </si>
  <si>
    <t>svetlyj; jarkij</t>
  </si>
  <si>
    <t>hel; berht(el); lieht</t>
  </si>
  <si>
    <t>bairhts</t>
  </si>
  <si>
    <t>ljus; blank; klar; glänsande</t>
  </si>
  <si>
    <t>ljōss; skœ̄rr; bjartr</t>
  </si>
  <si>
    <t>brillant; gai; vif</t>
  </si>
  <si>
    <t>sklaer; skeduz; lugernuz</t>
  </si>
  <si>
    <t>golau; disglair</t>
  </si>
  <si>
    <t>solus; sorche</t>
  </si>
  <si>
    <t>brillante; resplandor</t>
  </si>
  <si>
    <t>piiata; kanapa; wheriko; maarama</t>
  </si>
  <si>
    <t>See 'shine'</t>
  </si>
  <si>
    <t>PPN *marama</t>
  </si>
  <si>
    <t>نَيﱢر , مُضِيء , زاهٍ</t>
  </si>
  <si>
    <t>šuci-; šukra-; dyumant-</t>
  </si>
  <si>
    <t>bright</t>
  </si>
  <si>
    <t>suotɲɑr̃ɑstit</t>
  </si>
  <si>
    <t>lūcēre; nitēre; splendēre; candēre</t>
  </si>
  <si>
    <t>'labo</t>
  </si>
  <si>
    <t>'lampō; pʰa'einō; 'stilbō</t>
  </si>
  <si>
    <t>svetit ́ sja; blistat ́; sjat ́; svetet</t>
  </si>
  <si>
    <t>schīnen; liuhten; glīzen</t>
  </si>
  <si>
    <t>liuhtjan 'give light'; glitnumjan 'gleam'.</t>
  </si>
  <si>
    <t>skeinan; liuhtjan; glitmunjan</t>
  </si>
  <si>
    <t>skina; lysa; glänsa</t>
  </si>
  <si>
    <t>skīna; lȳsa; glīta</t>
  </si>
  <si>
    <t>briller</t>
  </si>
  <si>
    <t>lugerniɲ; skediɲ; luhaɲ</t>
  </si>
  <si>
    <t>disgleirio; llewyrchu</t>
  </si>
  <si>
    <t>as-toidi; taitnim</t>
  </si>
  <si>
    <t>brillar</t>
  </si>
  <si>
    <t>pepetaka; milini; petani; kakawaka</t>
  </si>
  <si>
    <t>'Ray (of sunshine)' mataʔilaʔā.</t>
  </si>
  <si>
    <t>ŋiŋila; fetapaki; fetapatapaki; ulo</t>
  </si>
  <si>
    <t>'Glow' is puuhana.</t>
  </si>
  <si>
    <t>tiaho; whiti-a; piiataata; whiti</t>
  </si>
  <si>
    <t>PPN *kikila; *ŋiŋila; *pula; *kama; *tapa; *sina; *hina; *soata; *qali; *aLi; *qaatea; *tafaŋafaŋa; *ma(a)lena; *maqa; *maʔa; *fola</t>
  </si>
  <si>
    <t>*PEO *zina; *sina; *raŋi.</t>
  </si>
  <si>
    <t>PAN *lak; *lap</t>
  </si>
  <si>
    <t>لَمَعَ , أَضَاءَ , أَشْرَقَ</t>
  </si>
  <si>
    <t>dæræxšidæn</t>
  </si>
  <si>
    <t>[skeperisar-]</t>
  </si>
  <si>
    <t>Also 3rd person sing. forms: bhrājate; šocati; pra-kāšate.</t>
  </si>
  <si>
    <t>ruc- (rocate); bhā- (bhāti); dyut- (dyotate); bhrāj-; šuc-; pra-kāš-</t>
  </si>
  <si>
    <t>shine</t>
  </si>
  <si>
    <t>čayehit</t>
  </si>
  <si>
    <t>mōnstrāre; ostendere</t>
  </si>
  <si>
    <t>'ðixno</t>
  </si>
  <si>
    <t>'deiknūmi; 'pʰainō</t>
  </si>
  <si>
    <t>pokazat ́; ukazat</t>
  </si>
  <si>
    <t>zeigen; zöugen; zounen</t>
  </si>
  <si>
    <t>augjan</t>
  </si>
  <si>
    <t>visa</t>
  </si>
  <si>
    <t>vīsa; sȳna</t>
  </si>
  <si>
    <t>montrer</t>
  </si>
  <si>
    <t>diskouez</t>
  </si>
  <si>
    <t>dangos</t>
  </si>
  <si>
    <t>taisfenim</t>
  </si>
  <si>
    <t>'irakuṣ</t>
  </si>
  <si>
    <t>mostrar; seɲalar</t>
  </si>
  <si>
    <t>ki-neš-ti-a; -neeš-tii-li</t>
  </si>
  <si>
    <t>faka-hā</t>
  </si>
  <si>
    <t>Also whaka-kite-a; whaka-atu-ria.</t>
  </si>
  <si>
    <t>tohu; maarama; tohu-ŋia; tuhi-a</t>
  </si>
  <si>
    <t>PPN *tusi</t>
  </si>
  <si>
    <t>أَرَى , أَظْهَرَ , أَشارَ إلَى</t>
  </si>
  <si>
    <t>nešɑn-dɑdæn</t>
  </si>
  <si>
    <t>sikav; dišav-</t>
  </si>
  <si>
    <t>daršaya- is the causative stem of dṛš-.</t>
  </si>
  <si>
    <t>diš- (dišati); daršaya- (daršayati)</t>
  </si>
  <si>
    <t>show</t>
  </si>
  <si>
    <t>geɑhččɑt</t>
  </si>
  <si>
    <t>aspicere</t>
  </si>
  <si>
    <t>ki'tazo</t>
  </si>
  <si>
    <t>'blepō; 'skeptomai</t>
  </si>
  <si>
    <t>smotret ́; gljadet</t>
  </si>
  <si>
    <t>schouwen</t>
  </si>
  <si>
    <t>Means 'look around'.</t>
  </si>
  <si>
    <t>wlaiton</t>
  </si>
  <si>
    <t>se på; blicka; titta på</t>
  </si>
  <si>
    <t>līta</t>
  </si>
  <si>
    <t>regarder</t>
  </si>
  <si>
    <t>selled ouz</t>
  </si>
  <si>
    <t>edrych; syllu (ar)</t>
  </si>
  <si>
    <t>dēccu; fēchaim; sellaim</t>
  </si>
  <si>
    <t>Lit. 'to do a look'.</t>
  </si>
  <si>
    <t>ṣo 'egin</t>
  </si>
  <si>
    <t>mirar; contemplar</t>
  </si>
  <si>
    <t>k-ita; ki-senita; ki-mowiso-a</t>
  </si>
  <si>
    <t>sio; vakai</t>
  </si>
  <si>
    <t>titiro (ki); tiro-hia; maatakitaki</t>
  </si>
  <si>
    <t>PPN *tiro; *pula(t)</t>
  </si>
  <si>
    <t>*PEO *tola-v'stare'; *tiro</t>
  </si>
  <si>
    <t>PAN *Neŋ</t>
  </si>
  <si>
    <t>نَظَرَ إلَى</t>
  </si>
  <si>
    <t>negɑh-kærdæn</t>
  </si>
  <si>
    <t>dikʰ-</t>
  </si>
  <si>
    <t>dṛš-; īkṣ-; ava-lok-; ā-lok- (lokayati)</t>
  </si>
  <si>
    <t>look, look at</t>
  </si>
  <si>
    <t>oɑidnit</t>
  </si>
  <si>
    <t>'Sight' is vīsus; aspectus; speciēs.</t>
  </si>
  <si>
    <t>vidēre</t>
  </si>
  <si>
    <t>'vlepo</t>
  </si>
  <si>
    <t>ho'raō; 'derkomai</t>
  </si>
  <si>
    <t>videt</t>
  </si>
  <si>
    <t>sehen</t>
  </si>
  <si>
    <t>saihwan</t>
  </si>
  <si>
    <t>se</t>
  </si>
  <si>
    <t>sjā</t>
  </si>
  <si>
    <t>voir</t>
  </si>
  <si>
    <t>gweled</t>
  </si>
  <si>
    <t>gweld, gweled</t>
  </si>
  <si>
    <t>ad-cīu</t>
  </si>
  <si>
    <t>'ikʰuṣ</t>
  </si>
  <si>
    <t>ver</t>
  </si>
  <si>
    <t>'See well' is kʷali ta-ča. 'Visible' is mo-ta; moc̷-tok. 'View' is ta-ča-lis. *Aztecan *ɨhta.</t>
  </si>
  <si>
    <t>k-ita; mo-ta</t>
  </si>
  <si>
    <t>vakai; ʔaʔahi</t>
  </si>
  <si>
    <t>Also titiro; tiro-hia; maataki-taki.</t>
  </si>
  <si>
    <t>kite-a; mata-kite; kite</t>
  </si>
  <si>
    <t>PNP *fee-kite'see indistinctly'.</t>
  </si>
  <si>
    <t>PPN *mata; *kite</t>
  </si>
  <si>
    <t>رَأَى</t>
  </si>
  <si>
    <t>didæn/ bin-</t>
  </si>
  <si>
    <t>See 'headband' 06.780.</t>
  </si>
  <si>
    <t>dṛš-; paš- (pašyati); īkṣ- (īkṣate)</t>
  </si>
  <si>
    <t>see</t>
  </si>
  <si>
    <t>yɑskɑt; yɑskɑtvuohtɑ</t>
  </si>
  <si>
    <t>quiētus; tranquillus</t>
  </si>
  <si>
    <t>'isixos; isi'xia</t>
  </si>
  <si>
    <t>hēre'miā; hēsu'kʰiā</t>
  </si>
  <si>
    <t>tixij; molčanie</t>
  </si>
  <si>
    <t>stille; ruowe</t>
  </si>
  <si>
    <t>þahains</t>
  </si>
  <si>
    <t>First three forms are adjectives.</t>
  </si>
  <si>
    <t>tyst; stilla; lugn; tystnad; stillhet; ro</t>
  </si>
  <si>
    <t>tranquillité; silence</t>
  </si>
  <si>
    <t>sioul</t>
  </si>
  <si>
    <t>llonydd; tawelwch</t>
  </si>
  <si>
    <t>'ãple; išil'tarsün</t>
  </si>
  <si>
    <t>silencio; tranquilo</t>
  </si>
  <si>
    <t>mo-tamati-li-a</t>
  </si>
  <si>
    <t>faka-loŋoloŋo; malū</t>
  </si>
  <si>
    <t>marie; rata; aata noho</t>
  </si>
  <si>
    <t>PPN *loŋo; *liŋo; *liṅo; *ruru; *LuLu; *maluu; *ma(a)lie; *manino; *nia; *maa; *m(a, e)lino; *ma-lino; *naqa; *naʔa</t>
  </si>
  <si>
    <t>هُدُوء</t>
  </si>
  <si>
    <t>[xælvæt]</t>
  </si>
  <si>
    <t>Romanian loan domolo + imos.</t>
  </si>
  <si>
    <t>[domolimos]</t>
  </si>
  <si>
    <t>šānti-; mauna-</t>
  </si>
  <si>
    <t>quiet, silence</t>
  </si>
  <si>
    <t>ɑllɑt</t>
  </si>
  <si>
    <t>magnus; clārus</t>
  </si>
  <si>
    <t>θori'voðis; ixi'ros</t>
  </si>
  <si>
    <t>ē'kʰēeis; tʰoru'bōdēs; keladei'nos</t>
  </si>
  <si>
    <t>gromkij</t>
  </si>
  <si>
    <t>lūt; hel</t>
  </si>
  <si>
    <t>hög</t>
  </si>
  <si>
    <t>hār</t>
  </si>
  <si>
    <t>fort; sonore; bruyant; retentissant</t>
  </si>
  <si>
    <t>kreɲv</t>
  </si>
  <si>
    <t>uchel; swnllyd</t>
  </si>
  <si>
    <t>ardd</t>
  </si>
  <si>
    <t>he'roc̷̣ü; he'roṣdün</t>
  </si>
  <si>
    <t>alta (voz); ruidoso</t>
  </si>
  <si>
    <t>leʔolahi</t>
  </si>
  <si>
    <t>taŋi nui</t>
  </si>
  <si>
    <t>بِصَوْتٍ) عالٍ)</t>
  </si>
  <si>
    <t>bolænd</t>
  </si>
  <si>
    <t>Respectively: 'high; strong'.</t>
  </si>
  <si>
    <t>vučo; zuralo</t>
  </si>
  <si>
    <t>ucca-; bṛhant-; tāra-</t>
  </si>
  <si>
    <t>loud</t>
  </si>
  <si>
    <t>yietnɑ; šuokŋɑ</t>
  </si>
  <si>
    <t>sonus</t>
  </si>
  <si>
    <t>'ixos; 'θorivos; fasa'ria</t>
  </si>
  <si>
    <t>'psopʰos; ē'kʰē; 'ēkʰos; 'kelados</t>
  </si>
  <si>
    <t>zvuk</t>
  </si>
  <si>
    <t>lūt; krach; dōz</t>
  </si>
  <si>
    <t>auhjodus</t>
  </si>
  <si>
    <t>ljud</t>
  </si>
  <si>
    <t>hljōð</t>
  </si>
  <si>
    <t>son; bruit</t>
  </si>
  <si>
    <t>trouz</t>
  </si>
  <si>
    <t>sain, sŵn</t>
  </si>
  <si>
    <t>fogur; fūaim; glōr</t>
  </si>
  <si>
    <t>he'roc̷̣</t>
  </si>
  <si>
    <t>sonido; ruido</t>
  </si>
  <si>
    <t>*Aztecan *c̷iliinV.</t>
  </si>
  <si>
    <t>kakalaka; c̷ilini; komoni</t>
  </si>
  <si>
    <t>loŋoāʔa; oŋo</t>
  </si>
  <si>
    <t>taŋi-hia; haruru</t>
  </si>
  <si>
    <t>PPN *olo; *koo; *kulu; *ṅulu; *lili; *kekekeke; *pa(a)tatoo; *palalaa; *pAtatoo</t>
  </si>
  <si>
    <t>Homonyn (2); ninth form is homonyn (1); tenth form is homonyn (1)</t>
  </si>
  <si>
    <t>PAN *gak; *gek; *gik; *guk; *keŋ; *kik; *kiŋ; *kuŋ; *liŋ; *ris; *rus; Tak; Taŋ; Tek</t>
  </si>
  <si>
    <t>صَوْت ؛ ضَوْضاء , ضجﱠة</t>
  </si>
  <si>
    <t>[sædɑ]; bɑng</t>
  </si>
  <si>
    <t>baš- 'make noise'.</t>
  </si>
  <si>
    <t>bašimos</t>
  </si>
  <si>
    <t>šabda-; svāna-; ghoṣa-; dhvani-</t>
  </si>
  <si>
    <t>sound, noise</t>
  </si>
  <si>
    <t>guldɑlit</t>
  </si>
  <si>
    <t>auscultāre</t>
  </si>
  <si>
    <t>a'kuo</t>
  </si>
  <si>
    <t>akro'aomai</t>
  </si>
  <si>
    <t>slušat</t>
  </si>
  <si>
    <t>hōrchen; losen</t>
  </si>
  <si>
    <t>lyssna</t>
  </si>
  <si>
    <t>hlȳða</t>
  </si>
  <si>
    <t>écouter</t>
  </si>
  <si>
    <t>selaou; chilaou</t>
  </si>
  <si>
    <t>gwrando</t>
  </si>
  <si>
    <t>con-(in-)tuasi; ēitsim</t>
  </si>
  <si>
    <t>be'ha</t>
  </si>
  <si>
    <t>escuchar</t>
  </si>
  <si>
    <t>ki-kaki</t>
  </si>
  <si>
    <t>fanoŋo</t>
  </si>
  <si>
    <t>Lit. 'causative-sense'.</t>
  </si>
  <si>
    <t>whaka-roŋo</t>
  </si>
  <si>
    <t>PPN *fanoŋolife</t>
  </si>
  <si>
    <t>اِسْتَمَعَ إلىَ</t>
  </si>
  <si>
    <t>guš-dɑdæn/-kærdæn</t>
  </si>
  <si>
    <t>ašun-</t>
  </si>
  <si>
    <t>ā-šru-; ā-ghuṣ- (ā-ghoṣati)</t>
  </si>
  <si>
    <t>listen</t>
  </si>
  <si>
    <t>gullɑt</t>
  </si>
  <si>
    <t>audīre</t>
  </si>
  <si>
    <t>a'kūō; 'kluō</t>
  </si>
  <si>
    <t>slyšat</t>
  </si>
  <si>
    <t>hœren</t>
  </si>
  <si>
    <t>hausjan</t>
  </si>
  <si>
    <t>höra</t>
  </si>
  <si>
    <t>høyra, heyra</t>
  </si>
  <si>
    <t>entendre</t>
  </si>
  <si>
    <t>kleved</t>
  </si>
  <si>
    <t>clywed</t>
  </si>
  <si>
    <t>cluinim</t>
  </si>
  <si>
    <t>'ɛ̃c̷ün</t>
  </si>
  <si>
    <t>oír</t>
  </si>
  <si>
    <t>*Aztecan *kaki.</t>
  </si>
  <si>
    <t>kaki</t>
  </si>
  <si>
    <t>roŋo-hia; raŋo-na; roŋo</t>
  </si>
  <si>
    <t>PCP *varogo.</t>
  </si>
  <si>
    <t>PPN *roŋo; *fanoŋo; *faloŋo; *lono; *loṅo; *'ono; *nono</t>
  </si>
  <si>
    <t>*PEO *roŋo-z; *roŋo; *rogo-z; *doŋo.</t>
  </si>
  <si>
    <t>PAN *neR; *ŋeR</t>
  </si>
  <si>
    <t>سَمِعَ</t>
  </si>
  <si>
    <t>šenidæn/ šenæv-</t>
  </si>
  <si>
    <t>'Hearing' is šruti-; šrotra-.</t>
  </si>
  <si>
    <t>šru- (šṛṇoti)</t>
  </si>
  <si>
    <t>hear</t>
  </si>
  <si>
    <t>salsus; amārus</t>
  </si>
  <si>
    <t>ɣli'fos</t>
  </si>
  <si>
    <t>halmu'ros; hal'mōdēs</t>
  </si>
  <si>
    <t>solonovatyj</t>
  </si>
  <si>
    <t>salzec</t>
  </si>
  <si>
    <t>bräckt</t>
  </si>
  <si>
    <t>saumâtre</t>
  </si>
  <si>
    <t>helïaidd, halltaidd</t>
  </si>
  <si>
    <t>'gasi</t>
  </si>
  <si>
    <t>salobre</t>
  </si>
  <si>
    <t>taitai</t>
  </si>
  <si>
    <t>maataitai</t>
  </si>
  <si>
    <t>مالِحٌ قلِيﻻً , كرِيه</t>
  </si>
  <si>
    <t>šur</t>
  </si>
  <si>
    <t>Respectively: 'bad water; bitter water; not sweet; not sweet water'.</t>
  </si>
  <si>
    <t>kerno pai; kerko pai; nai guglo; pai nai guglo</t>
  </si>
  <si>
    <t>īṣal-lavaṇa-</t>
  </si>
  <si>
    <t>brackish</t>
  </si>
  <si>
    <t>suvr̃r̃is</t>
  </si>
  <si>
    <t>acidus; acerbus</t>
  </si>
  <si>
    <t>sti'fos; ksi'nos</t>
  </si>
  <si>
    <t>o'ksus; o'ksinēs</t>
  </si>
  <si>
    <t>kislyj</t>
  </si>
  <si>
    <t>sūr</t>
  </si>
  <si>
    <t>sūrr</t>
  </si>
  <si>
    <t>âpre; acide; aigre</t>
  </si>
  <si>
    <t>trenk</t>
  </si>
  <si>
    <t>sur; egr</t>
  </si>
  <si>
    <t>serb</t>
  </si>
  <si>
    <t>'mĩgar</t>
  </si>
  <si>
    <t>ácido; agrio</t>
  </si>
  <si>
    <t>šoko-k; šoko-pal-ti-k</t>
  </si>
  <si>
    <t>ʔesiti; mahi</t>
  </si>
  <si>
    <t>kawa</t>
  </si>
  <si>
    <t>PCP *wīwī. PPN *wii(wii). PNP *maʔai.</t>
  </si>
  <si>
    <t>PPN *kawa; *kona; *mara; *m-asi; *m-ahi; *masa</t>
  </si>
  <si>
    <t>*PEO *wini</t>
  </si>
  <si>
    <t>*kawa</t>
  </si>
  <si>
    <t>حامِض</t>
  </si>
  <si>
    <t>torš</t>
  </si>
  <si>
    <t>šutlo</t>
  </si>
  <si>
    <t>amla-; šukta-</t>
  </si>
  <si>
    <t>acid, sour</t>
  </si>
  <si>
    <t>r̃ihčɑ</t>
  </si>
  <si>
    <t>amārus</t>
  </si>
  <si>
    <t>pi'kros</t>
  </si>
  <si>
    <t>gor ́kij</t>
  </si>
  <si>
    <t>bitter; hare</t>
  </si>
  <si>
    <t>baitrs</t>
  </si>
  <si>
    <t>bitter</t>
  </si>
  <si>
    <t>beiskr</t>
  </si>
  <si>
    <t>amer; âpre</t>
  </si>
  <si>
    <t>c’hwero</t>
  </si>
  <si>
    <t>chwerw</t>
  </si>
  <si>
    <t>serb; goirt</t>
  </si>
  <si>
    <t>'kʰac̷̣</t>
  </si>
  <si>
    <t>amargo</t>
  </si>
  <si>
    <t>'Bile (hiel)' is ičičikka.</t>
  </si>
  <si>
    <t>čiči-k; čičipah-ti-k</t>
  </si>
  <si>
    <t>tamala</t>
  </si>
  <si>
    <t>PPN *masa; *kawa; *kona; *fehu</t>
  </si>
  <si>
    <t>*PEO *kona</t>
  </si>
  <si>
    <t>مُرّ</t>
  </si>
  <si>
    <t>tælx</t>
  </si>
  <si>
    <t>[kerko]</t>
  </si>
  <si>
    <t>tikta-</t>
  </si>
  <si>
    <t>salttis</t>
  </si>
  <si>
    <t>salsus</t>
  </si>
  <si>
    <t>almi'ros</t>
  </si>
  <si>
    <t>halmu'ros</t>
  </si>
  <si>
    <t>solënyj</t>
  </si>
  <si>
    <t>salt</t>
  </si>
  <si>
    <t>saltr</t>
  </si>
  <si>
    <t>salé</t>
  </si>
  <si>
    <t>sall</t>
  </si>
  <si>
    <t>hallt</t>
  </si>
  <si>
    <t>goirt</t>
  </si>
  <si>
    <t>salado</t>
  </si>
  <si>
    <t>ista-yoh; nel-ista-yoh; poye-k</t>
  </si>
  <si>
    <t>konokona</t>
  </si>
  <si>
    <t>PPN *maʔai</t>
  </si>
  <si>
    <t>مالِح , مِلْحِيّ</t>
  </si>
  <si>
    <t>londo</t>
  </si>
  <si>
    <t>lāvaṇa-</t>
  </si>
  <si>
    <t>salty</t>
  </si>
  <si>
    <t>sohkɑr̃eɑddyai</t>
  </si>
  <si>
    <t>dulcis; suāvis</t>
  </si>
  <si>
    <t>ɣli'kos; mala'kos</t>
  </si>
  <si>
    <t>glu'kus; hē'dus</t>
  </si>
  <si>
    <t>sladkij</t>
  </si>
  <si>
    <t>suoze</t>
  </si>
  <si>
    <t>söt, sött</t>
  </si>
  <si>
    <t>sœtr</t>
  </si>
  <si>
    <t>sucré; doux</t>
  </si>
  <si>
    <t>c’hweg; dous</t>
  </si>
  <si>
    <t>melys</t>
  </si>
  <si>
    <t>milis</t>
  </si>
  <si>
    <t>Latter form means 'with sugar inside'.</t>
  </si>
  <si>
    <t>esti; [ṣükra]-'tü-rik</t>
  </si>
  <si>
    <t>dulce</t>
  </si>
  <si>
    <t>c̷ope-k</t>
  </si>
  <si>
    <t>melie</t>
  </si>
  <si>
    <t>reka</t>
  </si>
  <si>
    <t>PPN *maaŋazo; *suqam(a, e)lie; *ma-mi</t>
  </si>
  <si>
    <t>حُلْو</t>
  </si>
  <si>
    <t>širin</t>
  </si>
  <si>
    <t>guglo</t>
  </si>
  <si>
    <t>madhura-; svādu</t>
  </si>
  <si>
    <t>sweet</t>
  </si>
  <si>
    <t>maistit</t>
  </si>
  <si>
    <t>gustāre; sapere</t>
  </si>
  <si>
    <t>ðoki'mazo</t>
  </si>
  <si>
    <t>'geuomai</t>
  </si>
  <si>
    <t>probovat ́ (na v kus)</t>
  </si>
  <si>
    <t>smecken; entseben</t>
  </si>
  <si>
    <t>kausjan</t>
  </si>
  <si>
    <t>smaka</t>
  </si>
  <si>
    <t>bergja</t>
  </si>
  <si>
    <t>sentir (le goût de); goûter</t>
  </si>
  <si>
    <t>taɲva</t>
  </si>
  <si>
    <t>blasu; chwaethu</t>
  </si>
  <si>
    <t>blaisim</t>
  </si>
  <si>
    <t>['čeṣte]</t>
  </si>
  <si>
    <t>Iberian Span. has probar, gustar, saborear.</t>
  </si>
  <si>
    <t>gustar; saborear</t>
  </si>
  <si>
    <t>kieko-a</t>
  </si>
  <si>
    <t>ʔahiʔahiʔi; ifo</t>
  </si>
  <si>
    <t>Respectively: verbal form; noun forms.</t>
  </si>
  <si>
    <t>roŋo-hia; roŋo; haa; roŋo</t>
  </si>
  <si>
    <t>PPN *namu; *kamata</t>
  </si>
  <si>
    <t>PAN *ɲam</t>
  </si>
  <si>
    <t>ذَاقَ , اِخْتَبَرَ طعْمَهُ</t>
  </si>
  <si>
    <t>čæšidæn</t>
  </si>
  <si>
    <t>[zumav-pe]</t>
  </si>
  <si>
    <t>svad- (svadati); ras- (rasayati)</t>
  </si>
  <si>
    <t>taste</t>
  </si>
  <si>
    <t>guohc̷ɑ</t>
  </si>
  <si>
    <t>foetidus; pūtidus</t>
  </si>
  <si>
    <t>vrome'ros</t>
  </si>
  <si>
    <t>du'sōdēs</t>
  </si>
  <si>
    <t>vonjučij; smradnyj</t>
  </si>
  <si>
    <t>stinkende</t>
  </si>
  <si>
    <t>fuls</t>
  </si>
  <si>
    <t>stinkande; illa-luktande</t>
  </si>
  <si>
    <t>īlla θefaðr; īlla ilmaðr; fūll</t>
  </si>
  <si>
    <t>puant; qui sent mauvais</t>
  </si>
  <si>
    <t>flaeriuz; c’hwez-fall</t>
  </si>
  <si>
    <t>drewllyd; drycsawrus</t>
  </si>
  <si>
    <t>brēn</t>
  </si>
  <si>
    <t>ü'rinc̷ü</t>
  </si>
  <si>
    <t>Iberian Span. has mal olor, hediondo.</t>
  </si>
  <si>
    <t>hediondo</t>
  </si>
  <si>
    <t>'Apestar' is ihyak. *Aztecan *ihyaak.</t>
  </si>
  <si>
    <t>c̷ohyak; -c̷ohyaya</t>
  </si>
  <si>
    <t>namuʔelo</t>
  </si>
  <si>
    <t>piro; hauŋa</t>
  </si>
  <si>
    <t>PCP *poa'smell of fish'</t>
  </si>
  <si>
    <t>PPN *ʔelo; *qelo; *pulau; *pilau; *pizo; *piLo</t>
  </si>
  <si>
    <t>نتِن , مُنْتِن</t>
  </si>
  <si>
    <t>bæd-bu; gænde</t>
  </si>
  <si>
    <t>Verbal form 'to stink'.</t>
  </si>
  <si>
    <t>kʰand-</t>
  </si>
  <si>
    <t>durgandhi-; pūti-</t>
  </si>
  <si>
    <t>stinking, bad smelling</t>
  </si>
  <si>
    <t>fragrāns; odōrifer, suāvis</t>
  </si>
  <si>
    <t>miro'ðatos; aromati'smenos</t>
  </si>
  <si>
    <t>eu'ōdēs</t>
  </si>
  <si>
    <t>dušistyj; blagovonnyj</t>
  </si>
  <si>
    <t>wol riechende</t>
  </si>
  <si>
    <t>väl-luktande; doftande</t>
  </si>
  <si>
    <t>vel θefaðr; vel ilmaðr; θefgōðr</t>
  </si>
  <si>
    <t>odorant; parfumé</t>
  </si>
  <si>
    <t>c’hwez-vad</t>
  </si>
  <si>
    <t>peraroglus; persawrus</t>
  </si>
  <si>
    <t>boladmar; cumra</t>
  </si>
  <si>
    <t>Means 'nice smell'.</t>
  </si>
  <si>
    <t>'ürin hun</t>
  </si>
  <si>
    <t>Iberian Span. has fragante, buen olor.</t>
  </si>
  <si>
    <t>fragante; bien oliente</t>
  </si>
  <si>
    <t>ahwiyak; kʷal-c̷in ahwi[y]ak</t>
  </si>
  <si>
    <t>'Odor' is hauŋa; kakara; piro; tiare.</t>
  </si>
  <si>
    <t>kakara</t>
  </si>
  <si>
    <t>PPN *ka-kala; *m-aṅon-i; *manoni; *manoṅi</t>
  </si>
  <si>
    <t>عِطْرِيّ , عطِر</t>
  </si>
  <si>
    <t>xoš-bu</t>
  </si>
  <si>
    <t>Also as archaic verb 'smell badly'.</t>
  </si>
  <si>
    <t>sugandhi-</t>
  </si>
  <si>
    <t>fragrant, good smelling</t>
  </si>
  <si>
    <t>hɑksit</t>
  </si>
  <si>
    <t>olēre; fragrāre</t>
  </si>
  <si>
    <t>mi'rizo</t>
  </si>
  <si>
    <t>o'spʰrainomai; o'smē</t>
  </si>
  <si>
    <t>cǔvstvorat ́ zapax</t>
  </si>
  <si>
    <t>riechen; smecken</t>
  </si>
  <si>
    <t>Latter term refers to dogs.</t>
  </si>
  <si>
    <t>lukta på; nosa på</t>
  </si>
  <si>
    <t>θefa; θefja ilma</t>
  </si>
  <si>
    <t>sentir; odeur</t>
  </si>
  <si>
    <t>santoud c’hwez</t>
  </si>
  <si>
    <t>arogleuo; synhwyro; clywed</t>
  </si>
  <si>
    <t>bolad; boltunud</t>
  </si>
  <si>
    <t>['ṣɛ̃di]</t>
  </si>
  <si>
    <t>oler; olfatear</t>
  </si>
  <si>
    <t>Latter forms are nouns.</t>
  </si>
  <si>
    <t>ahwiaya; ahwiayalis; ahwiyak</t>
  </si>
  <si>
    <t>شَمﱠ , اِشْتَمﱠ</t>
  </si>
  <si>
    <t>bu-kærdæn</t>
  </si>
  <si>
    <t>šung-</t>
  </si>
  <si>
    <t>ghrā- (jighrati)</t>
  </si>
  <si>
    <t>smell (vb trans)</t>
  </si>
  <si>
    <t>sustit</t>
  </si>
  <si>
    <t>mi'rizome</t>
  </si>
  <si>
    <t>hrīnēla'teō; o'spʰrainomai</t>
  </si>
  <si>
    <t>njuxat</t>
  </si>
  <si>
    <t>phnūsen</t>
  </si>
  <si>
    <t>andas in; sniffa; lukta (på)</t>
  </si>
  <si>
    <t>renifler; flairer</t>
  </si>
  <si>
    <t>c’hwesa</t>
  </si>
  <si>
    <t>ffroeni; synhwyro</t>
  </si>
  <si>
    <t>'üṣna</t>
  </si>
  <si>
    <t>Iberian Span. has oler, husmear.</t>
  </si>
  <si>
    <t>husmear</t>
  </si>
  <si>
    <t>mihi; faka-nanamu</t>
  </si>
  <si>
    <t>hoŋi-hoŋi</t>
  </si>
  <si>
    <t>شَمْشَمَ</t>
  </si>
  <si>
    <t>The verb gives the sense of 'inhaling' 04.510.</t>
  </si>
  <si>
    <t>ni-švas- (ni-švasiti)</t>
  </si>
  <si>
    <t>sniff</t>
  </si>
  <si>
    <t>hɑksot</t>
  </si>
  <si>
    <t>olfacere; odōrārī</t>
  </si>
  <si>
    <t>'ozō</t>
  </si>
  <si>
    <t>paxnut</t>
  </si>
  <si>
    <t>lukta</t>
  </si>
  <si>
    <t>θefja; θefa ilma</t>
  </si>
  <si>
    <t>kaoud c’hwez</t>
  </si>
  <si>
    <t>arogli; arogleuo; gwynto</t>
  </si>
  <si>
    <t>boltigur</t>
  </si>
  <si>
    <t>Second form means 'to give smell'; latter form means 'to have smell'.</t>
  </si>
  <si>
    <t>ü'rinc̷a; 'ürin 'eman; 'ürin 'ükʰen</t>
  </si>
  <si>
    <t>tahnekʷi</t>
  </si>
  <si>
    <t>faka-nanamu</t>
  </si>
  <si>
    <t>hoŋi-a; roŋo-hia; roŋo</t>
  </si>
  <si>
    <t>PSO *puqi. PPN *puqi. PCP *bu'i.</t>
  </si>
  <si>
    <t>PPN *namu; *soŋi; *sauŋa</t>
  </si>
  <si>
    <t>فَاحَ , فاحَت (مِنْهُ) رائِحةٌ</t>
  </si>
  <si>
    <t>bu-dɑdæn</t>
  </si>
  <si>
    <t>Lit. 'give smell'.</t>
  </si>
  <si>
    <t>This term is a derivative noun: 'to have a smell'.</t>
  </si>
  <si>
    <t>gandhin-</t>
  </si>
  <si>
    <t>smell (vb intrans)</t>
  </si>
  <si>
    <t>yɑhkiaigi</t>
  </si>
  <si>
    <t>tempus; tempestās</t>
  </si>
  <si>
    <t>epo'xi</t>
  </si>
  <si>
    <t>'hōrā; kai'ros</t>
  </si>
  <si>
    <t>vremja goda</t>
  </si>
  <si>
    <t>vierteil des jāres</t>
  </si>
  <si>
    <t>års-tid; tid; säsong</t>
  </si>
  <si>
    <t>saison</t>
  </si>
  <si>
    <t>koulz</t>
  </si>
  <si>
    <t>tymor</t>
  </si>
  <si>
    <t>[ṣa'ẓu]</t>
  </si>
  <si>
    <t>estación</t>
  </si>
  <si>
    <t>welaman</t>
  </si>
  <si>
    <t>faʔahitaʔu</t>
  </si>
  <si>
    <t>tau; waa</t>
  </si>
  <si>
    <t>PPN *taʔu; *taqu</t>
  </si>
  <si>
    <t>*PEO *taqu</t>
  </si>
  <si>
    <t>(فصْل (مِن فُصُول السﱠنة الأرْبعة</t>
  </si>
  <si>
    <t>[fæsl]</t>
  </si>
  <si>
    <t>Romanian loan 'time'.</t>
  </si>
  <si>
    <t>[vriamec̷]</t>
  </si>
  <si>
    <t>ṛtu-</t>
  </si>
  <si>
    <t>season</t>
  </si>
  <si>
    <t>Time</t>
  </si>
  <si>
    <t>čɑkčɑ</t>
  </si>
  <si>
    <t>autumnus</t>
  </si>
  <si>
    <t>fθi'noporo</t>
  </si>
  <si>
    <t>pʰtʰi'nopōron</t>
  </si>
  <si>
    <t>osen</t>
  </si>
  <si>
    <t>herb(e)st</t>
  </si>
  <si>
    <t>höst</t>
  </si>
  <si>
    <t>haust</t>
  </si>
  <si>
    <t>automne</t>
  </si>
  <si>
    <t>diskar-amzer; dilost-haɲv</t>
  </si>
  <si>
    <t>hydref</t>
  </si>
  <si>
    <t>fog(a)mar</t>
  </si>
  <si>
    <t>la'rasken</t>
  </si>
  <si>
    <t>otoɲo</t>
  </si>
  <si>
    <t>faʔahitaʔu fakatōlau</t>
  </si>
  <si>
    <t>ŋahuru</t>
  </si>
  <si>
    <t>خرِيف</t>
  </si>
  <si>
    <t>pɑʔiz</t>
  </si>
  <si>
    <t>[toamna]</t>
  </si>
  <si>
    <t>šarad-</t>
  </si>
  <si>
    <t>autumn</t>
  </si>
  <si>
    <t>geɑssi</t>
  </si>
  <si>
    <t>aestās</t>
  </si>
  <si>
    <t>kalo'keri</t>
  </si>
  <si>
    <t>'tʰeros</t>
  </si>
  <si>
    <t>leto</t>
  </si>
  <si>
    <t>sumer</t>
  </si>
  <si>
    <t>asans</t>
  </si>
  <si>
    <t>sommar</t>
  </si>
  <si>
    <t>sumar</t>
  </si>
  <si>
    <t>été</t>
  </si>
  <si>
    <t>haɲv</t>
  </si>
  <si>
    <t>haf</t>
  </si>
  <si>
    <t>sam; samrad</t>
  </si>
  <si>
    <t>'üda</t>
  </si>
  <si>
    <t>verano</t>
  </si>
  <si>
    <t>ta-totoni-lo-t</t>
  </si>
  <si>
    <t>faʔahitaʔu māfana</t>
  </si>
  <si>
    <t>raumati</t>
  </si>
  <si>
    <t>صَيْف</t>
  </si>
  <si>
    <t>tɑbestɑn</t>
  </si>
  <si>
    <t>Latter form is older.</t>
  </si>
  <si>
    <t>milai; lilai</t>
  </si>
  <si>
    <t>grīṣma-; nidāgha-</t>
  </si>
  <si>
    <t>summer</t>
  </si>
  <si>
    <t>giððɑ</t>
  </si>
  <si>
    <t>vēr</t>
  </si>
  <si>
    <t>'aniksi</t>
  </si>
  <si>
    <t>'ear</t>
  </si>
  <si>
    <t>vesna</t>
  </si>
  <si>
    <t>lenze</t>
  </si>
  <si>
    <t>vår</t>
  </si>
  <si>
    <t>vār</t>
  </si>
  <si>
    <t>printemps</t>
  </si>
  <si>
    <t>nevez-amzer; beg-an-haɲv</t>
  </si>
  <si>
    <t>gwanwyn</t>
  </si>
  <si>
    <t>errach</t>
  </si>
  <si>
    <t>be'dac̷̣</t>
  </si>
  <si>
    <t>primavera</t>
  </si>
  <si>
    <t>Lit. 'begins warming up'.</t>
  </si>
  <si>
    <t>pewa ta-totoni-a ya</t>
  </si>
  <si>
    <t>ربِيع</t>
  </si>
  <si>
    <t>bæhɑr</t>
  </si>
  <si>
    <t>[primovara]</t>
  </si>
  <si>
    <t>vasanta-</t>
  </si>
  <si>
    <t>spring</t>
  </si>
  <si>
    <t>dalvi</t>
  </si>
  <si>
    <t>hiems</t>
  </si>
  <si>
    <t>xi'monas</t>
  </si>
  <si>
    <t>kʰei'mōn</t>
  </si>
  <si>
    <t>zima</t>
  </si>
  <si>
    <t>winter</t>
  </si>
  <si>
    <t>wintrus</t>
  </si>
  <si>
    <t>vinter</t>
  </si>
  <si>
    <t>vetr</t>
  </si>
  <si>
    <t>hiver</t>
  </si>
  <si>
    <t>goaɲv</t>
  </si>
  <si>
    <t>gaeaf</t>
  </si>
  <si>
    <t>gam; gemred</t>
  </si>
  <si>
    <t>'negü</t>
  </si>
  <si>
    <t>invierno</t>
  </si>
  <si>
    <t>Lit. 'when it is cold'.</t>
  </si>
  <si>
    <t>keman ta-sese-ya</t>
  </si>
  <si>
    <t>hootoke; takurua; makariri</t>
  </si>
  <si>
    <t>شِتاء</t>
  </si>
  <si>
    <t>zemestɑn</t>
  </si>
  <si>
    <t>yivend</t>
  </si>
  <si>
    <t>hemanta-; hima; himā-</t>
  </si>
  <si>
    <t>yɑhki</t>
  </si>
  <si>
    <t>annus</t>
  </si>
  <si>
    <t>'xronos; 'etos; xro'nia</t>
  </si>
  <si>
    <t>'etos; eniau'tos</t>
  </si>
  <si>
    <t>god</t>
  </si>
  <si>
    <t>jār</t>
  </si>
  <si>
    <t>jer 'a single year'</t>
  </si>
  <si>
    <t>jer; aþn; ataþni</t>
  </si>
  <si>
    <t>år</t>
  </si>
  <si>
    <t>ār</t>
  </si>
  <si>
    <t>année</t>
  </si>
  <si>
    <t>bloaz</t>
  </si>
  <si>
    <t>blwyddyn</t>
  </si>
  <si>
    <t>bliadain</t>
  </si>
  <si>
    <t>'urtʰe</t>
  </si>
  <si>
    <t>aɲo</t>
  </si>
  <si>
    <t>šiwi-t; šiw-</t>
  </si>
  <si>
    <t>taʔu</t>
  </si>
  <si>
    <t>PPN *ta'u</t>
  </si>
  <si>
    <t>سنة , عام , حَوْل</t>
  </si>
  <si>
    <t>sɑl</t>
  </si>
  <si>
    <t>berš</t>
  </si>
  <si>
    <t>saṃvatsara-; vatsara-; varṣa-; hāyana-; hāyanī-</t>
  </si>
  <si>
    <t>year</t>
  </si>
  <si>
    <t>mannu</t>
  </si>
  <si>
    <t>mēnsis</t>
  </si>
  <si>
    <t>'minas</t>
  </si>
  <si>
    <t>mēn</t>
  </si>
  <si>
    <t>mesjac</t>
  </si>
  <si>
    <t>mānōt</t>
  </si>
  <si>
    <t>menoþs</t>
  </si>
  <si>
    <t>månad</t>
  </si>
  <si>
    <t>mānaðr</t>
  </si>
  <si>
    <t>mois</t>
  </si>
  <si>
    <t>miz</t>
  </si>
  <si>
    <t>mis</t>
  </si>
  <si>
    <t>mī</t>
  </si>
  <si>
    <t>hila'bete</t>
  </si>
  <si>
    <t>mes</t>
  </si>
  <si>
    <t>Also means 'moon' 01.530.</t>
  </si>
  <si>
    <t>mec̷-ti</t>
  </si>
  <si>
    <t>Also means 'moon'.</t>
  </si>
  <si>
    <t>māhina</t>
  </si>
  <si>
    <t>marama</t>
  </si>
  <si>
    <t>PPN *malama</t>
  </si>
  <si>
    <t>شهْر</t>
  </si>
  <si>
    <t>mɑh</t>
  </si>
  <si>
    <t>masek in other dialects.</t>
  </si>
  <si>
    <t>šon</t>
  </si>
  <si>
    <t>māsa-; mās-</t>
  </si>
  <si>
    <t>month</t>
  </si>
  <si>
    <t>lavvɑr̃dɑt</t>
  </si>
  <si>
    <t>diēs Sāturnī; sabbatum</t>
  </si>
  <si>
    <t>'savato</t>
  </si>
  <si>
    <t>'sabbaton; hē'merā 'kronū</t>
  </si>
  <si>
    <t>subbota</t>
  </si>
  <si>
    <t>sameztac; sunnenābent</t>
  </si>
  <si>
    <t>sabbato dags</t>
  </si>
  <si>
    <t>lördag</t>
  </si>
  <si>
    <t>laugardagr; θvāttdagr</t>
  </si>
  <si>
    <t>samedi</t>
  </si>
  <si>
    <t>Latter example is adv.</t>
  </si>
  <si>
    <t>sadorn; disadorn</t>
  </si>
  <si>
    <t>dydd Sadwrn</t>
  </si>
  <si>
    <t>satharn</t>
  </si>
  <si>
    <t>neṣke'negün</t>
  </si>
  <si>
    <t>sábado</t>
  </si>
  <si>
    <t>Haatarei</t>
  </si>
  <si>
    <t>يَوْمُ) السﱠبْت)</t>
  </si>
  <si>
    <t>šæmbe</t>
  </si>
  <si>
    <t>[savato]</t>
  </si>
  <si>
    <t>šani-vāra-</t>
  </si>
  <si>
    <t>Saturday</t>
  </si>
  <si>
    <t>beɑr̃yɑdɑt</t>
  </si>
  <si>
    <t>diēs Veneris; sexta fēria</t>
  </si>
  <si>
    <t>paraske'vi</t>
  </si>
  <si>
    <t>paraskeu'ē; hē'merā apʰro'ditēs</t>
  </si>
  <si>
    <t>pjatnica</t>
  </si>
  <si>
    <t>vrītac</t>
  </si>
  <si>
    <t>Respectively: 'preparation'; 'beginning of sabbath'.</t>
  </si>
  <si>
    <t>paraskaiwe; fruma sabbato</t>
  </si>
  <si>
    <t>fredag</t>
  </si>
  <si>
    <t>frjādagr</t>
  </si>
  <si>
    <t>vendredi</t>
  </si>
  <si>
    <t>gwener; dirgwener, digwener</t>
  </si>
  <si>
    <t>dydd Gwener</t>
  </si>
  <si>
    <t>ōin dīden</t>
  </si>
  <si>
    <t>oṣ'tirale</t>
  </si>
  <si>
    <t>viernes</t>
  </si>
  <si>
    <t>paraire</t>
  </si>
  <si>
    <t>يَوْمُ) الجُمْعة)</t>
  </si>
  <si>
    <t>[ǰomʔe]; ɑdine</t>
  </si>
  <si>
    <t>[paraštuyi]</t>
  </si>
  <si>
    <t>šukra-vāra-</t>
  </si>
  <si>
    <t>Friday</t>
  </si>
  <si>
    <t>duor̃ɑstɑt</t>
  </si>
  <si>
    <t>diēs Iovis; quīnta fēria</t>
  </si>
  <si>
    <t>'pempti</t>
  </si>
  <si>
    <t>'pemptē sab'batū; hē'merā di'os</t>
  </si>
  <si>
    <t>četverg</t>
  </si>
  <si>
    <t>donerstac; phinztac</t>
  </si>
  <si>
    <t>torsdag</t>
  </si>
  <si>
    <t>θōrsdagr</t>
  </si>
  <si>
    <t>jeudi</t>
  </si>
  <si>
    <t>yaou; diziou; diriaou</t>
  </si>
  <si>
    <t>dydd Iau</t>
  </si>
  <si>
    <t>dardāin</t>
  </si>
  <si>
    <t>oṣ'tegün</t>
  </si>
  <si>
    <t>jueves</t>
  </si>
  <si>
    <t>Tuʔapulelulu</t>
  </si>
  <si>
    <t>Taaite</t>
  </si>
  <si>
    <t>يَوْمُ) الخمِيس)</t>
  </si>
  <si>
    <t>pænǰ-šæmbe</t>
  </si>
  <si>
    <t>Loans respectively from Greek and Romanian.</t>
  </si>
  <si>
    <t>[pevc̷i]; [zoya]</t>
  </si>
  <si>
    <t>bṛhaspati-vāra-</t>
  </si>
  <si>
    <t>Thursday</t>
  </si>
  <si>
    <t>gɑskɑvɑhkku</t>
  </si>
  <si>
    <t>diēs Mercurī; quarta fēria</t>
  </si>
  <si>
    <t>te'tarti</t>
  </si>
  <si>
    <t>te'tartē sab'batū; hē'merā her'mū</t>
  </si>
  <si>
    <t>sreda</t>
  </si>
  <si>
    <t>mittewoche; mitech</t>
  </si>
  <si>
    <t>onsdag</t>
  </si>
  <si>
    <t>ōðinsdagr</t>
  </si>
  <si>
    <t>mercredi</t>
  </si>
  <si>
    <t>merher; dimerher</t>
  </si>
  <si>
    <t>dydd Mercher</t>
  </si>
  <si>
    <t>cētāin</t>
  </si>
  <si>
    <t>aṣ'tisken</t>
  </si>
  <si>
    <t>miércoles</t>
  </si>
  <si>
    <t>Pulelulu</t>
  </si>
  <si>
    <t>Wenerei</t>
  </si>
  <si>
    <t>يَوْمُ) الأرْبِعاء)</t>
  </si>
  <si>
    <t>čæhɑr-šæmbe</t>
  </si>
  <si>
    <t>[tetradži]</t>
  </si>
  <si>
    <t>budha-vāra-</t>
  </si>
  <si>
    <t>Wednesday</t>
  </si>
  <si>
    <t>mɑŋŋebar̃gɑ</t>
  </si>
  <si>
    <t>diēs Martis; tertia fēria</t>
  </si>
  <si>
    <t>'triti</t>
  </si>
  <si>
    <t>'tritē sab'batū; hē'merā 'areōs</t>
  </si>
  <si>
    <t>vtornik</t>
  </si>
  <si>
    <t>zīstac; zinstac; ertac; dingestac; dienesttac</t>
  </si>
  <si>
    <t>tisdag</t>
  </si>
  <si>
    <t>tȳsdagr</t>
  </si>
  <si>
    <t>mardi</t>
  </si>
  <si>
    <t>meurz; dimeurz</t>
  </si>
  <si>
    <t>dydd Mawrth</t>
  </si>
  <si>
    <t>māirt</t>
  </si>
  <si>
    <t>aṣte'harte</t>
  </si>
  <si>
    <t>martes</t>
  </si>
  <si>
    <t>Tuurei</t>
  </si>
  <si>
    <t>يَوْمُ) الثﱡﻻثاء)</t>
  </si>
  <si>
    <t>se-šæmbe</t>
  </si>
  <si>
    <t>[marc̷i]</t>
  </si>
  <si>
    <t>man̄gala-vāra-</t>
  </si>
  <si>
    <t>Tuesday</t>
  </si>
  <si>
    <t>vuossar̃gɑ</t>
  </si>
  <si>
    <t>diēs Lūnae; secunda fēria</t>
  </si>
  <si>
    <t>ðe'ftera</t>
  </si>
  <si>
    <t>deu'terā sab'batū; hē'merā se'lēnēs</t>
  </si>
  <si>
    <t>ponedel ́nik</t>
  </si>
  <si>
    <t>māntac</t>
  </si>
  <si>
    <t>måndag</t>
  </si>
  <si>
    <t>mānudagr</t>
  </si>
  <si>
    <t>lundi</t>
  </si>
  <si>
    <t>lun; dilun</t>
  </si>
  <si>
    <t>dydd Llun</t>
  </si>
  <si>
    <t>luan</t>
  </si>
  <si>
    <t>aṣte'lehen</t>
  </si>
  <si>
    <t>lunes</t>
  </si>
  <si>
    <t>[Mane]</t>
  </si>
  <si>
    <t>يَوْمُ) اﻹثْنَيْن)</t>
  </si>
  <si>
    <t>do-šæmbe</t>
  </si>
  <si>
    <t>[luya]</t>
  </si>
  <si>
    <t>soma-vāra-</t>
  </si>
  <si>
    <t>Monday</t>
  </si>
  <si>
    <t>sotnɑbeɑivi</t>
  </si>
  <si>
    <t>diēs Sōlis; diēs dominica</t>
  </si>
  <si>
    <t>kiria'ki</t>
  </si>
  <si>
    <t>'mia sab'batū; kūria'kē; hē'merā hē'lioū</t>
  </si>
  <si>
    <t>voskresen ́je</t>
  </si>
  <si>
    <t>sun(nen)tac</t>
  </si>
  <si>
    <t>afarsabbate dags</t>
  </si>
  <si>
    <t>söndag</t>
  </si>
  <si>
    <t>sunnudagr; drōttinsdagr</t>
  </si>
  <si>
    <t>dimanche</t>
  </si>
  <si>
    <t>sul; disul</t>
  </si>
  <si>
    <t>dydd Sul</t>
  </si>
  <si>
    <t>domnach</t>
  </si>
  <si>
    <t>'igãte</t>
  </si>
  <si>
    <t>domingo</t>
  </si>
  <si>
    <t>Sāpate</t>
  </si>
  <si>
    <t>Lit. 'sun-holy' (? is this the correct morpheme break?)</t>
  </si>
  <si>
    <t>Raa-tapu</t>
  </si>
  <si>
    <t>يَوْمُ) الأحد)</t>
  </si>
  <si>
    <t>yek-šæmbe</t>
  </si>
  <si>
    <t>[kurko]</t>
  </si>
  <si>
    <t>ravi-vāra-</t>
  </si>
  <si>
    <t>Sunday</t>
  </si>
  <si>
    <t>vɑhkku</t>
  </si>
  <si>
    <t>Late Latin is septimāna; hebdomas.</t>
  </si>
  <si>
    <t>(e)vðo'maða</t>
  </si>
  <si>
    <t>hebdo'mas; 'sabbaton</t>
  </si>
  <si>
    <t>nedelja</t>
  </si>
  <si>
    <t>woche</t>
  </si>
  <si>
    <t>sabbato</t>
  </si>
  <si>
    <t>vecka</t>
  </si>
  <si>
    <t>vika</t>
  </si>
  <si>
    <t>semaine</t>
  </si>
  <si>
    <t>sizun; sun</t>
  </si>
  <si>
    <t>wythnos</t>
  </si>
  <si>
    <t>sechtman</t>
  </si>
  <si>
    <t>'aṣte</t>
  </si>
  <si>
    <t>semana</t>
  </si>
  <si>
    <t>Lit. 'in eight days'.</t>
  </si>
  <si>
    <t>teč čikʷeyi tona-l</t>
  </si>
  <si>
    <t>[uike]</t>
  </si>
  <si>
    <t>[wiki]</t>
  </si>
  <si>
    <t>أُسْبُوع</t>
  </si>
  <si>
    <t>hæfte</t>
  </si>
  <si>
    <t>saptāha-</t>
  </si>
  <si>
    <t>week</t>
  </si>
  <si>
    <t>diibmu</t>
  </si>
  <si>
    <t>hōrologium</t>
  </si>
  <si>
    <t>(o)ro'loi</t>
  </si>
  <si>
    <t>hōro'logion</t>
  </si>
  <si>
    <t>časy</t>
  </si>
  <si>
    <t>ōr(o)lei; hōrglocke</t>
  </si>
  <si>
    <t>Second term is literary.</t>
  </si>
  <si>
    <t>klocka; ur</t>
  </si>
  <si>
    <t>pendule; horloge; montre</t>
  </si>
  <si>
    <t>Respectively: grandfather clock; wall clock; wrist-watch.</t>
  </si>
  <si>
    <t>horolaj; pandulenn; montr</t>
  </si>
  <si>
    <t>First two forms mean 'clock'; third form means 'timepiece'.</t>
  </si>
  <si>
    <t>cloc; awrlais; amserydd</t>
  </si>
  <si>
    <t>uairle</t>
  </si>
  <si>
    <t>Respectively: 'clock; timepiece'.</t>
  </si>
  <si>
    <t>[ar'loža]; ['mũtra]</t>
  </si>
  <si>
    <t>reloj</t>
  </si>
  <si>
    <t>uasi</t>
  </si>
  <si>
    <t>[karaka]</t>
  </si>
  <si>
    <t>ساعة , عدﱠاد السﱡرْعة</t>
  </si>
  <si>
    <t>[sɑʔæt]</t>
  </si>
  <si>
    <t>Romanian loan 'clock'.</t>
  </si>
  <si>
    <t>[časo]</t>
  </si>
  <si>
    <t>Respectively: time-piece; 'sun-dial'; 'water-clock, clepsydra'.</t>
  </si>
  <si>
    <t>ghaṭī; chāyā-yantra-; ambuyantra-</t>
  </si>
  <si>
    <t>clock, timepiece</t>
  </si>
  <si>
    <t>hōra</t>
  </si>
  <si>
    <t>'ora</t>
  </si>
  <si>
    <t>'hōrā</t>
  </si>
  <si>
    <t>čas</t>
  </si>
  <si>
    <t>zīt; ūre</t>
  </si>
  <si>
    <t>hweila</t>
  </si>
  <si>
    <t>timme</t>
  </si>
  <si>
    <t>tīð; stund</t>
  </si>
  <si>
    <t>heure</t>
  </si>
  <si>
    <t>eur</t>
  </si>
  <si>
    <t>awr</t>
  </si>
  <si>
    <t>ōr; ūar</t>
  </si>
  <si>
    <t>'oren; [te'nore]</t>
  </si>
  <si>
    <t>hora</t>
  </si>
  <si>
    <t>From Span. 'hora'.</t>
  </si>
  <si>
    <t>[horah]</t>
  </si>
  <si>
    <t>houa</t>
  </si>
  <si>
    <t>haora</t>
  </si>
  <si>
    <t>ساعة , سِتﱡون دقِيقة</t>
  </si>
  <si>
    <t>The latter term is a period of (?) minutes.</t>
  </si>
  <si>
    <t>horā-; muhūrta-</t>
  </si>
  <si>
    <t>hour</t>
  </si>
  <si>
    <t>ovddet beɑivve</t>
  </si>
  <si>
    <t>nudius tertius</t>
  </si>
  <si>
    <t>pro'xtes</t>
  </si>
  <si>
    <t>'prōiēn</t>
  </si>
  <si>
    <t>tretjego dnja; dva dnja nazad</t>
  </si>
  <si>
    <t>ēgester</t>
  </si>
  <si>
    <t>förr-går, förgår</t>
  </si>
  <si>
    <t>avant-hier</t>
  </si>
  <si>
    <t>an deiz-araog-deh</t>
  </si>
  <si>
    <t>echdoe</t>
  </si>
  <si>
    <t>Also henegü'n-ago 'the day before the day before yesterday'.</t>
  </si>
  <si>
    <t>here'negün</t>
  </si>
  <si>
    <t>anteayer</t>
  </si>
  <si>
    <t>yo-wiwta</t>
  </si>
  <si>
    <t>PPN *-ina</t>
  </si>
  <si>
    <t>أمْسِ الأوﱠل</t>
  </si>
  <si>
    <t>pæriruz</t>
  </si>
  <si>
    <t>'Yesterday of the days'.</t>
  </si>
  <si>
    <t>kol diesendar</t>
  </si>
  <si>
    <t>day-before-yesterday</t>
  </si>
  <si>
    <t>ikte</t>
  </si>
  <si>
    <t>herī</t>
  </si>
  <si>
    <t>(e)'xtes</t>
  </si>
  <si>
    <t>kʰtʰes, e'kʰtʰes</t>
  </si>
  <si>
    <t>včera</t>
  </si>
  <si>
    <t>gester</t>
  </si>
  <si>
    <t>i går</t>
  </si>
  <si>
    <t>ī gœ̄r</t>
  </si>
  <si>
    <t>hier</t>
  </si>
  <si>
    <t>deh</t>
  </si>
  <si>
    <t>(d)doe</t>
  </si>
  <si>
    <t>indhē</t>
  </si>
  <si>
    <t>'ac̷o</t>
  </si>
  <si>
    <t>ayer</t>
  </si>
  <si>
    <t>*Aztecan *yaalwa.</t>
  </si>
  <si>
    <t>yalwa</t>
  </si>
  <si>
    <t>ʔaneafi</t>
  </si>
  <si>
    <t>i-nanahi; noo nanahi; i taainahi</t>
  </si>
  <si>
    <t>PPN *ana(n)afi; *ana/nafi; *n(e)afi; *qana-poo</t>
  </si>
  <si>
    <t>*PEO *qana-ɲoRa; *(a)nanoRa; *ananapi</t>
  </si>
  <si>
    <t>أمْسِ , البارِحة</t>
  </si>
  <si>
    <t>diruz</t>
  </si>
  <si>
    <t>aratʸi</t>
  </si>
  <si>
    <t>hyas</t>
  </si>
  <si>
    <t>yesterday</t>
  </si>
  <si>
    <t>don beɑivve</t>
  </si>
  <si>
    <t>perendiē</t>
  </si>
  <si>
    <t>me'θavrio</t>
  </si>
  <si>
    <t>'tritēn hē'merān</t>
  </si>
  <si>
    <t>poslezavtra</t>
  </si>
  <si>
    <t>übermorgen</t>
  </si>
  <si>
    <t>(i) över-morgon</t>
  </si>
  <si>
    <t>après-demain</t>
  </si>
  <si>
    <t>Means 'in two days'.</t>
  </si>
  <si>
    <t>benn daou devez</t>
  </si>
  <si>
    <t>trennydd</t>
  </si>
  <si>
    <t>Also 'ec̷i 'damü 'the day after the day after tomorrow'.</t>
  </si>
  <si>
    <t>'ec̷i</t>
  </si>
  <si>
    <t>pasado maɲana</t>
  </si>
  <si>
    <t>'Al tercer día' iwiwtika.</t>
  </si>
  <si>
    <t>wiwta</t>
  </si>
  <si>
    <t>بعْدَ غد</t>
  </si>
  <si>
    <t>pæsfærdɑ</t>
  </si>
  <si>
    <t>'The other tomorrow'; loan from Greek.</t>
  </si>
  <si>
    <t>o kaver [teara]</t>
  </si>
  <si>
    <t>parašvas</t>
  </si>
  <si>
    <t>day-after-tomorrow</t>
  </si>
  <si>
    <t>ihttin</t>
  </si>
  <si>
    <t>crās</t>
  </si>
  <si>
    <t>'avrio</t>
  </si>
  <si>
    <t>'aurion</t>
  </si>
  <si>
    <t>zavtra</t>
  </si>
  <si>
    <t>morgene</t>
  </si>
  <si>
    <t>Latter form is 'next day'.</t>
  </si>
  <si>
    <t>du maurgina; gistra dagis</t>
  </si>
  <si>
    <t>i morgon</t>
  </si>
  <si>
    <t>ā morgin</t>
  </si>
  <si>
    <t>demain</t>
  </si>
  <si>
    <t>arhoaz; warhoaz</t>
  </si>
  <si>
    <t>yfory</t>
  </si>
  <si>
    <t>imbārach</t>
  </si>
  <si>
    <t>'bihar</t>
  </si>
  <si>
    <t>maɲana</t>
  </si>
  <si>
    <t>mosta; imostika</t>
  </si>
  <si>
    <t>ʔapō; ʔapoŋipoŋi</t>
  </si>
  <si>
    <t>aa-poo-poo</t>
  </si>
  <si>
    <t>PPN *poŋi-poŋi; *(ʔ)aapoŋi-poŋi</t>
  </si>
  <si>
    <t>الغد , غداً</t>
  </si>
  <si>
    <t>færdɑ; pægɑh</t>
  </si>
  <si>
    <t>Loans from Greek.</t>
  </si>
  <si>
    <t>[tehara]; [tʰaisa]</t>
  </si>
  <si>
    <t>švas</t>
  </si>
  <si>
    <t>tomorrow</t>
  </si>
  <si>
    <t>odne</t>
  </si>
  <si>
    <t>hodiē</t>
  </si>
  <si>
    <t>'simera</t>
  </si>
  <si>
    <t>'sēmeron</t>
  </si>
  <si>
    <t>segodnja</t>
  </si>
  <si>
    <t>hiute</t>
  </si>
  <si>
    <t>Lit. 'this day'.</t>
  </si>
  <si>
    <t>himma daga</t>
  </si>
  <si>
    <t>i dag</t>
  </si>
  <si>
    <t>ī dag</t>
  </si>
  <si>
    <t>aujourd'hui</t>
  </si>
  <si>
    <t>hizio; hirio; feteiz; fenoz</t>
  </si>
  <si>
    <t>heddiw</t>
  </si>
  <si>
    <t>indiu</t>
  </si>
  <si>
    <t>'egün</t>
  </si>
  <si>
    <t>hoy</t>
  </si>
  <si>
    <t>aškan; aškan nihin tona-l</t>
  </si>
  <si>
    <t>faka-ʔaho; ʔaho ni</t>
  </si>
  <si>
    <t>(n)aianei; ināianei; aakuanei</t>
  </si>
  <si>
    <t>PPN *kua</t>
  </si>
  <si>
    <t>اليَوْم</t>
  </si>
  <si>
    <t>emruz</t>
  </si>
  <si>
    <t>avdies</t>
  </si>
  <si>
    <t>Latter is Vedic form.</t>
  </si>
  <si>
    <t>adya; adyā</t>
  </si>
  <si>
    <t>today</t>
  </si>
  <si>
    <t>eɑhket</t>
  </si>
  <si>
    <t>vesper; vespera</t>
  </si>
  <si>
    <t>'vraði</t>
  </si>
  <si>
    <t>he'sperā; o'psiā</t>
  </si>
  <si>
    <t>večer</t>
  </si>
  <si>
    <t>ābent</t>
  </si>
  <si>
    <t>andanahti</t>
  </si>
  <si>
    <t>afton; kväll</t>
  </si>
  <si>
    <t>kveld; aptann</t>
  </si>
  <si>
    <t>soir; soirée</t>
  </si>
  <si>
    <t>abardaez</t>
  </si>
  <si>
    <t>min nos; hwyr; noswaith</t>
  </si>
  <si>
    <t>fescor</t>
  </si>
  <si>
    <t>Latter form means 'twilight'.</t>
  </si>
  <si>
    <t>a'rac̷̣; ül'hü̃c̷e</t>
  </si>
  <si>
    <t>Iberian Span. has tarde, noche.</t>
  </si>
  <si>
    <t>vísperas; noche</t>
  </si>
  <si>
    <t>taimi poʔuli; maluefiafi</t>
  </si>
  <si>
    <t>ahi-ahi</t>
  </si>
  <si>
    <t>PNP *(ʔ)awatea.</t>
  </si>
  <si>
    <t>PPN *afi-afi; *afi; *poŋipoŋi; *maliko; *liko; *(ma)Liko</t>
  </si>
  <si>
    <t>*PEO *Ravi-Ravi; *RapiRapi.</t>
  </si>
  <si>
    <t>مساء</t>
  </si>
  <si>
    <t>šæb; šɑm</t>
  </si>
  <si>
    <t>riat; blevel</t>
  </si>
  <si>
    <t>doṣa-; doṣā-; pradoṣa-; sāya-; vikāla-</t>
  </si>
  <si>
    <t>evening</t>
  </si>
  <si>
    <t>mɑŋŋil gɑskɑbeɑivvi</t>
  </si>
  <si>
    <t>[tempus] pōmerīdiānum</t>
  </si>
  <si>
    <t>a'poɣefma</t>
  </si>
  <si>
    <t>'deilē</t>
  </si>
  <si>
    <t>den</t>
  </si>
  <si>
    <t>nāch mittem tac</t>
  </si>
  <si>
    <t>efter-mid-dag</t>
  </si>
  <si>
    <t>après-midi</t>
  </si>
  <si>
    <t>enderv; goude-kreisteiz</t>
  </si>
  <si>
    <t>prynhawn</t>
  </si>
  <si>
    <t>a'riṣti ~ a'reṣti</t>
  </si>
  <si>
    <t>tarde</t>
  </si>
  <si>
    <t>tiotak</t>
  </si>
  <si>
    <t>efiafi; houa efiafi</t>
  </si>
  <si>
    <t>ahi-ahi; te heke-taŋa o te raa</t>
  </si>
  <si>
    <t>عصْر , بعْدَ الظﱡهْر</t>
  </si>
  <si>
    <t>[æsr]</t>
  </si>
  <si>
    <t>pala o [mizmeri]</t>
  </si>
  <si>
    <t>aparāhṇa-</t>
  </si>
  <si>
    <t>afternoon</t>
  </si>
  <si>
    <t>gɑskɑbeɑivi</t>
  </si>
  <si>
    <t>merīdiēs</t>
  </si>
  <si>
    <t>mesi'meri</t>
  </si>
  <si>
    <t>mesēm'briā</t>
  </si>
  <si>
    <t>polden</t>
  </si>
  <si>
    <t>mitter tac</t>
  </si>
  <si>
    <t>mid-dag</t>
  </si>
  <si>
    <t>miðr dagr, mið degi; hādegi</t>
  </si>
  <si>
    <t>midi</t>
  </si>
  <si>
    <t>kreisteiz</t>
  </si>
  <si>
    <t>canol dydd; nawn; hanner dydd</t>
  </si>
  <si>
    <t>medōn lāi</t>
  </si>
  <si>
    <t>e'güerdi</t>
  </si>
  <si>
    <t>mediodía</t>
  </si>
  <si>
    <t>Latter is 'half-day/sun' 14.410; 01.520.</t>
  </si>
  <si>
    <t>nepan-tah; tahko-tona-l</t>
  </si>
  <si>
    <t>hoʔatā</t>
  </si>
  <si>
    <t>poupoutaŋa o te raa</t>
  </si>
  <si>
    <t>ظُهْر , ظهِيرة</t>
  </si>
  <si>
    <t>[zohr]</t>
  </si>
  <si>
    <t>Loans respectively from Romanian and Greek.</t>
  </si>
  <si>
    <t>[miažic̷o]; [mizmeri]</t>
  </si>
  <si>
    <t>madhyāhna-; madhyāhna-kāla-; madhyaṃdina-</t>
  </si>
  <si>
    <t>noon, midday</t>
  </si>
  <si>
    <t>iðit</t>
  </si>
  <si>
    <t>māne; mātūtīnum</t>
  </si>
  <si>
    <t>pro'i</t>
  </si>
  <si>
    <t>'heōs; ē'ōs; prō'iā</t>
  </si>
  <si>
    <t>utro</t>
  </si>
  <si>
    <t>morgen</t>
  </si>
  <si>
    <t>maurgins</t>
  </si>
  <si>
    <t>morgon</t>
  </si>
  <si>
    <t>morginn</t>
  </si>
  <si>
    <t>matin; matinée</t>
  </si>
  <si>
    <t>beure; mintin</t>
  </si>
  <si>
    <t>bore</t>
  </si>
  <si>
    <t>maten</t>
  </si>
  <si>
    <t>gois</t>
  </si>
  <si>
    <t>[de] kʷalkan; okyan-c̷in</t>
  </si>
  <si>
    <t>poŋipoŋi</t>
  </si>
  <si>
    <t>ata</t>
  </si>
  <si>
    <t>PCP *bogi-bogi.</t>
  </si>
  <si>
    <t>PPN *poŋi-poŋi</t>
  </si>
  <si>
    <t>صباح , صُبْح</t>
  </si>
  <si>
    <t>[sobh]</t>
  </si>
  <si>
    <t>[dimniac̷a]</t>
  </si>
  <si>
    <t>The first example is an indeclinable referring to 'early morning, dawn'. The latter has the same sense, 'being at the end of night'.</t>
  </si>
  <si>
    <t>prātar; vastu-; apišarvara-</t>
  </si>
  <si>
    <t>morning</t>
  </si>
  <si>
    <t>guovssu</t>
  </si>
  <si>
    <t>aurōra; prīma lūx</t>
  </si>
  <si>
    <t>a'vɣi</t>
  </si>
  <si>
    <t>'heōs; ē'ōs; 'ortʰros</t>
  </si>
  <si>
    <t>rassvet</t>
  </si>
  <si>
    <t>morgenrōt; -rœte; tagerāt</t>
  </si>
  <si>
    <t>dagning; gryning</t>
  </si>
  <si>
    <t>dagan; dagsbrūn</t>
  </si>
  <si>
    <t>aube</t>
  </si>
  <si>
    <t>goulou-deiz; tarz an deiz</t>
  </si>
  <si>
    <t>gwawr</t>
  </si>
  <si>
    <t>dedōl</t>
  </si>
  <si>
    <t>ar'gic̷e</t>
  </si>
  <si>
    <t>madrugada; amanecer</t>
  </si>
  <si>
    <t>ta is 'light' 01.610.</t>
  </si>
  <si>
    <t>ta-nesi; kʷalkan</t>
  </si>
  <si>
    <t>mafoaēata; heŋiheŋi ʔaho</t>
  </si>
  <si>
    <t>atatuu; atapoo; hii te ata</t>
  </si>
  <si>
    <t>PPN *maliko; *maLiko; *ata; *seŋ(a, i)</t>
  </si>
  <si>
    <t>فجْر</t>
  </si>
  <si>
    <t>[toluʔ]</t>
  </si>
  <si>
    <t>[zori]</t>
  </si>
  <si>
    <t>uṣas-; aruṇa-; prabhāta-</t>
  </si>
  <si>
    <t>dawn</t>
  </si>
  <si>
    <t>idyɑ</t>
  </si>
  <si>
    <t>nox</t>
  </si>
  <si>
    <t>'nixta</t>
  </si>
  <si>
    <t>nuks</t>
  </si>
  <si>
    <t>noč</t>
  </si>
  <si>
    <t>naht</t>
  </si>
  <si>
    <t>nahts</t>
  </si>
  <si>
    <t>natt</t>
  </si>
  <si>
    <t>nōtt</t>
  </si>
  <si>
    <t>nuit</t>
  </si>
  <si>
    <t>noz</t>
  </si>
  <si>
    <t>nos</t>
  </si>
  <si>
    <t>adaig; nocht</t>
  </si>
  <si>
    <t>gai</t>
  </si>
  <si>
    <t>noche</t>
  </si>
  <si>
    <t>Also means 'darkness' 01.620; 'round' 12.810. Cf.'wheel' 10.760. *Aztecan *tlayowa; *yowa(l)-.</t>
  </si>
  <si>
    <t>yowa-l</t>
  </si>
  <si>
    <t>'Last night' ʔanepō; 'midnight' tuʔapo; 'tonight' he poo ni.</t>
  </si>
  <si>
    <t>poʔuli; pō</t>
  </si>
  <si>
    <t>'Last night' is inaapoo; inapoo; 'midnight' is waeŋanui poo; turuawepoo. A. W. Reed, ...Maori place names, 1986[1961] 'Po-keno' turbid, 'night+underworld'; 'Po-nui' 'big night' pp. 88-90.</t>
  </si>
  <si>
    <t>poo-ŋia; poo</t>
  </si>
  <si>
    <t>PPN *pooŋia 'overcome by night'; *poŋi(poŋi) 'early morning, dawn'</t>
  </si>
  <si>
    <t>PPN *poo; *poṅi; *po(ṅ)</t>
  </si>
  <si>
    <t>*PEO *mpoŋi; *boŋi; *booŋi()ia'overcome by night'; *mwalo'middle of night'.</t>
  </si>
  <si>
    <t>لَيْل</t>
  </si>
  <si>
    <t>šæb</t>
  </si>
  <si>
    <t>riat</t>
  </si>
  <si>
    <t>The latter two forms are found in the Ṛgveda. Other forms are nakti-, naktan-, the latter only found in the instrumental plural.</t>
  </si>
  <si>
    <t>rātrī-; kṣap-; kṣapā-; nakta-</t>
  </si>
  <si>
    <t>night</t>
  </si>
  <si>
    <t>beɑivi</t>
  </si>
  <si>
    <t>diēs</t>
  </si>
  <si>
    <t>(i)'mera</t>
  </si>
  <si>
    <t>hē'merā</t>
  </si>
  <si>
    <t>tac</t>
  </si>
  <si>
    <t>dags</t>
  </si>
  <si>
    <t>dag</t>
  </si>
  <si>
    <t>dagr</t>
  </si>
  <si>
    <t>jour</t>
  </si>
  <si>
    <t>deiz</t>
  </si>
  <si>
    <t>dydd; diwrnod</t>
  </si>
  <si>
    <t>lāa; laithe; dia</t>
  </si>
  <si>
    <t>día</t>
  </si>
  <si>
    <t>Also means 'sun' 01.520. Cf. 'burn' 01.852.</t>
  </si>
  <si>
    <t>tona-l</t>
  </si>
  <si>
    <t>ʔaho</t>
  </si>
  <si>
    <t>raa also means 'sun'. Second form means 'daytime, sky'. Final form also means 'world' 01.100.</t>
  </si>
  <si>
    <t>raa; raŋi; awatea; ao</t>
  </si>
  <si>
    <t>PPN 'day, sun'. PNP *(ʔ)awatea.</t>
  </si>
  <si>
    <t>PPN *ʔaho; &lt;*qaho&gt;; *aho; *ʔaso; *aso; *qaso</t>
  </si>
  <si>
    <t>*PEO *qazo.</t>
  </si>
  <si>
    <t>يَوْم , نهار</t>
  </si>
  <si>
    <t>ruz</t>
  </si>
  <si>
    <t>dies</t>
  </si>
  <si>
    <t>The first form has weak base ahan and middle base ahas-. The latter form is used especially in the compound dive-dive 'day by day, daily'.</t>
  </si>
  <si>
    <t>ahar-; dina-; diva(sa)-</t>
  </si>
  <si>
    <t>day</t>
  </si>
  <si>
    <t>vuot</t>
  </si>
  <si>
    <t>iterum; dēnuō; rūrsus</t>
  </si>
  <si>
    <t>'pali</t>
  </si>
  <si>
    <t>'palin</t>
  </si>
  <si>
    <t>opjat ́; eščë raz</t>
  </si>
  <si>
    <t>aber</t>
  </si>
  <si>
    <t>aftra</t>
  </si>
  <si>
    <t>igen; åter</t>
  </si>
  <si>
    <t>aptr</t>
  </si>
  <si>
    <t>encore</t>
  </si>
  <si>
    <t>adarre</t>
  </si>
  <si>
    <t>eto; eilwaith; drachefn</t>
  </si>
  <si>
    <t>arithissi; arīs</t>
  </si>
  <si>
    <t>o'rano</t>
  </si>
  <si>
    <t>otra vez; de nuevo</t>
  </si>
  <si>
    <t>ok sepa; ok</t>
  </si>
  <si>
    <t>toe</t>
  </si>
  <si>
    <t>anoo; hoki</t>
  </si>
  <si>
    <t>PCP *Vvoki'again, also'.</t>
  </si>
  <si>
    <t>PPN *Vfoki; *foki; PPN *toe; PNP *toe</t>
  </si>
  <si>
    <t>مرﱠةً أُخْرى , ثانِياً , مِن جدِيد</t>
  </si>
  <si>
    <t>dobɑre</t>
  </si>
  <si>
    <t>pale</t>
  </si>
  <si>
    <t>punar</t>
  </si>
  <si>
    <t>again</t>
  </si>
  <si>
    <t>ii goɑssege</t>
  </si>
  <si>
    <t>numquam</t>
  </si>
  <si>
    <t>po'te</t>
  </si>
  <si>
    <t>'ūpote; ū'depote</t>
  </si>
  <si>
    <t>nikogda</t>
  </si>
  <si>
    <t>nie; niemer</t>
  </si>
  <si>
    <t>ni hwanjan; ni aiw</t>
  </si>
  <si>
    <t>aldrig</t>
  </si>
  <si>
    <t>aldrigi</t>
  </si>
  <si>
    <t>jamais</t>
  </si>
  <si>
    <t>Respectively: in the past; in the future; --; (frequentative).</t>
  </si>
  <si>
    <t>biskoaz; birviken; jamez; morse</t>
  </si>
  <si>
    <t>byth; erioed</t>
  </si>
  <si>
    <t>nī riam; nī caedche</t>
  </si>
  <si>
    <t>[ṣe'küla]</t>
  </si>
  <si>
    <t>nunca; jamás</t>
  </si>
  <si>
    <t>Also ipa amo keman.</t>
  </si>
  <si>
    <t>amo-ikah; nion keman; amo keman</t>
  </si>
  <si>
    <t>ʔikai ʔaupito; teʔeki ai</t>
  </si>
  <si>
    <t>ﻻ) أبداً)</t>
  </si>
  <si>
    <t>hičvæqt; hærgez</t>
  </si>
  <si>
    <t>[šoha]</t>
  </si>
  <si>
    <t>na kadā cana; na kadācit; na kadāpi</t>
  </si>
  <si>
    <t>never</t>
  </si>
  <si>
    <t>guhkit</t>
  </si>
  <si>
    <t>diū; longum</t>
  </si>
  <si>
    <t>ɣia po'li ke'ro</t>
  </si>
  <si>
    <t>ma'kran; ma'kron; po'lun 'kʰronon; e'pi po'lu; e'pi ma'kron</t>
  </si>
  <si>
    <t>dolgo</t>
  </si>
  <si>
    <t>lanc</t>
  </si>
  <si>
    <t>för en lång tid; under lång tid</t>
  </si>
  <si>
    <t>longtemps</t>
  </si>
  <si>
    <t>pell</t>
  </si>
  <si>
    <t>ers tro; ers talwm; ers meitin</t>
  </si>
  <si>
    <t>'lüsa-s</t>
  </si>
  <si>
    <t>por mucho tiempo</t>
  </si>
  <si>
    <t>wehika; wehka-wia</t>
  </si>
  <si>
    <t>fuoloa</t>
  </si>
  <si>
    <t>PPN *tuai; *leva</t>
  </si>
  <si>
    <t>*PEO *tuaRi; *tuala(n, ŋ)i</t>
  </si>
  <si>
    <t>لِمُدﱠةٍ طَوِيلة</t>
  </si>
  <si>
    <t>East Persian example.</t>
  </si>
  <si>
    <t>der-bɑz</t>
  </si>
  <si>
    <t>Lit. 'much time'.</t>
  </si>
  <si>
    <t>but vriamia</t>
  </si>
  <si>
    <t>dīrgha-kālam; cira-kālam; ciram; cireṇa; cirāt</t>
  </si>
  <si>
    <t>long-time (for a)</t>
  </si>
  <si>
    <t>fɑr̃ggɑ</t>
  </si>
  <si>
    <t>citō; mox</t>
  </si>
  <si>
    <t>'sidoma</t>
  </si>
  <si>
    <t>'takʰa; au'tika; eu'tʰeōs</t>
  </si>
  <si>
    <t>skoro</t>
  </si>
  <si>
    <t>sā; sān</t>
  </si>
  <si>
    <t>sprauto; suns</t>
  </si>
  <si>
    <t>snart; strax</t>
  </si>
  <si>
    <t>bientôt</t>
  </si>
  <si>
    <t>prestig</t>
  </si>
  <si>
    <t>cyn (bo) hir; yn fuan</t>
  </si>
  <si>
    <t>'laṣter; bere'hala</t>
  </si>
  <si>
    <t>pronto</t>
  </si>
  <si>
    <t>amo wehika</t>
  </si>
  <si>
    <t>vave ni</t>
  </si>
  <si>
    <t>aa-kuanei; meake; aianei; tata anoo</t>
  </si>
  <si>
    <t>PPN *ta(a)iV</t>
  </si>
  <si>
    <t>قرِيباً , عمﱠا قرِيب</t>
  </si>
  <si>
    <t>be-zudi</t>
  </si>
  <si>
    <t>akanaš</t>
  </si>
  <si>
    <t>acireṇa; acirāt</t>
  </si>
  <si>
    <t>soon</t>
  </si>
  <si>
    <t>muhtomin</t>
  </si>
  <si>
    <t>aliquandō</t>
  </si>
  <si>
    <t>meri'kes fo'res</t>
  </si>
  <si>
    <t>e'niote</t>
  </si>
  <si>
    <t>inogda</t>
  </si>
  <si>
    <t>bīwīlen; underwīlen</t>
  </si>
  <si>
    <t>i-bland; emellan-åt; stund-om</t>
  </si>
  <si>
    <t>stundum</t>
  </si>
  <si>
    <t>quelquefois</t>
  </si>
  <si>
    <t>a-wechou</t>
  </si>
  <si>
    <t>weithiau; ambell waith</t>
  </si>
  <si>
    <t>īar n-ūairib; i n-ūairib</t>
  </si>
  <si>
    <t>Means 'on some times'.</t>
  </si>
  <si>
    <t>'sumait 'aldi-s</t>
  </si>
  <si>
    <t>a veces</t>
  </si>
  <si>
    <t>taimi ʔe niʔihi</t>
  </si>
  <si>
    <t>أحْيَاناً</t>
  </si>
  <si>
    <t>gɑhi</t>
  </si>
  <si>
    <t>Respectively: loan from Romanian + 'when'; 'many times'; loan from Romanian + var.</t>
  </si>
  <si>
    <t>[voare-] kana; butivar; [vunivar]</t>
  </si>
  <si>
    <t>kadācit; kadāpi</t>
  </si>
  <si>
    <t>sometimes</t>
  </si>
  <si>
    <t>davya</t>
  </si>
  <si>
    <t>saepe; frequenter</t>
  </si>
  <si>
    <t>si'xna</t>
  </si>
  <si>
    <t>pol'lakis; su'kʰna; pu'kna</t>
  </si>
  <si>
    <t>často</t>
  </si>
  <si>
    <t>oft(e); dicke</t>
  </si>
  <si>
    <t>ufta</t>
  </si>
  <si>
    <t>ofta</t>
  </si>
  <si>
    <t>opt</t>
  </si>
  <si>
    <t>souvent</t>
  </si>
  <si>
    <t>aliez</t>
  </si>
  <si>
    <t>yn aml; yn fynych</t>
  </si>
  <si>
    <t>in menice</t>
  </si>
  <si>
    <t>['üṣü]</t>
  </si>
  <si>
    <t>a menudo; frecuentemente</t>
  </si>
  <si>
    <t>faʔa</t>
  </si>
  <si>
    <t>PPN *sokosoko; *soko</t>
  </si>
  <si>
    <t>*PEO *wa(q)e-wa(q)e</t>
  </si>
  <si>
    <t>كثِيراً ما</t>
  </si>
  <si>
    <t>bɑrhɑ</t>
  </si>
  <si>
    <t>[sagda]</t>
  </si>
  <si>
    <t>The first example has the sense of 'again and again'.</t>
  </si>
  <si>
    <t>punaḥ punar; asakṛt; bahušas</t>
  </si>
  <si>
    <t>often</t>
  </si>
  <si>
    <t>alo</t>
  </si>
  <si>
    <t>semper</t>
  </si>
  <si>
    <t>'pada</t>
  </si>
  <si>
    <t>a'ei; 'pantote</t>
  </si>
  <si>
    <t>vsegda</t>
  </si>
  <si>
    <t>iemer; ie</t>
  </si>
  <si>
    <t>sinteino</t>
  </si>
  <si>
    <t>alltid</t>
  </si>
  <si>
    <t>alla tīð</t>
  </si>
  <si>
    <t>toujours</t>
  </si>
  <si>
    <t>bepred; atao</t>
  </si>
  <si>
    <t>bob amser; bob tro; drwy'r amser</t>
  </si>
  <si>
    <t>do grēs; caidche</t>
  </si>
  <si>
    <t>'betʰi</t>
  </si>
  <si>
    <t>siempre</t>
  </si>
  <si>
    <t>Also ipa; [para] wehka-was, Span. 'para(for)'.</t>
  </si>
  <si>
    <t>noči-pa; nači-pa; ačipa</t>
  </si>
  <si>
    <t>maʔupē; taʔeŋata</t>
  </si>
  <si>
    <t>i ŋaa waa katoa</t>
  </si>
  <si>
    <t>PPN *tauV</t>
  </si>
  <si>
    <t>دائِماً</t>
  </si>
  <si>
    <t>hæmiše</t>
  </si>
  <si>
    <t>sa</t>
  </si>
  <si>
    <t>sarvadā</t>
  </si>
  <si>
    <t>always</t>
  </si>
  <si>
    <t>valmmɑs</t>
  </si>
  <si>
    <t>parātus; praestō</t>
  </si>
  <si>
    <t>'etimos</t>
  </si>
  <si>
    <t>he'toimos</t>
  </si>
  <si>
    <t>gotovyj</t>
  </si>
  <si>
    <t>gar(e); bereite; gereite</t>
  </si>
  <si>
    <t>manwus</t>
  </si>
  <si>
    <t>färdig</t>
  </si>
  <si>
    <t>būinn</t>
  </si>
  <si>
    <t>prêt</t>
  </si>
  <si>
    <t>prest</t>
  </si>
  <si>
    <t>parod</t>
  </si>
  <si>
    <t>airlam</t>
  </si>
  <si>
    <t>[preṣt]</t>
  </si>
  <si>
    <t>listo; preparado</t>
  </si>
  <si>
    <t>nenken sah weli</t>
  </si>
  <si>
    <t>ʔosi maau</t>
  </si>
  <si>
    <t>rite; reri</t>
  </si>
  <si>
    <t>جاهِز , مُسْتعِدّ</t>
  </si>
  <si>
    <t>Latter form is East Persian.</t>
  </si>
  <si>
    <t>[hɑzer]; ɑmɑde; [tæyyar]</t>
  </si>
  <si>
    <t>[gata]</t>
  </si>
  <si>
    <t>(upa-)kḷpta-</t>
  </si>
  <si>
    <t>ready</t>
  </si>
  <si>
    <t>heɑitit; loɑhppɑt</t>
  </si>
  <si>
    <t>dēsinere; dēsistere</t>
  </si>
  <si>
    <t>stama'tao; 'pavo</t>
  </si>
  <si>
    <t>'pauomai</t>
  </si>
  <si>
    <t>perestat</t>
  </si>
  <si>
    <t>ūfhœren; hœren</t>
  </si>
  <si>
    <t>gaandjan; sweiban</t>
  </si>
  <si>
    <t>upp-höra; sluta</t>
  </si>
  <si>
    <t>hœtta; lētta</t>
  </si>
  <si>
    <t>cesser; s'arrêter</t>
  </si>
  <si>
    <t>paouez; chom a-zao</t>
  </si>
  <si>
    <t>peidio; stopio</t>
  </si>
  <si>
    <t>The latter is sing.</t>
  </si>
  <si>
    <t>anaim; con-osna</t>
  </si>
  <si>
    <t>ü'kʰüra</t>
  </si>
  <si>
    <t>Iberian Span. has terminar, detenerse, parar.</t>
  </si>
  <si>
    <t>terminar; detenerse; cesar</t>
  </si>
  <si>
    <t>taʔofi</t>
  </si>
  <si>
    <t>'Halt' is tuu; cf. 'stand'.</t>
  </si>
  <si>
    <t>kaati; whaka-mutu-a</t>
  </si>
  <si>
    <t>PPN *'oti</t>
  </si>
  <si>
    <t>تَوَقﱠفَ , وَقَفَ , اِنْقَطَعَ</t>
  </si>
  <si>
    <t>ašʸ-</t>
  </si>
  <si>
    <t>upa-ram- (uparamati); ni-vṛt- (nivartate)</t>
  </si>
  <si>
    <t>cease, stop</t>
  </si>
  <si>
    <t>loɑhpɑhit</t>
  </si>
  <si>
    <t>finīre</t>
  </si>
  <si>
    <t>teli'ono</t>
  </si>
  <si>
    <t>te'leō; teleu'taō</t>
  </si>
  <si>
    <t>First form is transitive.</t>
  </si>
  <si>
    <t>(o-)končit ́; doveršit ́</t>
  </si>
  <si>
    <t>volenden; gevremen</t>
  </si>
  <si>
    <t>ustiuhan; usfulljan</t>
  </si>
  <si>
    <t>First term is ancient spelling.</t>
  </si>
  <si>
    <t>afsluta, avsluta, sluta; ända</t>
  </si>
  <si>
    <t>enda; lūka við</t>
  </si>
  <si>
    <t>finir; terminer</t>
  </si>
  <si>
    <t>achuiɲ; finisaɲ</t>
  </si>
  <si>
    <t>diweddu; gorffen; dod i ben</t>
  </si>
  <si>
    <t>forcennim</t>
  </si>
  <si>
    <t>'ürhɛ̃t</t>
  </si>
  <si>
    <t>acabar; terminar; finalizar</t>
  </si>
  <si>
    <t>See 'end' 12.350.</t>
  </si>
  <si>
    <t>tami-a</t>
  </si>
  <si>
    <t>faka-ʔosi; faka-ŋata</t>
  </si>
  <si>
    <t>oti; mutu; whaka-mutu-a; whaka-oti-a</t>
  </si>
  <si>
    <t>PCP *V'oti'finished, already'.</t>
  </si>
  <si>
    <t>PPN *qoti; *ʔoti; &lt;*qotiV&gt;; *lawa; *iku; *potu; *mutu; *lato(n)</t>
  </si>
  <si>
    <t>Homonyn (1).</t>
  </si>
  <si>
    <t>PAN *pus</t>
  </si>
  <si>
    <t>أَنْهَى , أَتَمﱠ</t>
  </si>
  <si>
    <t>[tæmɑm]-kærdæn; be-pɑyɑn resɑndæn</t>
  </si>
  <si>
    <t>[fersosav-]</t>
  </si>
  <si>
    <t>samāpaya- (samāpayati); ava-sā ~ ava-so- (avasyati)</t>
  </si>
  <si>
    <t>finish</t>
  </si>
  <si>
    <t>loɑhppɑ</t>
  </si>
  <si>
    <t>finis</t>
  </si>
  <si>
    <t>'telos</t>
  </si>
  <si>
    <t>'telos; teleu'tē</t>
  </si>
  <si>
    <t>konec</t>
  </si>
  <si>
    <t>ende</t>
  </si>
  <si>
    <t>andeis</t>
  </si>
  <si>
    <t>ände; slut</t>
  </si>
  <si>
    <t>endi; lok</t>
  </si>
  <si>
    <t>First form is literary.</t>
  </si>
  <si>
    <t>diwez; fin</t>
  </si>
  <si>
    <t>diwedd</t>
  </si>
  <si>
    <t>cend; dered; deod</t>
  </si>
  <si>
    <t>ür'hɛ̃c̷e</t>
  </si>
  <si>
    <t>PMC *tap'o</t>
  </si>
  <si>
    <t>*PMC *tap'o</t>
  </si>
  <si>
    <t>نِهايَة , اِنْتِهاء</t>
  </si>
  <si>
    <t>pɑyɑn</t>
  </si>
  <si>
    <t>gor</t>
  </si>
  <si>
    <t>The latter example has the sense of 'termination, conclusion'.</t>
  </si>
  <si>
    <t>anta-; prānta-; avasāna-</t>
  </si>
  <si>
    <t>end (temporal)</t>
  </si>
  <si>
    <t>bistit</t>
  </si>
  <si>
    <t>dūrāre</t>
  </si>
  <si>
    <t>ðiar'ko</t>
  </si>
  <si>
    <t>diar'keō</t>
  </si>
  <si>
    <t>dlit ́sja</t>
  </si>
  <si>
    <t>dūren; wern</t>
  </si>
  <si>
    <t>vara; räcka</t>
  </si>
  <si>
    <t>haldask</t>
  </si>
  <si>
    <t>durer</t>
  </si>
  <si>
    <t>padoud</t>
  </si>
  <si>
    <t>parhau, para; goroesi</t>
  </si>
  <si>
    <t>maraim</t>
  </si>
  <si>
    <t>i'raüɲ</t>
  </si>
  <si>
    <t>durar</t>
  </si>
  <si>
    <t>siiko; ta-šiko-a; kihyowi-a</t>
  </si>
  <si>
    <t>PPN *maqu; *maʔu</t>
  </si>
  <si>
    <t>دامَ , اِسْتَغْرَقَ</t>
  </si>
  <si>
    <t>[dævɑm]-kærdæn</t>
  </si>
  <si>
    <t>anker-</t>
  </si>
  <si>
    <t>sthā- (tiṣṭhati)</t>
  </si>
  <si>
    <t>last, endure</t>
  </si>
  <si>
    <t>algit; algu</t>
  </si>
  <si>
    <t>Also initium; principium.</t>
  </si>
  <si>
    <t>incipere; coepere</t>
  </si>
  <si>
    <t>ar'xizo; a'rxi</t>
  </si>
  <si>
    <t>'arkʰomai; ar'kʰē</t>
  </si>
  <si>
    <t>načat ́; načalo</t>
  </si>
  <si>
    <t>The first two are verbs, the others are nouns.</t>
  </si>
  <si>
    <t>beginnen; anevāhen; anvanc; begin; anegenge; anegin</t>
  </si>
  <si>
    <t>duginnan; anastodjan; dustodjan; anastodeins; frumisti</t>
  </si>
  <si>
    <t>börja; begynna; början; begynnelse</t>
  </si>
  <si>
    <t>hefja upp; bryja; upphaf</t>
  </si>
  <si>
    <t>commencement; début</t>
  </si>
  <si>
    <t>komaɲsamant</t>
  </si>
  <si>
    <t>dechrau; cychwyn; dechreuad</t>
  </si>
  <si>
    <t>doinscanna; tossach; tuus</t>
  </si>
  <si>
    <t>'hac̷̣are</t>
  </si>
  <si>
    <t>empezar; comenzar; inicio</t>
  </si>
  <si>
    <t>*Aztecan *peewa.</t>
  </si>
  <si>
    <t>pewa; c̷ine-wa</t>
  </si>
  <si>
    <t>'Source' maʔuʔaŋa; tupuʔaŋa; tupuŋa.</t>
  </si>
  <si>
    <t>kamata</t>
  </si>
  <si>
    <t>tiimata-ria; whaka-tiimata-ŋia</t>
  </si>
  <si>
    <t>PPN *kamata</t>
  </si>
  <si>
    <t>PAN *kas</t>
  </si>
  <si>
    <t>بدْء , بِدايَة , اِبْتِداء</t>
  </si>
  <si>
    <t>ɑqɑz; [šoru]-kærdæn</t>
  </si>
  <si>
    <t>Loan from Hungarian (verb).</t>
  </si>
  <si>
    <t>[kezdisar-]</t>
  </si>
  <si>
    <t>The latter form is a substantive with the sense of 'beginning'.</t>
  </si>
  <si>
    <t>ārabh- (ārabhate); ārambha-</t>
  </si>
  <si>
    <t>begin, beginning</t>
  </si>
  <si>
    <t>ayihit</t>
  </si>
  <si>
    <t>cunctārī; morārī</t>
  </si>
  <si>
    <t>ana'valo; ar'ɣo</t>
  </si>
  <si>
    <t>'mellō; kʰro'nizō; bra'dūnō</t>
  </si>
  <si>
    <t>medlit ́; meškat</t>
  </si>
  <si>
    <t>twellen; twālen; sūmen</t>
  </si>
  <si>
    <t>latjan; sainjan</t>
  </si>
  <si>
    <t>dröja</t>
  </si>
  <si>
    <t>Former term is denoted with (sk).</t>
  </si>
  <si>
    <t>dwelja; seina</t>
  </si>
  <si>
    <t>différer; retarder</t>
  </si>
  <si>
    <t>daleaɲ</t>
  </si>
  <si>
    <t>arafu; oedi</t>
  </si>
  <si>
    <t>foregar; arfuiregar</t>
  </si>
  <si>
    <t>be'rãt</t>
  </si>
  <si>
    <t>demorar; retrasar; tardar</t>
  </si>
  <si>
    <t>wehka-wa</t>
  </si>
  <si>
    <t>toloi</t>
  </si>
  <si>
    <t>whaka-roa-tia</t>
  </si>
  <si>
    <t>تأخﱡر</t>
  </si>
  <si>
    <t>[tæʔxir]; šetɑb</t>
  </si>
  <si>
    <t>'Make (someone) wait'.</t>
  </si>
  <si>
    <t>ker- te ažiuker-</t>
  </si>
  <si>
    <t>vi-lamb- (vilambate)</t>
  </si>
  <si>
    <t>retard, delay</t>
  </si>
  <si>
    <t>doɑpmɑt; gahččɑt</t>
  </si>
  <si>
    <t>festīnāre; properāre</t>
  </si>
  <si>
    <t>'viazome</t>
  </si>
  <si>
    <t>'speudō</t>
  </si>
  <si>
    <t>toropit ́sja; spešit</t>
  </si>
  <si>
    <t>īlen; schern</t>
  </si>
  <si>
    <t>sniumjan; sniwan</t>
  </si>
  <si>
    <t>skynda sig; hasta; ila; brådska</t>
  </si>
  <si>
    <t>skynda sēr, skunda sēr</t>
  </si>
  <si>
    <t>se dépêcher</t>
  </si>
  <si>
    <t>hastaɲ</t>
  </si>
  <si>
    <t>brysio; prysuro; hastu</t>
  </si>
  <si>
    <t>dīanaigur</t>
  </si>
  <si>
    <t>Respectively: 'to do quickly; to go quickly'.</t>
  </si>
  <si>
    <t>'salhe egin; 'salhe žun</t>
  </si>
  <si>
    <t>apurarse; darse prisa</t>
  </si>
  <si>
    <t>Also nenken sah; niman.</t>
  </si>
  <si>
    <t>mo-ihsiwi-li-a</t>
  </si>
  <si>
    <t>faka-vavevave</t>
  </si>
  <si>
    <t>Also pooraŋi; kaikaa; pootatu; puuaaritarita; kaihoro(horo); taataakino.</t>
  </si>
  <si>
    <t>hohoro; whaka-hohoro</t>
  </si>
  <si>
    <t>عَجﱠلَ , اِسْتَعْجَلَ , أَسْرَعَ</t>
  </si>
  <si>
    <t>[æǰæle]-kærdæn; šetɑbidæn</t>
  </si>
  <si>
    <t>[sidzar-]</t>
  </si>
  <si>
    <t>tvar- (tvarate); jū- (javate)</t>
  </si>
  <si>
    <t>hasten, hurry</t>
  </si>
  <si>
    <t>ɲoɑhc̷i</t>
  </si>
  <si>
    <t>tardus; lentus</t>
  </si>
  <si>
    <t>ar'ɣos</t>
  </si>
  <si>
    <t>bra'dus</t>
  </si>
  <si>
    <t>medlennyj</t>
  </si>
  <si>
    <t>træge; seine; lancseime; laz</t>
  </si>
  <si>
    <t>Means 'idle, lazy'.</t>
  </si>
  <si>
    <t>lats</t>
  </si>
  <si>
    <t>sakta; långsam, långsamt; trög</t>
  </si>
  <si>
    <t>seinn; latr</t>
  </si>
  <si>
    <t>lent</t>
  </si>
  <si>
    <t>gorreg</t>
  </si>
  <si>
    <t>araf</t>
  </si>
  <si>
    <t>mall</t>
  </si>
  <si>
    <t>'barač</t>
  </si>
  <si>
    <t>despacio; lentamente</t>
  </si>
  <si>
    <t>*Aztecan *yooliik.</t>
  </si>
  <si>
    <t>yooliik</t>
  </si>
  <si>
    <t>tuai; māmālie</t>
  </si>
  <si>
    <t>roa; whaka-roa-tia; pooturi</t>
  </si>
  <si>
    <t>بطِيء</t>
  </si>
  <si>
    <t>[yævɑš ~ yɑvɑš]; ɑheste</t>
  </si>
  <si>
    <t>loko</t>
  </si>
  <si>
    <t>manda-</t>
  </si>
  <si>
    <t>slow</t>
  </si>
  <si>
    <t>yohtil ~ yoðan</t>
  </si>
  <si>
    <t>Also citus; rapidus.</t>
  </si>
  <si>
    <t>celer; vēlōx</t>
  </si>
  <si>
    <t>'ɣriɣoros</t>
  </si>
  <si>
    <t>ta'kʰus; ō'kus; tʰo'os; o'ksus</t>
  </si>
  <si>
    <t>bystryj; skoryj; šibkij</t>
  </si>
  <si>
    <t>snel; rasch; sliume; geswinde</t>
  </si>
  <si>
    <t>Adverbial form.</t>
  </si>
  <si>
    <t>sprauto</t>
  </si>
  <si>
    <t>snabb, snabbt; snar; rask; fort</t>
  </si>
  <si>
    <t>fljōtr, skjōtr; hraðr; snarr</t>
  </si>
  <si>
    <t>vite; rapide</t>
  </si>
  <si>
    <t>buan</t>
  </si>
  <si>
    <t>buan; cyflym; chwyrn; clau</t>
  </si>
  <si>
    <t>dīan; lūath; crib</t>
  </si>
  <si>
    <t>'laṣter; 'salhe</t>
  </si>
  <si>
    <t>rápido</t>
  </si>
  <si>
    <t>ihsi-wi-k; ihsiw-kayot; niman</t>
  </si>
  <si>
    <t>vave; oma; ŋaholo; makimo; ʔaupito</t>
  </si>
  <si>
    <t>tere; au; taaheke; horo; hohoro; kakama</t>
  </si>
  <si>
    <t>PPN *wawe; *solo; *soLo</t>
  </si>
  <si>
    <t>Homonyn (3)</t>
  </si>
  <si>
    <t>سرِيع</t>
  </si>
  <si>
    <t>zud; [særiʔ]; tond</t>
  </si>
  <si>
    <t>[fugo]; sigo</t>
  </si>
  <si>
    <t>āšu-; tvarita-; šīghra-; java(na)-; tūrṇa-; druta-</t>
  </si>
  <si>
    <t>swift, fast, quick</t>
  </si>
  <si>
    <t>dɑkkɑviði</t>
  </si>
  <si>
    <t>mox; statim</t>
  </si>
  <si>
    <t>a'mesos</t>
  </si>
  <si>
    <t>srazu; totčas</t>
  </si>
  <si>
    <t>sā; balde</t>
  </si>
  <si>
    <t>Respectively: 'soon; in a moment, in a few minutes; immediately'.</t>
  </si>
  <si>
    <t>snart; strax; genast</t>
  </si>
  <si>
    <t>brātt; fljōtt</t>
  </si>
  <si>
    <t>tout de suite</t>
  </si>
  <si>
    <t>dioustu</t>
  </si>
  <si>
    <t>yn y fan; ar unwaith; yn syth</t>
  </si>
  <si>
    <t>mos-</t>
  </si>
  <si>
    <t>Latter form means 'just now'.</t>
  </si>
  <si>
    <t>a'rũt; 'orai 'be're-a-n</t>
  </si>
  <si>
    <t>en seguida; inmediatamente</t>
  </si>
  <si>
    <t>taimi ni pē; leva</t>
  </si>
  <si>
    <t>(n)aianei tonu</t>
  </si>
  <si>
    <t>فَوْراً</t>
  </si>
  <si>
    <t>Latter example is Eastern Persian.</t>
  </si>
  <si>
    <t>[fowræn]; dar-raw</t>
  </si>
  <si>
    <t>The first example is Vedic, having the sense of 'quickly'. The latter example has a similar meaning.</t>
  </si>
  <si>
    <t>makṣū; sadyas; šīghram</t>
  </si>
  <si>
    <t>immediately</t>
  </si>
  <si>
    <t>dal</t>
  </si>
  <si>
    <t>nunc</t>
  </si>
  <si>
    <t>'tora</t>
  </si>
  <si>
    <t>nūn</t>
  </si>
  <si>
    <t>teper</t>
  </si>
  <si>
    <t>nu, nun; iezuo</t>
  </si>
  <si>
    <t>nu</t>
  </si>
  <si>
    <t>nū</t>
  </si>
  <si>
    <t>maintenant</t>
  </si>
  <si>
    <t>bremaɲ</t>
  </si>
  <si>
    <t>yn awr</t>
  </si>
  <si>
    <t>indorsa</t>
  </si>
  <si>
    <t>'orai</t>
  </si>
  <si>
    <t>ahora</t>
  </si>
  <si>
    <t>aškan; aškan niman; yekin-c̷in</t>
  </si>
  <si>
    <t>taimi ni</t>
  </si>
  <si>
    <t>i-naianei; aakuanei; aianei</t>
  </si>
  <si>
    <t>اﻵن</t>
  </si>
  <si>
    <t>[hɑlɑ]; æknun; konun</t>
  </si>
  <si>
    <t>akana</t>
  </si>
  <si>
    <t>nū, nu are primarily Vedic.</t>
  </si>
  <si>
    <t>nū; nu; nūnam; idānīm; adhunā</t>
  </si>
  <si>
    <t>now</t>
  </si>
  <si>
    <t>mɑŋŋit</t>
  </si>
  <si>
    <t>sērō</t>
  </si>
  <si>
    <t>ar'ɣa</t>
  </si>
  <si>
    <t>o'pse</t>
  </si>
  <si>
    <t>pozdno</t>
  </si>
  <si>
    <t>spæte; spāte</t>
  </si>
  <si>
    <t>seiþus</t>
  </si>
  <si>
    <t>sent</t>
  </si>
  <si>
    <t>sīð; seint</t>
  </si>
  <si>
    <t>tard</t>
  </si>
  <si>
    <t>diwezad</t>
  </si>
  <si>
    <t>hwyr; diweddar</t>
  </si>
  <si>
    <t>Also mo-tiotaki-li-a.</t>
  </si>
  <si>
    <t>tōmui; naʔe toki hoko pe toki pekia</t>
  </si>
  <si>
    <t>too-muri; tuureiti</t>
  </si>
  <si>
    <t>مُتأخﱢر</t>
  </si>
  <si>
    <t>dir</t>
  </si>
  <si>
    <t>[pozno]</t>
  </si>
  <si>
    <t>The first two examples are indeclinables; the latter has the sense of 'tardy, elapsed..'</t>
  </si>
  <si>
    <t>vilambena; vilambāt; kālātīta-</t>
  </si>
  <si>
    <t>late</t>
  </si>
  <si>
    <t>ar̃r̃ɑt</t>
  </si>
  <si>
    <t>mātūrē; māne; mātūtinē</t>
  </si>
  <si>
    <t>no'ris</t>
  </si>
  <si>
    <t>prō'i</t>
  </si>
  <si>
    <t>rano</t>
  </si>
  <si>
    <t>vruo; vrüe</t>
  </si>
  <si>
    <t>air</t>
  </si>
  <si>
    <t>Second term is poetic.</t>
  </si>
  <si>
    <t>tidigt; arla</t>
  </si>
  <si>
    <t>ār; ārla; snemma</t>
  </si>
  <si>
    <t>tôt; de bonne heure</t>
  </si>
  <si>
    <t>abred</t>
  </si>
  <si>
    <t>cynnar; bore</t>
  </si>
  <si>
    <t>moch</t>
  </si>
  <si>
    <t>'gois-ik</t>
  </si>
  <si>
    <t>temprano</t>
  </si>
  <si>
    <t>kʷalkan</t>
  </si>
  <si>
    <t>poŋipoŋi; vave</t>
  </si>
  <si>
    <t>moata</t>
  </si>
  <si>
    <t>مُبكﱢر , باكِر</t>
  </si>
  <si>
    <t>zud</t>
  </si>
  <si>
    <t>Respectively: 'while it is still night; early in the morning'.</t>
  </si>
  <si>
    <t>anda i riat; tehiario</t>
  </si>
  <si>
    <t>These forms have the sense of 'daybreak, morning'; the latter is an indeclinable.</t>
  </si>
  <si>
    <t>prātar; prage</t>
  </si>
  <si>
    <t>early</t>
  </si>
  <si>
    <t>boɑr̃is</t>
  </si>
  <si>
    <t>vetus; senex</t>
  </si>
  <si>
    <t>'ɣeros; ilikio'menos</t>
  </si>
  <si>
    <t>palai'os; ar'kʰaios; 'gerōn; gerai'os</t>
  </si>
  <si>
    <t>Second form is inanimate.</t>
  </si>
  <si>
    <t>staryj; vetxij</t>
  </si>
  <si>
    <t>alt; virne</t>
  </si>
  <si>
    <t>fairneis; alþeis; sineigs</t>
  </si>
  <si>
    <t>gammal</t>
  </si>
  <si>
    <t>forn; gamall</t>
  </si>
  <si>
    <t>vieux</t>
  </si>
  <si>
    <t>koz</t>
  </si>
  <si>
    <t>hen</t>
  </si>
  <si>
    <t>sen</t>
  </si>
  <si>
    <t>'sahar</t>
  </si>
  <si>
    <t>viejo</t>
  </si>
  <si>
    <t>Cf. 'destroy' 11.270. *Aztecan *weewəh-.</t>
  </si>
  <si>
    <t>sol-ti-k; wewe-t</t>
  </si>
  <si>
    <t>motuʔa; motuʔa ʔaupito; fuoloa; tupuʔa</t>
  </si>
  <si>
    <t>tawhito; kaumaatua; koroheke; koroua; kuia</t>
  </si>
  <si>
    <t>PPN *tafito; &lt;*tupuqa&gt;; *tupuʔa; *tuai</t>
  </si>
  <si>
    <t>قدِيم ؛ كبِير في العُمْر</t>
  </si>
  <si>
    <t>pir</t>
  </si>
  <si>
    <t>Respectively: of things; of people.</t>
  </si>
  <si>
    <t>purano; pʰuro</t>
  </si>
  <si>
    <t>On vṛddhatva-, see 14.120. sanat is indeclinable 'from of old, always'.</t>
  </si>
  <si>
    <t>jīrṇa-; sana-, vṛddha-; vṛddhatva-; jara-; jarita-; sanat</t>
  </si>
  <si>
    <t>old</t>
  </si>
  <si>
    <t>nuor̃r̃ɑ</t>
  </si>
  <si>
    <t>iuvenis</t>
  </si>
  <si>
    <t>'neos; nea'ros</t>
  </si>
  <si>
    <t>'neos</t>
  </si>
  <si>
    <t>molodoj; junyj</t>
  </si>
  <si>
    <t>junc</t>
  </si>
  <si>
    <t>juggs</t>
  </si>
  <si>
    <t>ung</t>
  </si>
  <si>
    <t>ungr</t>
  </si>
  <si>
    <t>jeune</t>
  </si>
  <si>
    <t>yaouank</t>
  </si>
  <si>
    <t>ieuanc; ifanc</t>
  </si>
  <si>
    <t>ōac</t>
  </si>
  <si>
    <t>'gaste</t>
  </si>
  <si>
    <t>tierno; joven</t>
  </si>
  <si>
    <t>mui</t>
  </si>
  <si>
    <t>'Young (of animals) punua; kuuao.</t>
  </si>
  <si>
    <t>PPN *pi; *pii</t>
  </si>
  <si>
    <t>صغِيرُ السﱢنّ , صغِير في العُمر , ناشِىء</t>
  </si>
  <si>
    <t>ǰævɑn</t>
  </si>
  <si>
    <t>terno</t>
  </si>
  <si>
    <t>The first form as masc. refers to 'youth'; second form refers to a 'girl, maiden, virgin'. The masc. form is kanīnaka-. Related to 'young' is bāla 'boy' as well as 'young, child(ish)'. A 'young man' is kumāra. The young of any animal is šišu-; sāvaka-.</t>
  </si>
  <si>
    <t>yuvan-; kanīna-; kanīnaka-; taruṇa-</t>
  </si>
  <si>
    <t>young</t>
  </si>
  <si>
    <t>oðɑs</t>
  </si>
  <si>
    <t>novus</t>
  </si>
  <si>
    <t>'neos; ke'nurios</t>
  </si>
  <si>
    <t>kai'nos; 'neos</t>
  </si>
  <si>
    <t>novyj</t>
  </si>
  <si>
    <t>niu(we)</t>
  </si>
  <si>
    <t>niujis</t>
  </si>
  <si>
    <t>ny</t>
  </si>
  <si>
    <t>nȳr</t>
  </si>
  <si>
    <t>nouveau</t>
  </si>
  <si>
    <t>nevez</t>
  </si>
  <si>
    <t>newydd</t>
  </si>
  <si>
    <t>nūe; nūide</t>
  </si>
  <si>
    <t>'beri</t>
  </si>
  <si>
    <t>nuevo</t>
  </si>
  <si>
    <t>yan[g]wi-k</t>
  </si>
  <si>
    <t>foʔou</t>
  </si>
  <si>
    <t>hoou</t>
  </si>
  <si>
    <t>PPN *foʔou; &lt;*foqou&gt; &lt;*fo'ou&gt;; *fou</t>
  </si>
  <si>
    <t>*PEO *vaqoRu; *paqoRu.</t>
  </si>
  <si>
    <t>جدِيد</t>
  </si>
  <si>
    <t>[ǰædid]; now; tɑze</t>
  </si>
  <si>
    <t>nevo</t>
  </si>
  <si>
    <t>sādhunika- has the sense of 'modern' or 'present moment'.</t>
  </si>
  <si>
    <t>nava-; navya-; ādhunika-</t>
  </si>
  <si>
    <t>new</t>
  </si>
  <si>
    <t>ɑhki</t>
  </si>
  <si>
    <t>aetās</t>
  </si>
  <si>
    <t>ili'kia</t>
  </si>
  <si>
    <t>hēli'kiā</t>
  </si>
  <si>
    <t>vozrast</t>
  </si>
  <si>
    <t>alter</t>
  </si>
  <si>
    <t>alds</t>
  </si>
  <si>
    <t>ålder</t>
  </si>
  <si>
    <t>aldr</t>
  </si>
  <si>
    <t>âge</t>
  </si>
  <si>
    <t>oad</t>
  </si>
  <si>
    <t>oed(ran); oes</t>
  </si>
  <si>
    <t>āis</t>
  </si>
  <si>
    <t>'adin</t>
  </si>
  <si>
    <t>edad</t>
  </si>
  <si>
    <t>Cf. 'year' 14.740.</t>
  </si>
  <si>
    <t>šiw-yeh ya; ni-šwi-w; wewehyot</t>
  </si>
  <si>
    <t>taʔu; kuoŋa</t>
  </si>
  <si>
    <t>pakeke</t>
  </si>
  <si>
    <t>عُمْر , سِنّ</t>
  </si>
  <si>
    <t>[senn]</t>
  </si>
  <si>
    <t>Respectively: 'old age; of full years'.</t>
  </si>
  <si>
    <t>pʰurimos ~ pʰuripe; pʰerdebrešengo</t>
  </si>
  <si>
    <t>This form has the sense of a 'period of life'. If a period of time (not connected to life) is meant, then yuga- could be included. 'Old age' can be rendered as vṛddhatva.</t>
  </si>
  <si>
    <t>vayas-</t>
  </si>
  <si>
    <t>age</t>
  </si>
  <si>
    <t>aigi</t>
  </si>
  <si>
    <t>tempus</t>
  </si>
  <si>
    <t>'ora; 'xronos; ke'ros</t>
  </si>
  <si>
    <t>'kʰronos</t>
  </si>
  <si>
    <t>vremja</t>
  </si>
  <si>
    <t>zīt; stunde; wīle</t>
  </si>
  <si>
    <t>First form means 'hour'; second form 'while, hour'. Also 'occasion' þeihs.</t>
  </si>
  <si>
    <t>mel; hweila</t>
  </si>
  <si>
    <t>tid</t>
  </si>
  <si>
    <t>tīð; tīmi; stund</t>
  </si>
  <si>
    <t>heure; temps</t>
  </si>
  <si>
    <t>amzer</t>
  </si>
  <si>
    <t>amser; pryd</t>
  </si>
  <si>
    <t>amm; aimser; tan</t>
  </si>
  <si>
    <t>Respectively: 'time; moment'.</t>
  </si>
  <si>
    <t>[dɛ̃'bora]; 'ordü</t>
  </si>
  <si>
    <t>tiempo</t>
  </si>
  <si>
    <t>Means 'alguna vez'. 'Short time' is yekimpa; 'long time' is wehka-wia; wehika, (far).</t>
  </si>
  <si>
    <t>iksa</t>
  </si>
  <si>
    <t>waa; [taaima]</t>
  </si>
  <si>
    <t>وقْت , زمن , حِيْن</t>
  </si>
  <si>
    <t>væqt]; zæmɑn</t>
  </si>
  <si>
    <t>Loans respectively from Slavic languages and Greek.</t>
  </si>
  <si>
    <t>[vremea]; [c̷iros]</t>
  </si>
  <si>
    <t>kāla-</t>
  </si>
  <si>
    <t>time</t>
  </si>
  <si>
    <t>golmmɑ geɑr̃dde</t>
  </si>
  <si>
    <t>ter</t>
  </si>
  <si>
    <t>'tris fo'res</t>
  </si>
  <si>
    <t>tris</t>
  </si>
  <si>
    <t>triždy; tri raza</t>
  </si>
  <si>
    <t>drī stunt; drīes</t>
  </si>
  <si>
    <t>Not attested; cf. 13.380.</t>
  </si>
  <si>
    <t>þrija sinþos</t>
  </si>
  <si>
    <t>tre gånger</t>
  </si>
  <si>
    <t>trois fois</t>
  </si>
  <si>
    <t>teir gwech</t>
  </si>
  <si>
    <t>First form means 'thrice'; final form means 'three occasions'.</t>
  </si>
  <si>
    <t>teirgwaith; tair gwaith; tair adeg; tri thro</t>
  </si>
  <si>
    <t>fo thrī</t>
  </si>
  <si>
    <t>Latter form means 'on three times'.</t>
  </si>
  <si>
    <t>hi'ru-ta-n; 'hiru 'aldi-s</t>
  </si>
  <si>
    <t>tres veces</t>
  </si>
  <si>
    <t>ešpa</t>
  </si>
  <si>
    <t>ثﻻثَ مرﱠاتٍ</t>
  </si>
  <si>
    <t>se-dæfʔe/ -mærtæbe</t>
  </si>
  <si>
    <t>trivar</t>
  </si>
  <si>
    <t>tris; trikṛtvas</t>
  </si>
  <si>
    <t>three times</t>
  </si>
  <si>
    <t>Quantity</t>
  </si>
  <si>
    <t>goɑlmmat</t>
  </si>
  <si>
    <t>Also tertia(pars); triēns.</t>
  </si>
  <si>
    <t>tertius</t>
  </si>
  <si>
    <t>'tritos</t>
  </si>
  <si>
    <t>tretij</t>
  </si>
  <si>
    <t>dritte</t>
  </si>
  <si>
    <t>þridja</t>
  </si>
  <si>
    <t>tredje</t>
  </si>
  <si>
    <t>troisième</t>
  </si>
  <si>
    <t>Respectively: masc.; feminine.</t>
  </si>
  <si>
    <t>trived; trede; teirved</t>
  </si>
  <si>
    <t>tryddydd; trydedd</t>
  </si>
  <si>
    <t>tris(s)</t>
  </si>
  <si>
    <t>hiruge'ren</t>
  </si>
  <si>
    <t>tercero</t>
  </si>
  <si>
    <t>tolu...</t>
  </si>
  <si>
    <t>tuatoru; toru</t>
  </si>
  <si>
    <t>ثالِث</t>
  </si>
  <si>
    <t>sevvom</t>
  </si>
  <si>
    <t>Respectively 'third in order; third part of something'.</t>
  </si>
  <si>
    <t>trito; yekʰ partia anda trin</t>
  </si>
  <si>
    <t>tṛtīya-</t>
  </si>
  <si>
    <t>third</t>
  </si>
  <si>
    <t>guovtte geɑr̃dde</t>
  </si>
  <si>
    <t>bis</t>
  </si>
  <si>
    <t>'ðio fo'res</t>
  </si>
  <si>
    <t>dis</t>
  </si>
  <si>
    <t>dva raza; dvaždy</t>
  </si>
  <si>
    <t>zwir</t>
  </si>
  <si>
    <t>Lit. 'two times'.</t>
  </si>
  <si>
    <t>twai sinþos</t>
  </si>
  <si>
    <t>två gånger</t>
  </si>
  <si>
    <t>deux fois</t>
  </si>
  <si>
    <t>diou wech</t>
  </si>
  <si>
    <t>First form means 'twice'; second form means 'two occasions'.</t>
  </si>
  <si>
    <t>dwywaith; dau dro; dwy adeg</t>
  </si>
  <si>
    <t>Latter form means 'on two times'.</t>
  </si>
  <si>
    <t>be'ri-ta-n; bi 'aldi-s</t>
  </si>
  <si>
    <t>dos veces</t>
  </si>
  <si>
    <t>'Two by two' oh-oome.</t>
  </si>
  <si>
    <t>ohpa</t>
  </si>
  <si>
    <t>koŋa ua; tuʔo ua</t>
  </si>
  <si>
    <t>tuarua</t>
  </si>
  <si>
    <t>مرﱠتَيْن</t>
  </si>
  <si>
    <t>do-[dæfʔe/ -mærtæbe]</t>
  </si>
  <si>
    <t>duvar</t>
  </si>
  <si>
    <t>This form is indeclinable.</t>
  </si>
  <si>
    <t>dvis</t>
  </si>
  <si>
    <t>two times</t>
  </si>
  <si>
    <t>bar̃r̃ɑ</t>
  </si>
  <si>
    <t>pār</t>
  </si>
  <si>
    <t>ze'vɣari</t>
  </si>
  <si>
    <t>'zeugos</t>
  </si>
  <si>
    <t>para</t>
  </si>
  <si>
    <t>juk; gajuk</t>
  </si>
  <si>
    <t>par</t>
  </si>
  <si>
    <t>couple; paire</t>
  </si>
  <si>
    <t>koublad</t>
  </si>
  <si>
    <t>pâr; cwpl</t>
  </si>
  <si>
    <t>['pare]</t>
  </si>
  <si>
    <t>ua; hoa; oŋo meʔa; tauhoa</t>
  </si>
  <si>
    <t>puurua; whaka-pea-pea</t>
  </si>
  <si>
    <t>إثْنان , زَوْج</t>
  </si>
  <si>
    <t>ǰoft</t>
  </si>
  <si>
    <t>žʸuto</t>
  </si>
  <si>
    <t>Latter form refers to a 'married couple'.</t>
  </si>
  <si>
    <t>mithuna-; yugma-; yugala-; dvitaya-; dvaya-; dampatī</t>
  </si>
  <si>
    <t>pair</t>
  </si>
  <si>
    <t>nubbi</t>
  </si>
  <si>
    <t>secundus</t>
  </si>
  <si>
    <t>'ðefteros</t>
  </si>
  <si>
    <t>'deuteros</t>
  </si>
  <si>
    <t>vtoroj</t>
  </si>
  <si>
    <t>ander</t>
  </si>
  <si>
    <t>anþar</t>
  </si>
  <si>
    <t>andra; som tvåa</t>
  </si>
  <si>
    <t>deuxième</t>
  </si>
  <si>
    <t>eil</t>
  </si>
  <si>
    <t>ail</t>
  </si>
  <si>
    <t>bige'ren</t>
  </si>
  <si>
    <t>segundo</t>
  </si>
  <si>
    <t>ua...</t>
  </si>
  <si>
    <t>tuarua; heekena</t>
  </si>
  <si>
    <t>ثانٍ</t>
  </si>
  <si>
    <t>dovom ~ duyom</t>
  </si>
  <si>
    <t>duito</t>
  </si>
  <si>
    <t>dvitīya-</t>
  </si>
  <si>
    <t>second</t>
  </si>
  <si>
    <t>mɑŋimus</t>
  </si>
  <si>
    <t>Also extrēmus; novissimus.</t>
  </si>
  <si>
    <t>ultimus; postrēmus</t>
  </si>
  <si>
    <t>tele'fteos</t>
  </si>
  <si>
    <t>teleu'taios; 'hustatos; 'eskʰatos</t>
  </si>
  <si>
    <t>poslednij</t>
  </si>
  <si>
    <t>lezzist; lest</t>
  </si>
  <si>
    <t>aftumists; spedists</t>
  </si>
  <si>
    <t>sist</t>
  </si>
  <si>
    <t>sīðastr</t>
  </si>
  <si>
    <t>dernier</t>
  </si>
  <si>
    <t>diwezaɲ</t>
  </si>
  <si>
    <t>olaf; diwethaf</t>
  </si>
  <si>
    <t>dedenach; derednach</t>
  </si>
  <si>
    <t>'asken</t>
  </si>
  <si>
    <t>último</t>
  </si>
  <si>
    <t>Cf. 'far' 12.440. 'Last one' is naken ta-tohtoka, 'whoever follows' 10.520.</t>
  </si>
  <si>
    <t>faka-muimui</t>
  </si>
  <si>
    <t>أخِير</t>
  </si>
  <si>
    <t>[ɑxær]</t>
  </si>
  <si>
    <t>Latter form means 'after' 12.010.</t>
  </si>
  <si>
    <t>palatuno; palal</t>
  </si>
  <si>
    <t>First form also has the sense of 'highest, ultimate', also appears as an indeclinable.</t>
  </si>
  <si>
    <t>uttama-; antima-</t>
  </si>
  <si>
    <t>vuosttɑs</t>
  </si>
  <si>
    <t>prīmus</t>
  </si>
  <si>
    <t>'protos</t>
  </si>
  <si>
    <t>'prōtos</t>
  </si>
  <si>
    <t>pervyj</t>
  </si>
  <si>
    <t>ēr(e)st</t>
  </si>
  <si>
    <t>frumist; fruma</t>
  </si>
  <si>
    <t>först</t>
  </si>
  <si>
    <t>fyrstr</t>
  </si>
  <si>
    <t>premier</t>
  </si>
  <si>
    <t>kentaɲ</t>
  </si>
  <si>
    <t>cyntaf</t>
  </si>
  <si>
    <t>cētne; cēt-</t>
  </si>
  <si>
    <t>'lehen</t>
  </si>
  <si>
    <t>primero</t>
  </si>
  <si>
    <t>ačto</t>
  </si>
  <si>
    <t>ʔuluaki...</t>
  </si>
  <si>
    <t>tuatahi</t>
  </si>
  <si>
    <t>PNP *matua(aki). PCP *t(ae)iV</t>
  </si>
  <si>
    <t>PPN *matua(aki)</t>
  </si>
  <si>
    <t>أوﱠل</t>
  </si>
  <si>
    <t>[ævvæl]; næxost</t>
  </si>
  <si>
    <t>Latter form is archaic.</t>
  </si>
  <si>
    <t>yekʰto; avgo</t>
  </si>
  <si>
    <t>prathama-</t>
  </si>
  <si>
    <t>first</t>
  </si>
  <si>
    <t>okto; dušše</t>
  </si>
  <si>
    <t>sōlus</t>
  </si>
  <si>
    <t>'monos; 'mono</t>
  </si>
  <si>
    <t>'monos; 'monon</t>
  </si>
  <si>
    <t>Respectively: 'alone; alone; only'.</t>
  </si>
  <si>
    <t>odin; jedinstvennyj; tol ́ko</t>
  </si>
  <si>
    <t>First and second forms indicate 'alone'. Third and fourth forms indicate 'only'.</t>
  </si>
  <si>
    <t>aleine; einec; ni wære; niwer</t>
  </si>
  <si>
    <t>ains; ainaha; þatainei</t>
  </si>
  <si>
    <t>Final three terms are literary.</t>
  </si>
  <si>
    <t>ensam; allena; ende, enda; bara; allenast; blott; endast</t>
  </si>
  <si>
    <t>Respectively: adjective, adverb.</t>
  </si>
  <si>
    <t>einn; einga-</t>
  </si>
  <si>
    <t>seul; seulement</t>
  </si>
  <si>
    <t>hep-ken</t>
  </si>
  <si>
    <t>yn unig; unig</t>
  </si>
  <si>
    <t>ōenur; nammā</t>
  </si>
  <si>
    <t>'bera</t>
  </si>
  <si>
    <t>solo, solamente</t>
  </si>
  <si>
    <t>Cf. 'one' 13.010.</t>
  </si>
  <si>
    <t>i-sel-ti; iškoyan; sayoh</t>
  </si>
  <si>
    <t>toko-taha pē</t>
  </si>
  <si>
    <t>'Single' tapatahi. 'Lonely, solitary' is moke-moke.</t>
  </si>
  <si>
    <t>anake</t>
  </si>
  <si>
    <t>*PNN *kehe'different, unusual'.</t>
  </si>
  <si>
    <t>PPN *anake; *l-ava; *soko-; *hoko; *hua</t>
  </si>
  <si>
    <t>*PEO *keze.</t>
  </si>
  <si>
    <t>مُنْفرِد , مُتَوحﱢد ؛ فقط , فحسب</t>
  </si>
  <si>
    <t>tænhɑ; tæk</t>
  </si>
  <si>
    <t>korkoʀo; [feri]; [numa]</t>
  </si>
  <si>
    <t>eka-; ekākin-</t>
  </si>
  <si>
    <t>alone, only</t>
  </si>
  <si>
    <t>beɑlli</t>
  </si>
  <si>
    <t>dīmidius; sēmi-</t>
  </si>
  <si>
    <t>mi'sos</t>
  </si>
  <si>
    <t>'hēmisus; hēmi-</t>
  </si>
  <si>
    <t>Respectively: bound morpheme; noun.</t>
  </si>
  <si>
    <t>pol-(polu-); polovina</t>
  </si>
  <si>
    <t>halp</t>
  </si>
  <si>
    <t>halbs</t>
  </si>
  <si>
    <t>halv</t>
  </si>
  <si>
    <t>halfr</t>
  </si>
  <si>
    <t>moitié</t>
  </si>
  <si>
    <t>hanter</t>
  </si>
  <si>
    <t>hanner</t>
  </si>
  <si>
    <t>The former is a noun.</t>
  </si>
  <si>
    <t>leth; leth-</t>
  </si>
  <si>
    <t>'erdi</t>
  </si>
  <si>
    <t>mitad</t>
  </si>
  <si>
    <t>tahko</t>
  </si>
  <si>
    <t>vaeua</t>
  </si>
  <si>
    <t>haawhe-tia</t>
  </si>
  <si>
    <t>نِصْف , شطْر</t>
  </si>
  <si>
    <t>[nesf]; nim</t>
  </si>
  <si>
    <t>dopaš ~ paš</t>
  </si>
  <si>
    <t>The latter is an indeclinable that often appears in a compound with a past participle.</t>
  </si>
  <si>
    <t>ardha-; sāmi</t>
  </si>
  <si>
    <t>half</t>
  </si>
  <si>
    <t>oɑssi</t>
  </si>
  <si>
    <t>pars</t>
  </si>
  <si>
    <t>ko'mati; 'meros</t>
  </si>
  <si>
    <t>'meros</t>
  </si>
  <si>
    <t>čast ́</t>
  </si>
  <si>
    <t>teil</t>
  </si>
  <si>
    <t>dails</t>
  </si>
  <si>
    <t>del</t>
  </si>
  <si>
    <t>hlutr; deild</t>
  </si>
  <si>
    <t>morceau; partie</t>
  </si>
  <si>
    <t>tamm</t>
  </si>
  <si>
    <t>rhan; darn</t>
  </si>
  <si>
    <t>rann; cuit; pairt</t>
  </si>
  <si>
    <t>Latter form is from Gascon (Béarn) 'bouci'.</t>
  </si>
  <si>
    <t>['pʰarte]; 'pʰuṣka; ['buši]</t>
  </si>
  <si>
    <t>pedazo, parte</t>
  </si>
  <si>
    <t>koŋa</t>
  </si>
  <si>
    <t>waahaŋa; waahi; mara-mara; piihi</t>
  </si>
  <si>
    <t>PPN *tape; *koŋa; *mala; *maawae</t>
  </si>
  <si>
    <t>جُزْء , قِطْعة , قِسْم</t>
  </si>
  <si>
    <t>tekke; [qetʔe]; pɑrče</t>
  </si>
  <si>
    <t>[partia]</t>
  </si>
  <si>
    <t>bhāga-; anša-</t>
  </si>
  <si>
    <t>part, piece</t>
  </si>
  <si>
    <t>guor̃us</t>
  </si>
  <si>
    <t>vacuus; inānis; vānus</t>
  </si>
  <si>
    <t>'aðios</t>
  </si>
  <si>
    <t>ke'nos</t>
  </si>
  <si>
    <t>pustoj</t>
  </si>
  <si>
    <t>ītel; lǣr(e)</t>
  </si>
  <si>
    <t>tom</t>
  </si>
  <si>
    <t>tōmr; lauss</t>
  </si>
  <si>
    <t>vide</t>
  </si>
  <si>
    <t>goullo; vid</t>
  </si>
  <si>
    <t>gwag</t>
  </si>
  <si>
    <t>fāss; folam</t>
  </si>
  <si>
    <t>'hüc̷̣-ik</t>
  </si>
  <si>
    <t>vacío</t>
  </si>
  <si>
    <t>kinoki-a; iwki</t>
  </si>
  <si>
    <t>maha; ʔikai nofoʔi</t>
  </si>
  <si>
    <t>takoto kau</t>
  </si>
  <si>
    <t>PPN *ʔaŋoʔaŋo; *fua</t>
  </si>
  <si>
    <t>PAN *pis</t>
  </si>
  <si>
    <t>فارِغ , خالٍ</t>
  </si>
  <si>
    <t>[xɑli]</t>
  </si>
  <si>
    <t>Also means 'naked' 04.990.</t>
  </si>
  <si>
    <t>nango</t>
  </si>
  <si>
    <t>šūnya-; rikta-; tuccha-</t>
  </si>
  <si>
    <t>empty</t>
  </si>
  <si>
    <t>dievvɑ</t>
  </si>
  <si>
    <t>plēnus</t>
  </si>
  <si>
    <t>ɣe'matos</t>
  </si>
  <si>
    <t>'plērēs; me'stos</t>
  </si>
  <si>
    <t>polnyj</t>
  </si>
  <si>
    <t>vol</t>
  </si>
  <si>
    <t>fulls</t>
  </si>
  <si>
    <t>full</t>
  </si>
  <si>
    <t>fullr</t>
  </si>
  <si>
    <t>plein</t>
  </si>
  <si>
    <t>leun</t>
  </si>
  <si>
    <t>llawn</t>
  </si>
  <si>
    <t>lān</t>
  </si>
  <si>
    <t>be'tʰe-rik</t>
  </si>
  <si>
    <t>lleno</t>
  </si>
  <si>
    <t>pešon-tok</t>
  </si>
  <si>
    <t>fonu</t>
  </si>
  <si>
    <t>kii; maruu</t>
  </si>
  <si>
    <t>PPN *fonu; *fofonu; *kanoni; *kapi; *fiu; *(maa)kona; *musu</t>
  </si>
  <si>
    <t>ملِيء , حافِل</t>
  </si>
  <si>
    <t>pʰerdo</t>
  </si>
  <si>
    <t>pūrṇa-</t>
  </si>
  <si>
    <t>olluvuohtɑ; yoɑvku</t>
  </si>
  <si>
    <t>multitūdō; turba</t>
  </si>
  <si>
    <t>'pliθos</t>
  </si>
  <si>
    <t>'plētʰos; 'okʰlos</t>
  </si>
  <si>
    <t>množestvo; tolpa</t>
  </si>
  <si>
    <t>menige; gedrenge</t>
  </si>
  <si>
    <t>managei</t>
  </si>
  <si>
    <t>mängd; hop</t>
  </si>
  <si>
    <t>margr; mengi; θrong</t>
  </si>
  <si>
    <t>foule</t>
  </si>
  <si>
    <t>See 'people' 19.210.</t>
  </si>
  <si>
    <t>engroez; foul</t>
  </si>
  <si>
    <t>lliaws; torf; llu</t>
  </si>
  <si>
    <t>'ṣaldo; 'oste</t>
  </si>
  <si>
    <t>multitud</t>
  </si>
  <si>
    <t>kakai tokolahi; pupuŋa kakai</t>
  </si>
  <si>
    <t>mano; tini; maha; huihuiŋa; whaka-mineŋa; roopuu</t>
  </si>
  <si>
    <t>'Association of people' PPN *mata. 'Crowded' *pupu; *putu putu.</t>
  </si>
  <si>
    <t>PPN *tini; *kapi; *kapikapi; *ʔapiʔapi; *nuku</t>
  </si>
  <si>
    <t>حشْد , مجْمُوعة كبِيرة</t>
  </si>
  <si>
    <t>[ǰæmʔiyæt]</t>
  </si>
  <si>
    <t>Loan from Russian.</t>
  </si>
  <si>
    <t>bāhulya-; samūha-</t>
  </si>
  <si>
    <t>multitude, crowd</t>
  </si>
  <si>
    <t>muhtin</t>
  </si>
  <si>
    <t>paulum</t>
  </si>
  <si>
    <t>li'ɣaki</t>
  </si>
  <si>
    <t>o'ligon; mī'kron</t>
  </si>
  <si>
    <t>neskol ́ko</t>
  </si>
  <si>
    <t>sum; sumelīch</t>
  </si>
  <si>
    <t>waiht</t>
  </si>
  <si>
    <t>någorlunda; en del</t>
  </si>
  <si>
    <t>un peu</t>
  </si>
  <si>
    <t>Respectively: refers to solids; refers to liquids; refers to liquids.</t>
  </si>
  <si>
    <t>eun tamm; eun bannah, eun banne</t>
  </si>
  <si>
    <t>rhai; ychydig; peth</t>
  </si>
  <si>
    <t>Latter form means 'a little bit'.</t>
  </si>
  <si>
    <t>ami'ɲi bat ~ 'ĩkai bat</t>
  </si>
  <si>
    <t>un poco; algo, alguno</t>
  </si>
  <si>
    <t>Latter form is 'somebody'.</t>
  </si>
  <si>
    <t>tehsa; aken, akin; aksaa</t>
  </si>
  <si>
    <t>niʔihi</t>
  </si>
  <si>
    <t>ŋētahi</t>
  </si>
  <si>
    <t>*PEO *(m)pa(l, n)u</t>
  </si>
  <si>
    <t>بعْض</t>
  </si>
  <si>
    <t>čænd; čændin</t>
  </si>
  <si>
    <t>Respectively: loan from Romanian 'some, a few'; 'some, any' kaʸekʰ (of one); loan from Romanian 'a little'; loan from Romanian used as, e.g., voareso 'something'. Often omitted, e.g.: maʀo 'some bread'.</t>
  </si>
  <si>
    <t>[vuni]; kak; [c̷ira]; [voare]</t>
  </si>
  <si>
    <t>Both refer to small quantities.</t>
  </si>
  <si>
    <t>kiṃcid; alpa-</t>
  </si>
  <si>
    <t>some</t>
  </si>
  <si>
    <t>doɑr̃vai</t>
  </si>
  <si>
    <t>satis</t>
  </si>
  <si>
    <t>arke'ta</t>
  </si>
  <si>
    <t>hika'nos; ar'kōn</t>
  </si>
  <si>
    <t>dovol ́no</t>
  </si>
  <si>
    <t>genuoc</t>
  </si>
  <si>
    <t>ganohs</t>
  </si>
  <si>
    <t>nog</t>
  </si>
  <si>
    <t>gnōgr</t>
  </si>
  <si>
    <t>assez</t>
  </si>
  <si>
    <t>a-walh; trawalh</t>
  </si>
  <si>
    <t>digon</t>
  </si>
  <si>
    <t>lour</t>
  </si>
  <si>
    <t>'aṣki</t>
  </si>
  <si>
    <t>bastante; suficiente</t>
  </si>
  <si>
    <t>ongak miak; telahsi</t>
  </si>
  <si>
    <t>feʔuŋa</t>
  </si>
  <si>
    <t>ka nui</t>
  </si>
  <si>
    <t>PPN *lawa; *nanea</t>
  </si>
  <si>
    <t>كافٍ</t>
  </si>
  <si>
    <t>bæs</t>
  </si>
  <si>
    <t>[dosta]</t>
  </si>
  <si>
    <t>This term is an indeclinable.</t>
  </si>
  <si>
    <t>alam</t>
  </si>
  <si>
    <t>enough</t>
  </si>
  <si>
    <t>veha; unnan</t>
  </si>
  <si>
    <t>parvus; paucē</t>
  </si>
  <si>
    <t>'liɣo</t>
  </si>
  <si>
    <t>o'ligos; 'pauros</t>
  </si>
  <si>
    <t>lūtzel; wēnec</t>
  </si>
  <si>
    <t>leitil; fawai</t>
  </si>
  <si>
    <t>Second term is literary; third term is 'not much'; fourth term is 'not many'.</t>
  </si>
  <si>
    <t>litet; få; inte mycket; inte många</t>
  </si>
  <si>
    <t>lītill; fāir</t>
  </si>
  <si>
    <t>peu</t>
  </si>
  <si>
    <t>nebeud</t>
  </si>
  <si>
    <t>ychydig</t>
  </si>
  <si>
    <t>becc; terc; uath; uathad</t>
  </si>
  <si>
    <t>'güti</t>
  </si>
  <si>
    <t>poco</t>
  </si>
  <si>
    <t>Also semi tipi-c̷in.</t>
  </si>
  <si>
    <t>kači tipi-c̷in</t>
  </si>
  <si>
    <t>tokosiʔi; siʔisiʔi aŋe</t>
  </si>
  <si>
    <t>iti; poto; toru-toru; ouou; iti iho</t>
  </si>
  <si>
    <t>قلِيل</t>
  </si>
  <si>
    <t>ændæk; kæm</t>
  </si>
  <si>
    <t>[c̷ira]</t>
  </si>
  <si>
    <t>alpa-</t>
  </si>
  <si>
    <t>little (quantity), few</t>
  </si>
  <si>
    <t>eɑmbbo</t>
  </si>
  <si>
    <t>plūs</t>
  </si>
  <si>
    <t>a'komi; peri'sotero</t>
  </si>
  <si>
    <t>'pleiōn; 'pleōn</t>
  </si>
  <si>
    <t>bol ́še</t>
  </si>
  <si>
    <t>mē; mēre</t>
  </si>
  <si>
    <t>The last form is an adverb.</t>
  </si>
  <si>
    <t>managiza; maizo; mais</t>
  </si>
  <si>
    <t>Second term is plural. Final form usually means 'several'.</t>
  </si>
  <si>
    <t>mer; fler, flera</t>
  </si>
  <si>
    <t>Latter form is plural</t>
  </si>
  <si>
    <t>meiri; fleiri</t>
  </si>
  <si>
    <t>encore; plus</t>
  </si>
  <si>
    <t>muioh</t>
  </si>
  <si>
    <t>mwy; ychwaneg; rhagor</t>
  </si>
  <si>
    <t>The latter is plural.</t>
  </si>
  <si>
    <t>mō; lia</t>
  </si>
  <si>
    <t>ha'boro</t>
  </si>
  <si>
    <t>más</t>
  </si>
  <si>
    <t>Final form is 'again'.</t>
  </si>
  <si>
    <t>kači; miak; seki; ok seki</t>
  </si>
  <si>
    <t>lahi aŋe</t>
  </si>
  <si>
    <t>eetahi atu</t>
  </si>
  <si>
    <t>أكْثر</t>
  </si>
  <si>
    <t>biš; bištær</t>
  </si>
  <si>
    <t>[mai]</t>
  </si>
  <si>
    <t>bhūyas-; bahutara-</t>
  </si>
  <si>
    <t>more</t>
  </si>
  <si>
    <t>ollu; maŋgɑ</t>
  </si>
  <si>
    <t>multus</t>
  </si>
  <si>
    <t>po'li</t>
  </si>
  <si>
    <t>po'lus</t>
  </si>
  <si>
    <t>mnogo</t>
  </si>
  <si>
    <t>First form is 'much, many'. Second form is 'many'.</t>
  </si>
  <si>
    <t>vil(e); manege</t>
  </si>
  <si>
    <t>manags; mikils; filu</t>
  </si>
  <si>
    <t>mycket; många</t>
  </si>
  <si>
    <t>mikill; margir, mangir</t>
  </si>
  <si>
    <t>beaucoup</t>
  </si>
  <si>
    <t>kalz</t>
  </si>
  <si>
    <t>llawer</t>
  </si>
  <si>
    <t>mōr; il; ili; imde</t>
  </si>
  <si>
    <t>'hanič; ['frãko]; [pa'keta]</t>
  </si>
  <si>
    <t>mucho</t>
  </si>
  <si>
    <t>*Aztecan *məyak.</t>
  </si>
  <si>
    <t>kači; miak; nel; simi</t>
  </si>
  <si>
    <t>toko-lahi; ʔoku lahi; fuʔu lahi; tokosiʔi</t>
  </si>
  <si>
    <t>maha; tini; nui</t>
  </si>
  <si>
    <t>PPN *mano; *ma-no; *mahu; *lawa; *lau; *nanea; *lasi</t>
  </si>
  <si>
    <t>*PEO *untolu(-toluis '3'</t>
  </si>
  <si>
    <t>كثِير</t>
  </si>
  <si>
    <t>[ziyɑd]; besyɑr</t>
  </si>
  <si>
    <t>bahu-; puru; bhūri-</t>
  </si>
  <si>
    <t>much, many</t>
  </si>
  <si>
    <t>yuohke; buot</t>
  </si>
  <si>
    <t>omnis, omnēs; quisque</t>
  </si>
  <si>
    <t>'kaθe; 'oli</t>
  </si>
  <si>
    <t>pās; 'pantes</t>
  </si>
  <si>
    <t>Second form means 'every'; third form means 'all (everyone)'.</t>
  </si>
  <si>
    <t>každyj; vsjakij; vse</t>
  </si>
  <si>
    <t>iegelīch; ietwelīch; ietweder; al; alle</t>
  </si>
  <si>
    <t>hwazuh; allai</t>
  </si>
  <si>
    <t>Second term is 'every'.</t>
  </si>
  <si>
    <t>var, varje; alla</t>
  </si>
  <si>
    <t>hverr; allr, allir</t>
  </si>
  <si>
    <t>chaque; tous</t>
  </si>
  <si>
    <t>peb; toud; oll</t>
  </si>
  <si>
    <t>pob; holl</t>
  </si>
  <si>
    <t>cach; uili</t>
  </si>
  <si>
    <t>'oro; den-a-k; 'güsi</t>
  </si>
  <si>
    <t>cada; todo</t>
  </si>
  <si>
    <t>*Aztecan *močɨ.</t>
  </si>
  <si>
    <t>seh-se; noči; noči-n</t>
  </si>
  <si>
    <t>kātoa; hono kātoa; taautaha</t>
  </si>
  <si>
    <t>katoa; teenei...</t>
  </si>
  <si>
    <t>PPN *Nqoti. PSO *qoti. PCP (*NV)'oti.</t>
  </si>
  <si>
    <t>PPN *ka(a)toa; *lako(f)</t>
  </si>
  <si>
    <t>*PEO *untolu; *soko.</t>
  </si>
  <si>
    <t>كُلّ , جمِيع</t>
  </si>
  <si>
    <t>hær; hæme</t>
  </si>
  <si>
    <t>Respectively: 'everything; each; all' (plural).</t>
  </si>
  <si>
    <t>sa; savoʀo; savoʀe</t>
  </si>
  <si>
    <t>sarva-; višva-</t>
  </si>
  <si>
    <t>every, all</t>
  </si>
  <si>
    <t>numerāre; computāre</t>
  </si>
  <si>
    <t>me'trao; loɣa'riazo</t>
  </si>
  <si>
    <t>lo'gizomai</t>
  </si>
  <si>
    <t>sčitat</t>
  </si>
  <si>
    <t>zeln</t>
  </si>
  <si>
    <t>garaþjan</t>
  </si>
  <si>
    <t>räkna</t>
  </si>
  <si>
    <t>compter</t>
  </si>
  <si>
    <t>cyfrif</t>
  </si>
  <si>
    <t>contar</t>
  </si>
  <si>
    <t>*Aztecan *po(wa).</t>
  </si>
  <si>
    <t>ta-po-[w]a</t>
  </si>
  <si>
    <t>lau</t>
  </si>
  <si>
    <t>(ta)tau-ria</t>
  </si>
  <si>
    <t>'Numeral particle' soko(soko).</t>
  </si>
  <si>
    <t>PPN *pau</t>
  </si>
  <si>
    <t>عَدﱠ , أَحْصَى</t>
  </si>
  <si>
    <t>šomordæn/ šomɑr-; [hesɑb]-kærdæn</t>
  </si>
  <si>
    <t>dʸin ~ gʸin</t>
  </si>
  <si>
    <t>Respectively: has the sense of 'counting up, reckoning'; has the sense of 'adding up, calculating'.</t>
  </si>
  <si>
    <t>sam-khyā- (saṃkhyāti); gaṇ- (gaṇayati)</t>
  </si>
  <si>
    <t>count</t>
  </si>
  <si>
    <t>duhat</t>
  </si>
  <si>
    <t>mīlle</t>
  </si>
  <si>
    <t>'xilia</t>
  </si>
  <si>
    <t>'kʰilioi</t>
  </si>
  <si>
    <t>tysjača</t>
  </si>
  <si>
    <t>tūsent</t>
  </si>
  <si>
    <t>þusundi</t>
  </si>
  <si>
    <t>tusen</t>
  </si>
  <si>
    <t>mille</t>
  </si>
  <si>
    <t>mil</t>
  </si>
  <si>
    <t>['mila]</t>
  </si>
  <si>
    <t>Also mah-takti [siento], Span. 'ciento'.</t>
  </si>
  <si>
    <t>se mil</t>
  </si>
  <si>
    <t>taha-afe</t>
  </si>
  <si>
    <t>mano</t>
  </si>
  <si>
    <t>PPN *afe; *lefu</t>
  </si>
  <si>
    <t>ألْف</t>
  </si>
  <si>
    <t>hezɑr</t>
  </si>
  <si>
    <t>Respectively: loan from Romanian; 'number'.</t>
  </si>
  <si>
    <t>[mia]; gʸin ~ dʸin</t>
  </si>
  <si>
    <t>sahasra-</t>
  </si>
  <si>
    <t>thousand</t>
  </si>
  <si>
    <t>čuoði</t>
  </si>
  <si>
    <t>centum</t>
  </si>
  <si>
    <t>eka'to</t>
  </si>
  <si>
    <t>heka'ton</t>
  </si>
  <si>
    <t>sto</t>
  </si>
  <si>
    <t>hundert</t>
  </si>
  <si>
    <t>hunda</t>
  </si>
  <si>
    <t>hundra</t>
  </si>
  <si>
    <t>cent</t>
  </si>
  <si>
    <t>kant</t>
  </si>
  <si>
    <t>cant</t>
  </si>
  <si>
    <t>'ehün</t>
  </si>
  <si>
    <t>ciento, cien</t>
  </si>
  <si>
    <t>Lit. 'five counts' (of twenty each); cf. 'twenty' 13.104.</t>
  </si>
  <si>
    <t>ma-kʷil po[w]a-l</t>
  </si>
  <si>
    <t>teau</t>
  </si>
  <si>
    <t>Also means 'leaf' 08.560.</t>
  </si>
  <si>
    <t>rau</t>
  </si>
  <si>
    <t>PPN *rau; *au; *lau; *hafe</t>
  </si>
  <si>
    <t>مِئَة</t>
  </si>
  <si>
    <t>sæd</t>
  </si>
  <si>
    <t>šel</t>
  </si>
  <si>
    <t>šata-</t>
  </si>
  <si>
    <t>hundred</t>
  </si>
  <si>
    <t>guoktelogi</t>
  </si>
  <si>
    <t>vīgintī</t>
  </si>
  <si>
    <t>'ikosi</t>
  </si>
  <si>
    <t>'eikosi</t>
  </si>
  <si>
    <t>dvadcat</t>
  </si>
  <si>
    <t>zwanzic</t>
  </si>
  <si>
    <t>twai tiguns</t>
  </si>
  <si>
    <t>tjugo</t>
  </si>
  <si>
    <t>vingt</t>
  </si>
  <si>
    <t>ugent</t>
  </si>
  <si>
    <t>ugain</t>
  </si>
  <si>
    <t>'hogei</t>
  </si>
  <si>
    <t>veinte</t>
  </si>
  <si>
    <t>sem-po[w]a-l</t>
  </si>
  <si>
    <t>uofulu; ua noa</t>
  </si>
  <si>
    <t>Lit. '2 ten'.</t>
  </si>
  <si>
    <t>rua tekau</t>
  </si>
  <si>
    <t>PCPPAW RuaNavui.</t>
  </si>
  <si>
    <t>PPN *tekau</t>
  </si>
  <si>
    <t>عِشْرُون</t>
  </si>
  <si>
    <t>bist</t>
  </si>
  <si>
    <t>biš</t>
  </si>
  <si>
    <t>viṃšati-</t>
  </si>
  <si>
    <t>twenty</t>
  </si>
  <si>
    <t>vihttɑnuppelohkai</t>
  </si>
  <si>
    <t>quīndecim</t>
  </si>
  <si>
    <t>ðeka'pede</t>
  </si>
  <si>
    <t>'pente kai 'deka</t>
  </si>
  <si>
    <t>pjatnadcat</t>
  </si>
  <si>
    <t>fünfzehen</t>
  </si>
  <si>
    <t>fimf taihun</t>
  </si>
  <si>
    <t>femton</t>
  </si>
  <si>
    <t>quinze</t>
  </si>
  <si>
    <t>pemzeg</t>
  </si>
  <si>
    <t>pymtheg</t>
  </si>
  <si>
    <t>hama'boṣt</t>
  </si>
  <si>
    <t>quince</t>
  </si>
  <si>
    <t>kaštol</t>
  </si>
  <si>
    <t>hoŋofulu mā nima; taha nima</t>
  </si>
  <si>
    <t>tekau maa rima</t>
  </si>
  <si>
    <t>خمْسةَ عشرَ</t>
  </si>
  <si>
    <t>pɑnzdæh</t>
  </si>
  <si>
    <t>'Ten and five'.</t>
  </si>
  <si>
    <t>deš-u-panž</t>
  </si>
  <si>
    <t>paɲca-dašan-</t>
  </si>
  <si>
    <t>fifteen</t>
  </si>
  <si>
    <t>guoktenuppelohkai</t>
  </si>
  <si>
    <t>duodecim</t>
  </si>
  <si>
    <t>'ðoðeka</t>
  </si>
  <si>
    <t>'dōdeka</t>
  </si>
  <si>
    <t>dvenadcat</t>
  </si>
  <si>
    <t>zwelf</t>
  </si>
  <si>
    <t>twalif</t>
  </si>
  <si>
    <t>tolv</t>
  </si>
  <si>
    <t>douze</t>
  </si>
  <si>
    <t>daouzeg</t>
  </si>
  <si>
    <t>deuddeg</t>
  </si>
  <si>
    <t>hama'bi</t>
  </si>
  <si>
    <t>doce</t>
  </si>
  <si>
    <t>mah-taktiom-ome</t>
  </si>
  <si>
    <t>taha ua; hoŋofulu mā ua; [tōseni]</t>
  </si>
  <si>
    <t>tekau maa rua</t>
  </si>
  <si>
    <t>إثْنا عشرَ</t>
  </si>
  <si>
    <t>dævɑzdæh</t>
  </si>
  <si>
    <t>'Ten and two'.</t>
  </si>
  <si>
    <t>deš-u-dui</t>
  </si>
  <si>
    <t>dvādašan-</t>
  </si>
  <si>
    <t>twelve</t>
  </si>
  <si>
    <t>oktɑnuppelohkai</t>
  </si>
  <si>
    <t>ūndecim</t>
  </si>
  <si>
    <t>'edeka</t>
  </si>
  <si>
    <t>'hendeka</t>
  </si>
  <si>
    <t>odinnadcat</t>
  </si>
  <si>
    <t>eilf</t>
  </si>
  <si>
    <t>ainlif</t>
  </si>
  <si>
    <t>elva</t>
  </si>
  <si>
    <t>onze</t>
  </si>
  <si>
    <t>unneg</t>
  </si>
  <si>
    <t>un ar ddeg</t>
  </si>
  <si>
    <t>'ha'meka</t>
  </si>
  <si>
    <t>once</t>
  </si>
  <si>
    <t>mah-taktion-se</t>
  </si>
  <si>
    <t>hoŋofulu mā taha; taha taha</t>
  </si>
  <si>
    <t>tekau maa tahi</t>
  </si>
  <si>
    <t>أحد عشرَ</t>
  </si>
  <si>
    <t>yɑzdæh</t>
  </si>
  <si>
    <t>'Ten and one'.</t>
  </si>
  <si>
    <t>deš-u-yekʰ</t>
  </si>
  <si>
    <t>ekādašan-</t>
  </si>
  <si>
    <t>eleven</t>
  </si>
  <si>
    <t>logi</t>
  </si>
  <si>
    <t>decem</t>
  </si>
  <si>
    <t>'ðeka</t>
  </si>
  <si>
    <t>'deka</t>
  </si>
  <si>
    <t>desjat</t>
  </si>
  <si>
    <t>zehen</t>
  </si>
  <si>
    <t>taihun</t>
  </si>
  <si>
    <t>tio</t>
  </si>
  <si>
    <t>dix</t>
  </si>
  <si>
    <t>deg</t>
  </si>
  <si>
    <t>'hamar</t>
  </si>
  <si>
    <t>diez</t>
  </si>
  <si>
    <t>mah-takti</t>
  </si>
  <si>
    <t>hoŋofulu</t>
  </si>
  <si>
    <t>tekau</t>
  </si>
  <si>
    <t>PPN *haŋafulu; *fulu; *hafe</t>
  </si>
  <si>
    <t>*PEO *zaŋavulu; *zaŋapulu.</t>
  </si>
  <si>
    <t>عشرة</t>
  </si>
  <si>
    <t>dæh</t>
  </si>
  <si>
    <t>deš</t>
  </si>
  <si>
    <t>dašan-; daša</t>
  </si>
  <si>
    <t>ten</t>
  </si>
  <si>
    <t>ovc̷c̷i</t>
  </si>
  <si>
    <t>novem</t>
  </si>
  <si>
    <t>e'nea</t>
  </si>
  <si>
    <t>en'nea</t>
  </si>
  <si>
    <t>devjat</t>
  </si>
  <si>
    <t>niun</t>
  </si>
  <si>
    <t>nio</t>
  </si>
  <si>
    <t>neuf</t>
  </si>
  <si>
    <t>nao</t>
  </si>
  <si>
    <t>naw</t>
  </si>
  <si>
    <t>bede'rac̷ü</t>
  </si>
  <si>
    <t>nueve</t>
  </si>
  <si>
    <t>čik-nawi</t>
  </si>
  <si>
    <t>iwa</t>
  </si>
  <si>
    <t>Sch *hiva.</t>
  </si>
  <si>
    <t>PPN *hiwa; *siwa; *siva; *hiva</t>
  </si>
  <si>
    <t>*PEO *ziwa; *nsiwa.</t>
  </si>
  <si>
    <t>تِسْعة</t>
  </si>
  <si>
    <t>noh</t>
  </si>
  <si>
    <t>[inia]</t>
  </si>
  <si>
    <t>navan-; nava</t>
  </si>
  <si>
    <t>nine</t>
  </si>
  <si>
    <t>gavc̷c̷i</t>
  </si>
  <si>
    <t>octō</t>
  </si>
  <si>
    <t>o'xto</t>
  </si>
  <si>
    <t>o'ktō</t>
  </si>
  <si>
    <t>vosem</t>
  </si>
  <si>
    <t>ahte</t>
  </si>
  <si>
    <t>ahtau</t>
  </si>
  <si>
    <t>åtta</t>
  </si>
  <si>
    <t>huit</t>
  </si>
  <si>
    <t>eiz</t>
  </si>
  <si>
    <t>wyth</t>
  </si>
  <si>
    <t>'sorc̷i</t>
  </si>
  <si>
    <t>ocho</t>
  </si>
  <si>
    <t>čikʷe-eyi</t>
  </si>
  <si>
    <t>valu</t>
  </si>
  <si>
    <t>waru</t>
  </si>
  <si>
    <t>PPN *walu; *valu</t>
  </si>
  <si>
    <t>*PEO *walu. Sch *valu.</t>
  </si>
  <si>
    <t>ثمانِية</t>
  </si>
  <si>
    <t>hæšt</t>
  </si>
  <si>
    <t>[oxto]</t>
  </si>
  <si>
    <t>aṣṭan-; aṣṭa</t>
  </si>
  <si>
    <t>eight</t>
  </si>
  <si>
    <t>čieǰɑ</t>
  </si>
  <si>
    <t>septem</t>
  </si>
  <si>
    <t>e'fta</t>
  </si>
  <si>
    <t>he'pta</t>
  </si>
  <si>
    <t>sem</t>
  </si>
  <si>
    <t>siben</t>
  </si>
  <si>
    <t>sibun</t>
  </si>
  <si>
    <t>sju</t>
  </si>
  <si>
    <t>sept</t>
  </si>
  <si>
    <t>seiz</t>
  </si>
  <si>
    <t>saith</t>
  </si>
  <si>
    <t>'saspi</t>
  </si>
  <si>
    <t>siete</t>
  </si>
  <si>
    <t>čik-ome</t>
  </si>
  <si>
    <t>fitu</t>
  </si>
  <si>
    <t>whitu</t>
  </si>
  <si>
    <t>PPN *fitu</t>
  </si>
  <si>
    <t>*PEO *vitu; *pitu</t>
  </si>
  <si>
    <t>سبْعة</t>
  </si>
  <si>
    <t>hæft</t>
  </si>
  <si>
    <t>[efta]</t>
  </si>
  <si>
    <t>See 13.050.</t>
  </si>
  <si>
    <t>saptan-; sapta</t>
  </si>
  <si>
    <t>seven</t>
  </si>
  <si>
    <t>guhttɑ</t>
  </si>
  <si>
    <t>sex</t>
  </si>
  <si>
    <t>'eksi</t>
  </si>
  <si>
    <t>heks</t>
  </si>
  <si>
    <t>šest</t>
  </si>
  <si>
    <t>sehs</t>
  </si>
  <si>
    <t>saihs</t>
  </si>
  <si>
    <t>six</t>
  </si>
  <si>
    <t>c’hweh</t>
  </si>
  <si>
    <t>chwech</t>
  </si>
  <si>
    <t>From Latin 'sex'.</t>
  </si>
  <si>
    <t>[ṣei]</t>
  </si>
  <si>
    <t>seis</t>
  </si>
  <si>
    <t>*Aztecan *čikʷaseem.</t>
  </si>
  <si>
    <t>čikʷa-sen</t>
  </si>
  <si>
    <t>ono</t>
  </si>
  <si>
    <t>PPN *ono</t>
  </si>
  <si>
    <t>Enam</t>
  </si>
  <si>
    <t>*PEO *ono; *onom</t>
  </si>
  <si>
    <t>سِتﱠة</t>
  </si>
  <si>
    <t>šeš ~ šiš</t>
  </si>
  <si>
    <t>šov</t>
  </si>
  <si>
    <t>The latter is the nominative, accusative plural.</t>
  </si>
  <si>
    <t>ṣaṣ-; ṣaṭ</t>
  </si>
  <si>
    <t>vihttɑ</t>
  </si>
  <si>
    <t>quīnque</t>
  </si>
  <si>
    <t>'pede</t>
  </si>
  <si>
    <t>'pente</t>
  </si>
  <si>
    <t>pjat</t>
  </si>
  <si>
    <t>fünf</t>
  </si>
  <si>
    <t>fimf</t>
  </si>
  <si>
    <t>fem</t>
  </si>
  <si>
    <t>cinq</t>
  </si>
  <si>
    <t>pemp</t>
  </si>
  <si>
    <t>pump</t>
  </si>
  <si>
    <t>boṣt</t>
  </si>
  <si>
    <t>cinco</t>
  </si>
  <si>
    <t>Cf. 'hand' 04.330; 'grasp' 11.140. *Aztecan *maakʷil-.</t>
  </si>
  <si>
    <t>ma-kʷi-l</t>
  </si>
  <si>
    <t>nima</t>
  </si>
  <si>
    <t>rima</t>
  </si>
  <si>
    <t>PPN *lima</t>
  </si>
  <si>
    <t>Lima</t>
  </si>
  <si>
    <t>*PEO *lima</t>
  </si>
  <si>
    <t>خمْسة</t>
  </si>
  <si>
    <t>pænǰ</t>
  </si>
  <si>
    <t>panž ~ pandž</t>
  </si>
  <si>
    <t>The stem paɲcan- contains a final /-n/, according to Hindu grammarians, as do the numbers 7 to 19. The nominative and accusative plural appear in the base form: paɲca. The other cases appear in the plural. This occurs for numbers 5 to 19. paɲca- is also the form in compounds.</t>
  </si>
  <si>
    <t>paɲcan-; paɲca-</t>
  </si>
  <si>
    <t>five</t>
  </si>
  <si>
    <t>ɲeɑllye</t>
  </si>
  <si>
    <t>quattuor</t>
  </si>
  <si>
    <t>'tesera</t>
  </si>
  <si>
    <t>'tessares</t>
  </si>
  <si>
    <t>četyre</t>
  </si>
  <si>
    <t>vier</t>
  </si>
  <si>
    <t>fidwor</t>
  </si>
  <si>
    <t>fyra</t>
  </si>
  <si>
    <t>quatre</t>
  </si>
  <si>
    <t>pevar; peder</t>
  </si>
  <si>
    <t>pedwar; pedair</t>
  </si>
  <si>
    <t>cuatro</t>
  </si>
  <si>
    <t>*Aztecan *naawɨ.</t>
  </si>
  <si>
    <t>nawi</t>
  </si>
  <si>
    <t>fā</t>
  </si>
  <si>
    <t>whaa</t>
  </si>
  <si>
    <t>PPN *faa; *fa</t>
  </si>
  <si>
    <t>*PEO *vaa; *vati; *pati.</t>
  </si>
  <si>
    <t>أرْبعة</t>
  </si>
  <si>
    <t>čæhɑr</t>
  </si>
  <si>
    <t>štar</t>
  </si>
  <si>
    <t>The latter is the masc., nominative and vocative, plural.</t>
  </si>
  <si>
    <t>catur-; catvāras</t>
  </si>
  <si>
    <t>four</t>
  </si>
  <si>
    <t>golbmɑ</t>
  </si>
  <si>
    <t>trēs</t>
  </si>
  <si>
    <t>'tria</t>
  </si>
  <si>
    <t>'treis</t>
  </si>
  <si>
    <t>tri</t>
  </si>
  <si>
    <t>driu</t>
  </si>
  <si>
    <t>þrija</t>
  </si>
  <si>
    <t>tre</t>
  </si>
  <si>
    <t>trois</t>
  </si>
  <si>
    <t>tri; teir</t>
  </si>
  <si>
    <t>tri; tair</t>
  </si>
  <si>
    <t>'hiru</t>
  </si>
  <si>
    <t>tres</t>
  </si>
  <si>
    <t>*Aztecan *eeyɨ.</t>
  </si>
  <si>
    <t>eyi</t>
  </si>
  <si>
    <t>tolu</t>
  </si>
  <si>
    <t>toru</t>
  </si>
  <si>
    <t>PPN *tolu; *tolo; *tou</t>
  </si>
  <si>
    <t>*PEO *tolu</t>
  </si>
  <si>
    <t>ثﻻثة</t>
  </si>
  <si>
    <t>trin</t>
  </si>
  <si>
    <t>The latter is the nominative and vocative masc., plural. trīṇi; tisras are neuter and fem. respectively.</t>
  </si>
  <si>
    <t>tri-; trayas</t>
  </si>
  <si>
    <t>three</t>
  </si>
  <si>
    <t>guokte</t>
  </si>
  <si>
    <t>duo</t>
  </si>
  <si>
    <t>'ðio</t>
  </si>
  <si>
    <t>'duo</t>
  </si>
  <si>
    <t>Respectively: masc.; fem.; neut.</t>
  </si>
  <si>
    <t>dva, dve, dva</t>
  </si>
  <si>
    <t>zwei</t>
  </si>
  <si>
    <t>twai</t>
  </si>
  <si>
    <t>två</t>
  </si>
  <si>
    <t>deux</t>
  </si>
  <si>
    <t>daou; diou</t>
  </si>
  <si>
    <t>dau; dwy</t>
  </si>
  <si>
    <t>'biga</t>
  </si>
  <si>
    <t>dos</t>
  </si>
  <si>
    <t>'Two by two' oh-oome. *Aztecan *oomə.</t>
  </si>
  <si>
    <t>ome</t>
  </si>
  <si>
    <t>ua</t>
  </si>
  <si>
    <t>rua; tua-rua</t>
  </si>
  <si>
    <t>PPN *rua; *lua; *rie; *Lie; *'ua</t>
  </si>
  <si>
    <t>Dua</t>
  </si>
  <si>
    <t>*PEO *rua; *dua. *rie.</t>
  </si>
  <si>
    <t>إثْنان</t>
  </si>
  <si>
    <t>do</t>
  </si>
  <si>
    <t>dui</t>
  </si>
  <si>
    <t>dva- is the older stem. The dual endings are dvau, dve— masc. and fem./neuter respectively.</t>
  </si>
  <si>
    <t>dvi- (dva-)</t>
  </si>
  <si>
    <t>two</t>
  </si>
  <si>
    <t>oktɑ</t>
  </si>
  <si>
    <t>ūnus</t>
  </si>
  <si>
    <t>'ena</t>
  </si>
  <si>
    <t>'heis</t>
  </si>
  <si>
    <t>odin, odna, odno</t>
  </si>
  <si>
    <t>einez</t>
  </si>
  <si>
    <t>ains</t>
  </si>
  <si>
    <t>en; ett</t>
  </si>
  <si>
    <t>un</t>
  </si>
  <si>
    <t>unan</t>
  </si>
  <si>
    <t>bat</t>
  </si>
  <si>
    <t>uno</t>
  </si>
  <si>
    <t>'Another' ok-see. *Aztecan *see; *seem-.</t>
  </si>
  <si>
    <t>se; seya</t>
  </si>
  <si>
    <t>taha</t>
  </si>
  <si>
    <t>tahi; kotahi</t>
  </si>
  <si>
    <t>PNP *tasi.</t>
  </si>
  <si>
    <t>PPN *taha; *ha; *sa; *se; *tasi</t>
  </si>
  <si>
    <t>*PEO *tila; *za.</t>
  </si>
  <si>
    <t>واحِد</t>
  </si>
  <si>
    <t>yæk ~ yek</t>
  </si>
  <si>
    <t>ekʰ ~ yekʰ</t>
  </si>
  <si>
    <t>eka-</t>
  </si>
  <si>
    <t>one</t>
  </si>
  <si>
    <t>nollɑ</t>
  </si>
  <si>
    <t>nihil</t>
  </si>
  <si>
    <t>mi'ðen; 'tipota</t>
  </si>
  <si>
    <t>ou'den; mē'den</t>
  </si>
  <si>
    <t>nol ́; nul</t>
  </si>
  <si>
    <t>niht</t>
  </si>
  <si>
    <t>noll; nolla; ingen-ting</t>
  </si>
  <si>
    <t>zéro; rien</t>
  </si>
  <si>
    <t>zero</t>
  </si>
  <si>
    <t>dim; sero</t>
  </si>
  <si>
    <t>Respectively: 'zero; nothing'.</t>
  </si>
  <si>
    <t>hüc̷̣; deüṣ</t>
  </si>
  <si>
    <t>cero; nada</t>
  </si>
  <si>
    <t>Lit. 'negative ?'</t>
  </si>
  <si>
    <t>amo teyi</t>
  </si>
  <si>
    <t>noa</t>
  </si>
  <si>
    <t>صِفْر</t>
  </si>
  <si>
    <t>[sefr]; hič</t>
  </si>
  <si>
    <t>kʰanči; [ništa]</t>
  </si>
  <si>
    <t>šūnya-</t>
  </si>
  <si>
    <t>zero, nothing</t>
  </si>
  <si>
    <t>nuppastuhttit</t>
  </si>
  <si>
    <t>mūtāre</t>
  </si>
  <si>
    <t>a'lazo</t>
  </si>
  <si>
    <t>al'lassō; a'meibō</t>
  </si>
  <si>
    <t>menjat</t>
  </si>
  <si>
    <t>wehseln; (ver)endern</t>
  </si>
  <si>
    <t>The latter means 'transform'.</t>
  </si>
  <si>
    <t>maidjan; inmaidjan</t>
  </si>
  <si>
    <t>Second term is 'exchange'.</t>
  </si>
  <si>
    <t>ändra; byta; skifta; vexla</t>
  </si>
  <si>
    <t>skipta; byta</t>
  </si>
  <si>
    <t>changer</t>
  </si>
  <si>
    <t>cheɲch; chaɲch</t>
  </si>
  <si>
    <t>newid; troi</t>
  </si>
  <si>
    <t>coimclōim</t>
  </si>
  <si>
    <t>[kʰã'bia]</t>
  </si>
  <si>
    <t>cambiar; mudar</t>
  </si>
  <si>
    <t>ki-pata</t>
  </si>
  <si>
    <t>liliu</t>
  </si>
  <si>
    <t>whiti; whaka-whiti</t>
  </si>
  <si>
    <t>غَيﱠرَ , بَدﱠلَ</t>
  </si>
  <si>
    <t>degɑrgun-/ [ævæz]-kærdæn</t>
  </si>
  <si>
    <t>paʀuv-</t>
  </si>
  <si>
    <t>vi-kṛ- (vikurute); vi-kḷp- (vikalpate)</t>
  </si>
  <si>
    <t>change</t>
  </si>
  <si>
    <t>Spatial relations</t>
  </si>
  <si>
    <t>seɑmmɑlagan; ovttɑlagan</t>
  </si>
  <si>
    <t>similis</t>
  </si>
  <si>
    <t>pa'romios</t>
  </si>
  <si>
    <t>'homoios</t>
  </si>
  <si>
    <t>poxožij; podobnyj</t>
  </si>
  <si>
    <t>anelīch</t>
  </si>
  <si>
    <t>ibna; galeiks</t>
  </si>
  <si>
    <t>lika; liknande</t>
  </si>
  <si>
    <t>līkr</t>
  </si>
  <si>
    <t>semblable</t>
  </si>
  <si>
    <t>heɲvel</t>
  </si>
  <si>
    <t>tebyg; hafal</t>
  </si>
  <si>
    <t>cosmail</t>
  </si>
  <si>
    <t>be'sala; 'bardin; ü'düri</t>
  </si>
  <si>
    <t>semejante; parecido</t>
  </si>
  <si>
    <t>išiwki; tamati-s-neki; tamati</t>
  </si>
  <si>
    <t>vātatau</t>
  </si>
  <si>
    <t>aahuataŋa; rite; riteŋa</t>
  </si>
  <si>
    <t>PPN *pa(q)u. PEP *lite. PCP *ba(')u.</t>
  </si>
  <si>
    <t>PPN *pe(e); *pE; *fela; *pela; *tusa; *lite; *Lite</t>
  </si>
  <si>
    <t>مِثْل , شبِيه , مثِيل</t>
  </si>
  <si>
    <t>mɑnænd; [mesl]</t>
  </si>
  <si>
    <t>First two forms are used at the end of compounds.</t>
  </si>
  <si>
    <t>upama-; pratima-; sadṛša-</t>
  </si>
  <si>
    <t>like, similar</t>
  </si>
  <si>
    <t>r̃aigi</t>
  </si>
  <si>
    <t>forāmen</t>
  </si>
  <si>
    <t>'tripa</t>
  </si>
  <si>
    <t>o'pē; 'trūpēma</t>
  </si>
  <si>
    <t>dyra; otverstie</t>
  </si>
  <si>
    <t>loch</t>
  </si>
  <si>
    <t>The former means 'opening'; the latter refers to the eye of a needle.</t>
  </si>
  <si>
    <t>usluk; þairko</t>
  </si>
  <si>
    <t>hål</t>
  </si>
  <si>
    <t>rauf</t>
  </si>
  <si>
    <t>trou</t>
  </si>
  <si>
    <t>toull</t>
  </si>
  <si>
    <t>twll</t>
  </si>
  <si>
    <t>toll</t>
  </si>
  <si>
    <t>'silo</t>
  </si>
  <si>
    <t>agujero</t>
  </si>
  <si>
    <t>'Picado, agujerado' is kohkoyok-ti-k. See 'cave' 01.280.</t>
  </si>
  <si>
    <t>koyo-k; koyok-ti; tekoč</t>
  </si>
  <si>
    <t>ava; keliʔaŋa</t>
  </si>
  <si>
    <t>poka; puta; rua; koowhao</t>
  </si>
  <si>
    <t>PPN *puta; *poko; *puu; *leke; *lua; *lu(a, o); *fao; *ŋutu</t>
  </si>
  <si>
    <t>ثُقْب ؛ حُفْرة</t>
  </si>
  <si>
    <t>surɑx</t>
  </si>
  <si>
    <t>[groapa]</t>
  </si>
  <si>
    <t>bila-; chidra-; vivara-</t>
  </si>
  <si>
    <t>hole</t>
  </si>
  <si>
    <t>sahc̷u; liɲa</t>
  </si>
  <si>
    <t>ɣra'mi; si'ra</t>
  </si>
  <si>
    <t>'stikʰos; 'stoikʰos</t>
  </si>
  <si>
    <t>linija</t>
  </si>
  <si>
    <t>strich</t>
  </si>
  <si>
    <t>linje; streck</t>
  </si>
  <si>
    <t>ligne; rang</t>
  </si>
  <si>
    <t>llinell</t>
  </si>
  <si>
    <t>he'roka</t>
  </si>
  <si>
    <t>línea</t>
  </si>
  <si>
    <t>ki-tekpana; kisaloa</t>
  </si>
  <si>
    <t>ʔotu</t>
  </si>
  <si>
    <t>A 'line (row)' is raaraŋi; kapa.</t>
  </si>
  <si>
    <t>PPN *qatu; *ʔatu; *kaalawa</t>
  </si>
  <si>
    <t>Homonyn (2) 'scratch a line'.*tosi-∅'score a line'</t>
  </si>
  <si>
    <t>PAN *ris; *rit (reqit ?)</t>
  </si>
  <si>
    <t>خطّ , سطْر</t>
  </si>
  <si>
    <t>[xætt]</t>
  </si>
  <si>
    <t>[linia]</t>
  </si>
  <si>
    <t>lekhā- (rekhā-)</t>
  </si>
  <si>
    <t>line</t>
  </si>
  <si>
    <t>yor̃bɑdɑs; spabbɑ</t>
  </si>
  <si>
    <t>globus; sphaera</t>
  </si>
  <si>
    <t>'sfera; 'bala</t>
  </si>
  <si>
    <t>'spʰaira</t>
  </si>
  <si>
    <t>šar</t>
  </si>
  <si>
    <t>kugele; kliuwe; klōz</t>
  </si>
  <si>
    <t>klot</t>
  </si>
  <si>
    <t>bollr</t>
  </si>
  <si>
    <t>sphère; ballon</t>
  </si>
  <si>
    <t>boull</t>
  </si>
  <si>
    <t>sffêr; pêl, pelen; cronnell</t>
  </si>
  <si>
    <t>mell</t>
  </si>
  <si>
    <t>[ba'lu]</t>
  </si>
  <si>
    <t>pelota; esfera; globo</t>
  </si>
  <si>
    <t>te-olol-ti-k</t>
  </si>
  <si>
    <t>pulu; kolope; meʔa fuopotopoto</t>
  </si>
  <si>
    <t>pooro; poi-a; pookai-tia</t>
  </si>
  <si>
    <t>'To make into ball' *po(e, i); *poopoo. Numeral classifier (spherical) PPN *fuaʔi, *foʔi.</t>
  </si>
  <si>
    <t>PPN *patu</t>
  </si>
  <si>
    <t>كُرة</t>
  </si>
  <si>
    <t>gærdun</t>
  </si>
  <si>
    <t>[menc̷ia]</t>
  </si>
  <si>
    <t>guḍa-; gola-; bimba-</t>
  </si>
  <si>
    <t>sphere, ball</t>
  </si>
  <si>
    <t>r̃iekkis</t>
  </si>
  <si>
    <t>circulus</t>
  </si>
  <si>
    <t>'kiklos</t>
  </si>
  <si>
    <t>'kuklos</t>
  </si>
  <si>
    <t>krug</t>
  </si>
  <si>
    <t>kreiz; rinc</t>
  </si>
  <si>
    <t>krets; ring; cirkel</t>
  </si>
  <si>
    <t>hringr; kringla</t>
  </si>
  <si>
    <t>cercle</t>
  </si>
  <si>
    <t>kelh</t>
  </si>
  <si>
    <t>cylch; cant</t>
  </si>
  <si>
    <t>cūairt; circul</t>
  </si>
  <si>
    <t>From Latin 'circulum'.</t>
  </si>
  <si>
    <t>[kür'kü]</t>
  </si>
  <si>
    <t>círculo</t>
  </si>
  <si>
    <t>'To go in circles' -yowaalo.</t>
  </si>
  <si>
    <t>siakale; fuopotopoto</t>
  </si>
  <si>
    <t>'Encircle' is hao-a; koopani-a; karapoti; pae-a.</t>
  </si>
  <si>
    <t>porowhita</t>
  </si>
  <si>
    <t>'Coil' pookai. 'Curly' *miŋi; *kopa. 'Surround' *poti; *kaapui; *kapu; *liko; *puni; *taŋa.</t>
  </si>
  <si>
    <t>PPN *taka; *teka; *liko</t>
  </si>
  <si>
    <t>دائِرة , مُسْتدِيرة</t>
  </si>
  <si>
    <t>[dɑyere]</t>
  </si>
  <si>
    <t>[kolo]</t>
  </si>
  <si>
    <t>maṇḍala-; cakra-</t>
  </si>
  <si>
    <t>circle</t>
  </si>
  <si>
    <t>yor̃bɑt</t>
  </si>
  <si>
    <t>rotundus</t>
  </si>
  <si>
    <t>strogi'los</t>
  </si>
  <si>
    <t>stroŋ'gulos</t>
  </si>
  <si>
    <t>kruglyj</t>
  </si>
  <si>
    <t>sinwel; runt</t>
  </si>
  <si>
    <t>rund</t>
  </si>
  <si>
    <t>sīvalr; kringlōttr</t>
  </si>
  <si>
    <t>rond</t>
  </si>
  <si>
    <t>crwn</t>
  </si>
  <si>
    <t>cruind</t>
  </si>
  <si>
    <t>The loanword is not integrated into Basque phonology, since /r/ never occurs in initial position.</t>
  </si>
  <si>
    <t>bi'ribil; [rũt]</t>
  </si>
  <si>
    <t>redondo</t>
  </si>
  <si>
    <t>Also means 'night' 14.420. 'Curve' is wi-kol-ti-k; kol-ti-k; koliw-tok.</t>
  </si>
  <si>
    <t>yowa-l-ti-k</t>
  </si>
  <si>
    <t>fuopotopoto</t>
  </si>
  <si>
    <t>porotaka; poro(w)hita; pae</t>
  </si>
  <si>
    <t>PPN *taka; *pae; *po(e, i)</t>
  </si>
  <si>
    <t>مُسْتدِير , داِئرِيّ</t>
  </si>
  <si>
    <t>gerd</t>
  </si>
  <si>
    <t>[oblo]</t>
  </si>
  <si>
    <t>vartula-</t>
  </si>
  <si>
    <t>round</t>
  </si>
  <si>
    <t>ɲeɑlyečiegɑt</t>
  </si>
  <si>
    <t>quadrātum; quadrum</t>
  </si>
  <si>
    <t>te'traɣonos</t>
  </si>
  <si>
    <t>te'tragōnon</t>
  </si>
  <si>
    <t>kvadrat</t>
  </si>
  <si>
    <t>Adjectival form.</t>
  </si>
  <si>
    <t>vierecke; viereckeht</t>
  </si>
  <si>
    <t>fyrkant</t>
  </si>
  <si>
    <t>Latter term is noted: (adjs.)</t>
  </si>
  <si>
    <t>ferskeyttr; ferhyrndr</t>
  </si>
  <si>
    <t>carré</t>
  </si>
  <si>
    <t>karre; karrezet</t>
  </si>
  <si>
    <t>(y)sgwâr; pedrongl</t>
  </si>
  <si>
    <t>Adjective form.</t>
  </si>
  <si>
    <t>cetharchoir; cetharuillech</t>
  </si>
  <si>
    <t>[ka'ratü]</t>
  </si>
  <si>
    <t>cuadrado</t>
  </si>
  <si>
    <t>tapafā</t>
  </si>
  <si>
    <t>tapawhaa</t>
  </si>
  <si>
    <t>مُربﱠع</t>
  </si>
  <si>
    <t>Lit. 'four corner' 13.040 + 12.760.</t>
  </si>
  <si>
    <t>čæhɑr-guše</t>
  </si>
  <si>
    <t>Adjective form 'with four sides' indicating a rectangle.</t>
  </si>
  <si>
    <t>štare gorenc̷a</t>
  </si>
  <si>
    <t>caturašra-; caturasra-; catuṣ-koṇa-</t>
  </si>
  <si>
    <t>square</t>
  </si>
  <si>
    <t>r̃uossɑ</t>
  </si>
  <si>
    <t>crux</t>
  </si>
  <si>
    <t>sta'vros</t>
  </si>
  <si>
    <t>stau'ros</t>
  </si>
  <si>
    <t>krest</t>
  </si>
  <si>
    <t>kriuz</t>
  </si>
  <si>
    <t>galga</t>
  </si>
  <si>
    <t>kors</t>
  </si>
  <si>
    <t>kross</t>
  </si>
  <si>
    <t>croix</t>
  </si>
  <si>
    <t>kroaz</t>
  </si>
  <si>
    <t>croes; crog</t>
  </si>
  <si>
    <t>croch</t>
  </si>
  <si>
    <t>From Latin 'crucem'.</t>
  </si>
  <si>
    <t>[kʰü'rüče]</t>
  </si>
  <si>
    <t>cruz</t>
  </si>
  <si>
    <t>[kolosi]; [koluse]</t>
  </si>
  <si>
    <t>riipeka-tia</t>
  </si>
  <si>
    <t>صلِيب</t>
  </si>
  <si>
    <t>[sælib]</t>
  </si>
  <si>
    <t>Earlier meaning: 'trident'.</t>
  </si>
  <si>
    <t>trušul</t>
  </si>
  <si>
    <t>This occurs in Modern Sanskrit.</t>
  </si>
  <si>
    <t>krūša-; kruša-</t>
  </si>
  <si>
    <t>cross</t>
  </si>
  <si>
    <t>čiehkɑ</t>
  </si>
  <si>
    <t>angulus</t>
  </si>
  <si>
    <t>ɣo'nia</t>
  </si>
  <si>
    <t>gō'niā</t>
  </si>
  <si>
    <t>ugol</t>
  </si>
  <si>
    <t>ecke; winkel</t>
  </si>
  <si>
    <t>waihsta</t>
  </si>
  <si>
    <t>hörn</t>
  </si>
  <si>
    <t>horn; hyrning</t>
  </si>
  <si>
    <t>coin</t>
  </si>
  <si>
    <t>korn; kogn</t>
  </si>
  <si>
    <t>congl; cornel</t>
  </si>
  <si>
    <t>uilen; uillind; cern</t>
  </si>
  <si>
    <t>'ṣoko; ['kʰãtü]</t>
  </si>
  <si>
    <t>esquina; rincón</t>
  </si>
  <si>
    <t>tuliki</t>
  </si>
  <si>
    <t>kokoŋa; koko; koki; kopa</t>
  </si>
  <si>
    <t>PNP *kona.</t>
  </si>
  <si>
    <t>PPN *tuliki; *kona; *siku</t>
  </si>
  <si>
    <t>زاوِية , رُكْن</t>
  </si>
  <si>
    <t>guše</t>
  </si>
  <si>
    <t>[kolc̷o]</t>
  </si>
  <si>
    <t>koṇa-</t>
  </si>
  <si>
    <t>corner</t>
  </si>
  <si>
    <t>r̃oɑhkki</t>
  </si>
  <si>
    <t>uncus; hāmus</t>
  </si>
  <si>
    <t>'ɣatzos</t>
  </si>
  <si>
    <t>krjuk</t>
  </si>
  <si>
    <t>hāke(n)</t>
  </si>
  <si>
    <t>krok; hake</t>
  </si>
  <si>
    <t>krōkr</t>
  </si>
  <si>
    <t>crochet</t>
  </si>
  <si>
    <t>krog; bah</t>
  </si>
  <si>
    <t>bach(yn)</t>
  </si>
  <si>
    <t>baccān</t>
  </si>
  <si>
    <t>'kʰako</t>
  </si>
  <si>
    <t>gancho</t>
  </si>
  <si>
    <t>PPN *laʔu; *laqu; *lohu</t>
  </si>
  <si>
    <t>PAN *wit</t>
  </si>
  <si>
    <t>كُلﱠاب , صِنﱠارة</t>
  </si>
  <si>
    <t>qollɑb</t>
  </si>
  <si>
    <t>[kirligo]</t>
  </si>
  <si>
    <t>an̄kuša-; an̄ka-</t>
  </si>
  <si>
    <t>hook</t>
  </si>
  <si>
    <t>gɑvvɑr̃</t>
  </si>
  <si>
    <t>curvus; prāvus</t>
  </si>
  <si>
    <t>stra'vos</t>
  </si>
  <si>
    <t>skoli'os; kam'pulos; aŋ'kulos</t>
  </si>
  <si>
    <t>krivoj</t>
  </si>
  <si>
    <t>krump</t>
  </si>
  <si>
    <t>wraiqs</t>
  </si>
  <si>
    <t>krokig; krum</t>
  </si>
  <si>
    <t>krōkōttr</t>
  </si>
  <si>
    <t>courbe; pas droit</t>
  </si>
  <si>
    <t>kamm; kromm</t>
  </si>
  <si>
    <t>cam; crwm</t>
  </si>
  <si>
    <t>camm; cromm; cūar</t>
  </si>
  <si>
    <t>'kõkor; 'kʰüpüc̷̣</t>
  </si>
  <si>
    <t>torcido</t>
  </si>
  <si>
    <t>'Sinuoso' čičihkol-ti-k; čihčihkol-ti-k.</t>
  </si>
  <si>
    <t>čikol; čihkol-ti-k; ilakac̷-ti-k</t>
  </si>
  <si>
    <t>piko; taʔetotonu</t>
  </si>
  <si>
    <t>hape; noni; nuke; hake; parori</t>
  </si>
  <si>
    <t>See also 'bend' 09.140. 'Asymmetrical' PPN sapa.</t>
  </si>
  <si>
    <t>PPN *sisi(f); *nasa; *loku; *piko; *mapelu; *ŋaofe; *teke</t>
  </si>
  <si>
    <t>Homonyn (1). See also 'bend' 09.140. *PEO *piki'paralyzed, cramp, limp'</t>
  </si>
  <si>
    <t>PAN *kuk; *ku(q)</t>
  </si>
  <si>
    <t>معْقُوف , مُنْحنٍ</t>
  </si>
  <si>
    <t>kæǰ</t>
  </si>
  <si>
    <t>vakra-; kuṭila-</t>
  </si>
  <si>
    <t>crooked</t>
  </si>
  <si>
    <t>ɲuolgɑt</t>
  </si>
  <si>
    <t>rēctus; dīrēctus</t>
  </si>
  <si>
    <t>'isios; e'fθis</t>
  </si>
  <si>
    <t>eu'tʰus; or'tʰos</t>
  </si>
  <si>
    <t>prjamoj</t>
  </si>
  <si>
    <t>raihts</t>
  </si>
  <si>
    <t>rak; rät</t>
  </si>
  <si>
    <t>rēttr; beinn; rakr</t>
  </si>
  <si>
    <t>droit</t>
  </si>
  <si>
    <t>eeun</t>
  </si>
  <si>
    <t>union; syth</t>
  </si>
  <si>
    <t>dīriuch</t>
  </si>
  <si>
    <t>'šüšen</t>
  </si>
  <si>
    <t>derecho; recto</t>
  </si>
  <si>
    <t>Also kʷali ihkatok.</t>
  </si>
  <si>
    <t>melawa-k; naal-; yeek</t>
  </si>
  <si>
    <t>haŋatonu</t>
  </si>
  <si>
    <t>tootika; tika</t>
  </si>
  <si>
    <t>PPN *sako</t>
  </si>
  <si>
    <t>مُسْتقِيم</t>
  </si>
  <si>
    <t>rɑst</t>
  </si>
  <si>
    <t>[vorta]</t>
  </si>
  <si>
    <t>ṛju-; sarala-</t>
  </si>
  <si>
    <t>straight</t>
  </si>
  <si>
    <t>steɑččɑs</t>
  </si>
  <si>
    <t>plānus</t>
  </si>
  <si>
    <t>e'pipeðos</t>
  </si>
  <si>
    <t>pla'tus; 'isos; pedi'nos</t>
  </si>
  <si>
    <t>ploskij</t>
  </si>
  <si>
    <t>vlach</t>
  </si>
  <si>
    <t>ibns</t>
  </si>
  <si>
    <t>flat; platt</t>
  </si>
  <si>
    <t>flatr</t>
  </si>
  <si>
    <t>plat</t>
  </si>
  <si>
    <t>plad</t>
  </si>
  <si>
    <t>fflat; gwastad</t>
  </si>
  <si>
    <t>rēid</t>
  </si>
  <si>
    <t>From Gascon (Béarn) 'plagne, plane, plano'.</t>
  </si>
  <si>
    <t>'sabal; [plaɲ]</t>
  </si>
  <si>
    <t>plano</t>
  </si>
  <si>
    <t>lafalafa</t>
  </si>
  <si>
    <t>'Slab' is papa. A. W. Reed ....Maori place names, 1986[1961] several place names with pa-; papa pp. 82-84.</t>
  </si>
  <si>
    <t>papa; papa-tahi; papa-tairite; paaraharaha; pararahi</t>
  </si>
  <si>
    <t>PPN *(lr)apa</t>
  </si>
  <si>
    <t>PPN *papa; *lafa;*lafa-lafa; *lapa; *laupapa; *kaupapa; *ma(a)lena; *lata; *fafo</t>
  </si>
  <si>
    <t>*PEO *rapa'broad'; *sapapa'compressed, broad'.</t>
  </si>
  <si>
    <t>PAN *paD; *pap</t>
  </si>
  <si>
    <t>مُسطﱠح , مُنْبسِط</t>
  </si>
  <si>
    <t>Also means 'even'.</t>
  </si>
  <si>
    <t>sama-</t>
  </si>
  <si>
    <t>flat</t>
  </si>
  <si>
    <t>c̷oɑgis</t>
  </si>
  <si>
    <t>nōn altus; brevis</t>
  </si>
  <si>
    <t>a'navaθos; ri'xos</t>
  </si>
  <si>
    <t>aba'tʰēs</t>
  </si>
  <si>
    <t>melkij</t>
  </si>
  <si>
    <t>sīhte</t>
  </si>
  <si>
    <t>grund</t>
  </si>
  <si>
    <t>grunnr</t>
  </si>
  <si>
    <t>peu profond</t>
  </si>
  <si>
    <t>baz</t>
  </si>
  <si>
    <t>bas</t>
  </si>
  <si>
    <t>ēdomain</t>
  </si>
  <si>
    <t>Lit. 'a little bit deep'.</t>
  </si>
  <si>
    <t>amiɲi bat 'barna</t>
  </si>
  <si>
    <t>bajo; poco profundo</t>
  </si>
  <si>
    <t>mamaha</t>
  </si>
  <si>
    <t>paapaku</t>
  </si>
  <si>
    <t>PPN *m-asa(t)</t>
  </si>
  <si>
    <t>Homonym (2)</t>
  </si>
  <si>
    <t>PAN *baw</t>
  </si>
  <si>
    <t>ضحْل , قلِيلُ العُمْق</t>
  </si>
  <si>
    <t>Respectively: 'very small; not far down'.</t>
  </si>
  <si>
    <t>c̷iknoʀo; nai dur tele</t>
  </si>
  <si>
    <t>gādha-</t>
  </si>
  <si>
    <t>shallow</t>
  </si>
  <si>
    <t>čieŋɑl</t>
  </si>
  <si>
    <t>altus; profundus</t>
  </si>
  <si>
    <t>va'θis</t>
  </si>
  <si>
    <t>ba'tʰus</t>
  </si>
  <si>
    <t>glubokij</t>
  </si>
  <si>
    <t>tief</t>
  </si>
  <si>
    <t>diups</t>
  </si>
  <si>
    <t>djup</t>
  </si>
  <si>
    <t>djūpr</t>
  </si>
  <si>
    <t>profond</t>
  </si>
  <si>
    <t>don</t>
  </si>
  <si>
    <t>dwfn</t>
  </si>
  <si>
    <t>domain; fudumain</t>
  </si>
  <si>
    <t>'barna</t>
  </si>
  <si>
    <t>profundo; hondo</t>
  </si>
  <si>
    <t>wehka means 'far'.</t>
  </si>
  <si>
    <t>wehka-tan</t>
  </si>
  <si>
    <t>loloto</t>
  </si>
  <si>
    <t>hoohonu</t>
  </si>
  <si>
    <t>PEP *fofonu.</t>
  </si>
  <si>
    <t>PPN *ŋoto; *fofonu</t>
  </si>
  <si>
    <t>عمِيق</t>
  </si>
  <si>
    <t>žærf</t>
  </si>
  <si>
    <t>[adinko]</t>
  </si>
  <si>
    <t>gambhīra-; gabhīra-; gahana-</t>
  </si>
  <si>
    <t>deep</t>
  </si>
  <si>
    <t>ɑsehɑš</t>
  </si>
  <si>
    <t>tenuis</t>
  </si>
  <si>
    <t>le'ptos; a'ðinatos</t>
  </si>
  <si>
    <t>le'ptos</t>
  </si>
  <si>
    <t>tonkij</t>
  </si>
  <si>
    <t>dünne</t>
  </si>
  <si>
    <t>tunn</t>
  </si>
  <si>
    <t>θunnr</t>
  </si>
  <si>
    <t>mince</t>
  </si>
  <si>
    <t>tano</t>
  </si>
  <si>
    <t>tenau</t>
  </si>
  <si>
    <t>tana; sēim</t>
  </si>
  <si>
    <t>['mẽhẽ]</t>
  </si>
  <si>
    <t>delgado</t>
  </si>
  <si>
    <t>Also kanak-ti-k; kanawa-k. *Aztecan *pVc̷a(awa)k.</t>
  </si>
  <si>
    <t>kakal-ti-k; kakalač-ti-k; pic̷awa-k</t>
  </si>
  <si>
    <t>pahauhau; fōsiʔi; manifi</t>
  </si>
  <si>
    <t>rahi-rahi; aŋi-aŋi; tuupuhi; (w)hiiroki</t>
  </si>
  <si>
    <t>PNP *aŋo.</t>
  </si>
  <si>
    <t>PPN *ale-ale; *manifi; *ʔaŋo-ʔaŋo; *li(i)la(a); *pakau</t>
  </si>
  <si>
    <t>Homonyn (2).</t>
  </si>
  <si>
    <t>رقِيق , رفِيع</t>
  </si>
  <si>
    <t>lɑqer</t>
  </si>
  <si>
    <t>kislo; sano</t>
  </si>
  <si>
    <t>tanu-</t>
  </si>
  <si>
    <t>thin (in dimension)</t>
  </si>
  <si>
    <t>gɑssɑt</t>
  </si>
  <si>
    <t>In late Latin: grossus.</t>
  </si>
  <si>
    <t>crassus</t>
  </si>
  <si>
    <t>pa'xis</t>
  </si>
  <si>
    <t>pa'kʰus</t>
  </si>
  <si>
    <t>tolstyj</t>
  </si>
  <si>
    <t>dicke</t>
  </si>
  <si>
    <t>tjock</t>
  </si>
  <si>
    <t>θykkr</t>
  </si>
  <si>
    <t>épais</t>
  </si>
  <si>
    <t>teo</t>
  </si>
  <si>
    <t>tew; trwchus</t>
  </si>
  <si>
    <t>tiug; remor</t>
  </si>
  <si>
    <t>'lodi</t>
  </si>
  <si>
    <t>grueso</t>
  </si>
  <si>
    <t>tilawa-k; tomawa-k</t>
  </si>
  <si>
    <t>matolu</t>
  </si>
  <si>
    <t>maatotoru</t>
  </si>
  <si>
    <t>PPN *matolu; *ma(a)tolu; *newenewe</t>
  </si>
  <si>
    <t>*PEO *paku 'endure, be patient, firm and hard, skin, crust, blunt'</t>
  </si>
  <si>
    <t>سمِيك , ثخِين , غلِيظ</t>
  </si>
  <si>
    <t>koloft; dorošt</t>
  </si>
  <si>
    <t>tʰulo</t>
  </si>
  <si>
    <t>sthūla-; bahula-</t>
  </si>
  <si>
    <t>thick (in dimension)</t>
  </si>
  <si>
    <t>bɑski</t>
  </si>
  <si>
    <t>angustus</t>
  </si>
  <si>
    <t>ste'nos</t>
  </si>
  <si>
    <t>uzkij; tesnyj</t>
  </si>
  <si>
    <t>enge; smal</t>
  </si>
  <si>
    <t>aggwus</t>
  </si>
  <si>
    <t>smal; trång</t>
  </si>
  <si>
    <t>θrongr, ongr</t>
  </si>
  <si>
    <t>étroit</t>
  </si>
  <si>
    <t>striz</t>
  </si>
  <si>
    <t>cul; cyfyng</t>
  </si>
  <si>
    <t>cōil; cumung</t>
  </si>
  <si>
    <t>'herṣi</t>
  </si>
  <si>
    <t>angosto; estrecho</t>
  </si>
  <si>
    <t>kopic̷-ti-k; pic̷awa-k</t>
  </si>
  <si>
    <t>fāsiʔi</t>
  </si>
  <si>
    <t>whaa-iti</t>
  </si>
  <si>
    <t>PPN *(ʔ)oho; *kopiti</t>
  </si>
  <si>
    <t>*PEO *ŋkoŋko</t>
  </si>
  <si>
    <t>ضَيﱢق</t>
  </si>
  <si>
    <t>tæng; bɑrik</t>
  </si>
  <si>
    <t>tang</t>
  </si>
  <si>
    <t>aṃhu-, aṃhas- have the sense of 'anxiety, angst', which is psychologically related to 'narrowness.'</t>
  </si>
  <si>
    <t>aṃhu-; avistīrṇa-</t>
  </si>
  <si>
    <t>narrow</t>
  </si>
  <si>
    <t>viiddis</t>
  </si>
  <si>
    <t>lātus</t>
  </si>
  <si>
    <t>far'ðis; pla'tis</t>
  </si>
  <si>
    <t>pla'tus; eu'rus</t>
  </si>
  <si>
    <t>širokij</t>
  </si>
  <si>
    <t>breit; wīt</t>
  </si>
  <si>
    <t>braiþs</t>
  </si>
  <si>
    <t>bred; vid</t>
  </si>
  <si>
    <t>breiðr; vīðr</t>
  </si>
  <si>
    <t>large</t>
  </si>
  <si>
    <t>ledan</t>
  </si>
  <si>
    <t>llydan; eang</t>
  </si>
  <si>
    <t>lethan; fairsiung</t>
  </si>
  <si>
    <t>'sabal</t>
  </si>
  <si>
    <t>ancho; amplio</t>
  </si>
  <si>
    <t>*Aztecan *patla(awa)k.</t>
  </si>
  <si>
    <t>patawa-k; koyawa-k</t>
  </si>
  <si>
    <t>whaa-nui</t>
  </si>
  <si>
    <t>PPN *laulasi; *lapa; *laupapa; *faalasi</t>
  </si>
  <si>
    <t>واسِع , عرِيض</t>
  </si>
  <si>
    <t>pæhn</t>
  </si>
  <si>
    <t>buhlo</t>
  </si>
  <si>
    <t>pṛthu-; uru-; višāla-</t>
  </si>
  <si>
    <t>wide, broad</t>
  </si>
  <si>
    <t>oɑnehɑš</t>
  </si>
  <si>
    <t>brevis</t>
  </si>
  <si>
    <t>ko'dos</t>
  </si>
  <si>
    <t>bra'kʰus</t>
  </si>
  <si>
    <t>korotkij</t>
  </si>
  <si>
    <t>kurz</t>
  </si>
  <si>
    <t>kort</t>
  </si>
  <si>
    <t>skammr</t>
  </si>
  <si>
    <t>berr</t>
  </si>
  <si>
    <t>byr</t>
  </si>
  <si>
    <t>gerr; cumbair; berr</t>
  </si>
  <si>
    <t>'lʸabür</t>
  </si>
  <si>
    <t>corto</t>
  </si>
  <si>
    <t>See 'sit' (shorten oneself) 12.130.</t>
  </si>
  <si>
    <t>c̷ik-c̷in; nohnel; amo wehkapan; tokoc̷</t>
  </si>
  <si>
    <t>(po)poto; haka-haka</t>
  </si>
  <si>
    <t>PCP *leka. PPN leka'short, dwarf'</t>
  </si>
  <si>
    <t>PPN *poto</t>
  </si>
  <si>
    <t>*PCP *leka.</t>
  </si>
  <si>
    <t>قصِير</t>
  </si>
  <si>
    <t>kutɑh(qædd)</t>
  </si>
  <si>
    <t>[skurto]</t>
  </si>
  <si>
    <t>hrasva-</t>
  </si>
  <si>
    <t>short</t>
  </si>
  <si>
    <t>guhkki; ɑllɑt</t>
  </si>
  <si>
    <t>Also magnus; longus.</t>
  </si>
  <si>
    <t>celsus; altus; grandis</t>
  </si>
  <si>
    <t>psi'los</t>
  </si>
  <si>
    <t>hupsē'los; ma'kros; eu'mēkēs</t>
  </si>
  <si>
    <t>vysokij</t>
  </si>
  <si>
    <t>grōz; lanc</t>
  </si>
  <si>
    <t>lång</t>
  </si>
  <si>
    <t>grand</t>
  </si>
  <si>
    <t>braz</t>
  </si>
  <si>
    <t>tal</t>
  </si>
  <si>
    <t>'hãdi</t>
  </si>
  <si>
    <t>alto</t>
  </si>
  <si>
    <t>wehka-pan</t>
  </si>
  <si>
    <t>lōloa; maʔoluŋa</t>
  </si>
  <si>
    <t>roa; tei-tei</t>
  </si>
  <si>
    <t>PAN *kaw</t>
  </si>
  <si>
    <t>طُوِيل , مُرْتفِع</t>
  </si>
  <si>
    <t>bolænd(qædd)</t>
  </si>
  <si>
    <t>vučo</t>
  </si>
  <si>
    <t>Respectively: also means 'high'; 'great, grand'.</t>
  </si>
  <si>
    <t>ucca-; mahā- (mahant-)</t>
  </si>
  <si>
    <t>tall</t>
  </si>
  <si>
    <t>guhkki</t>
  </si>
  <si>
    <t>longus</t>
  </si>
  <si>
    <t>ma'kris</t>
  </si>
  <si>
    <t>ma'kros; doli'kʰos</t>
  </si>
  <si>
    <t>dolgij; dlinnyj</t>
  </si>
  <si>
    <t>laggs</t>
  </si>
  <si>
    <t>langr</t>
  </si>
  <si>
    <t>long</t>
  </si>
  <si>
    <t>hir</t>
  </si>
  <si>
    <t>hir; maith</t>
  </si>
  <si>
    <t>cīan; long; fota</t>
  </si>
  <si>
    <t>'lüse</t>
  </si>
  <si>
    <t>largo</t>
  </si>
  <si>
    <t>weya-k</t>
  </si>
  <si>
    <t>lōloa; fuoloa</t>
  </si>
  <si>
    <t>'Very long' rooroa.</t>
  </si>
  <si>
    <t>roa</t>
  </si>
  <si>
    <t>طُوِيل</t>
  </si>
  <si>
    <t>derɑz ~ dærɑz</t>
  </si>
  <si>
    <t>[lungo]</t>
  </si>
  <si>
    <t>dīrgha-</t>
  </si>
  <si>
    <t>unni</t>
  </si>
  <si>
    <t>parvus</t>
  </si>
  <si>
    <t>mi'kros; ko'dos</t>
  </si>
  <si>
    <t>mī'kros; o'ligos</t>
  </si>
  <si>
    <t>malen ́kij</t>
  </si>
  <si>
    <t>lützel; smal; smæhe; klein</t>
  </si>
  <si>
    <t>leitils; smals</t>
  </si>
  <si>
    <t>liten; små</t>
  </si>
  <si>
    <t>lītill; smār, smalr</t>
  </si>
  <si>
    <t>petit</t>
  </si>
  <si>
    <t>bihan</t>
  </si>
  <si>
    <t>bach; bychan</t>
  </si>
  <si>
    <t>becc</t>
  </si>
  <si>
    <t>'tʸipi</t>
  </si>
  <si>
    <t>chico; pequeɲo</t>
  </si>
  <si>
    <t>Also nohnel; pisil-ti-k; kopic̷-ti-k.</t>
  </si>
  <si>
    <t>c̷ik-c̷in; c̷iki-c̷in</t>
  </si>
  <si>
    <t>siʔisiʔi; siʔi</t>
  </si>
  <si>
    <t>iti; nohi-nohi; paku-paku; paku; moroiti</t>
  </si>
  <si>
    <t>PNP *moku; *ʔiti</t>
  </si>
  <si>
    <t>PPN *riki; *iti; *liki; *riki; *kisi; *mata-liki; *qiti</t>
  </si>
  <si>
    <t>Kecil</t>
  </si>
  <si>
    <t>*PEO *kisi; *kiti; *riki.</t>
  </si>
  <si>
    <t>صغِير</t>
  </si>
  <si>
    <t>xord; [kučik]</t>
  </si>
  <si>
    <t>c̷ino ~ c̷igno</t>
  </si>
  <si>
    <t>alpa-; kṣudra-</t>
  </si>
  <si>
    <t>small, little</t>
  </si>
  <si>
    <t>stuor̃ɑt</t>
  </si>
  <si>
    <t>magnus; grandis</t>
  </si>
  <si>
    <t>me'ɣalos; psi'los; xo'dros</t>
  </si>
  <si>
    <t>'megas</t>
  </si>
  <si>
    <t>bol ́šoj</t>
  </si>
  <si>
    <t>grōz; michel</t>
  </si>
  <si>
    <t>mikils</t>
  </si>
  <si>
    <t>stor</t>
  </si>
  <si>
    <t>stōrr; mikill</t>
  </si>
  <si>
    <t>grand; gros</t>
  </si>
  <si>
    <t>mawr</t>
  </si>
  <si>
    <t>mār; bras(s); oll</t>
  </si>
  <si>
    <t>grande</t>
  </si>
  <si>
    <t>'Gigante, enorme' is semi weyi. *Aztecan *weey(ɨ).</t>
  </si>
  <si>
    <t>weyi</t>
  </si>
  <si>
    <t>lahi; lahi tōtuʔa</t>
  </si>
  <si>
    <t>'Huge' nunui. 'Increase' is nui haere.</t>
  </si>
  <si>
    <t>nui; rahi</t>
  </si>
  <si>
    <t>PNP *nui; *ʔefa. 'Enlarge' teni.</t>
  </si>
  <si>
    <t>PPN *nui; *lasi; *poka; *ʔuke; *kafa</t>
  </si>
  <si>
    <t>*PEO *lapa.</t>
  </si>
  <si>
    <t>كبِير</t>
  </si>
  <si>
    <t>bozorg</t>
  </si>
  <si>
    <t>baro</t>
  </si>
  <si>
    <t>Second form occurs in compounds.</t>
  </si>
  <si>
    <t>mahant-; mahā-; vṛhan- (bṛhat-)</t>
  </si>
  <si>
    <t>large, big</t>
  </si>
  <si>
    <t>sɑllɑ</t>
  </si>
  <si>
    <t>ulna</t>
  </si>
  <si>
    <t>or'ɣia</t>
  </si>
  <si>
    <t>pjad ́; sažen</t>
  </si>
  <si>
    <t>spanne; klāfter</t>
  </si>
  <si>
    <t>spann; spänna</t>
  </si>
  <si>
    <t>brasse</t>
  </si>
  <si>
    <t>gourhed</t>
  </si>
  <si>
    <t>Final form means 'fathom, six feet'.</t>
  </si>
  <si>
    <t>lled; rhychwant; gwr(h)yd</t>
  </si>
  <si>
    <t>braza</t>
  </si>
  <si>
    <t>ofa; mākupusi</t>
  </si>
  <si>
    <t>maaroo</t>
  </si>
  <si>
    <t>A measure of 10 fathoms: kumi.</t>
  </si>
  <si>
    <t>PPN *haŋa; *rofa; *saṅa; *haṅa</t>
  </si>
  <si>
    <t>*PEO *zaŋa.</t>
  </si>
  <si>
    <t>Respectively: 'breadth; fathom; six feet, calque from Greek'.</t>
  </si>
  <si>
    <t>empan; o buxlipe; šov punʀe</t>
  </si>
  <si>
    <t>The substantive vitasti- has the specific sense of a span between the thumb tip and little finger. pradešah- has the sense of a span between the thumb tip and the fore-finger.</t>
  </si>
  <si>
    <t>span, fathom</t>
  </si>
  <si>
    <t>mihtidit</t>
  </si>
  <si>
    <t>mētīrī</t>
  </si>
  <si>
    <t>me'trao</t>
  </si>
  <si>
    <t>me'treō</t>
  </si>
  <si>
    <t>merit</t>
  </si>
  <si>
    <t>mezzen</t>
  </si>
  <si>
    <t>mitan</t>
  </si>
  <si>
    <t>mäta</t>
  </si>
  <si>
    <t>mœ̄la</t>
  </si>
  <si>
    <t>mesurer</t>
  </si>
  <si>
    <t>muzuliaɲ</t>
  </si>
  <si>
    <t>mesur(o)</t>
  </si>
  <si>
    <t>domidiur</t>
  </si>
  <si>
    <t>[me'ẓüra]</t>
  </si>
  <si>
    <t>medir</t>
  </si>
  <si>
    <t>ki-tama-čiwa</t>
  </si>
  <si>
    <t>'A length of sennit-cord' afo.</t>
  </si>
  <si>
    <t>fua; meʔafua; sikeili</t>
  </si>
  <si>
    <t>meehua; ruuri</t>
  </si>
  <si>
    <t>A fathom.</t>
  </si>
  <si>
    <t>PPN *rofa; *lofa; *'ofa</t>
  </si>
  <si>
    <t>قَاسَ</t>
  </si>
  <si>
    <t>mizɑn-; ændɑze-gereftæn</t>
  </si>
  <si>
    <t>[mesurisar-]</t>
  </si>
  <si>
    <t>mā- (māti ~ mimīte)</t>
  </si>
  <si>
    <t>measure</t>
  </si>
  <si>
    <t>šɑddɑt</t>
  </si>
  <si>
    <t>crēscere; augēscere</t>
  </si>
  <si>
    <t>meɣa'lono; ana'ptisome</t>
  </si>
  <si>
    <t>au'ksanomai</t>
  </si>
  <si>
    <t>rasti</t>
  </si>
  <si>
    <t>wahsen</t>
  </si>
  <si>
    <t>wahsjan</t>
  </si>
  <si>
    <t>växa</t>
  </si>
  <si>
    <t>vaxa</t>
  </si>
  <si>
    <t>grandir; croître; pousser</t>
  </si>
  <si>
    <t>kreskiɲ</t>
  </si>
  <si>
    <t>tyfu</t>
  </si>
  <si>
    <t>āsaim; forbiur</t>
  </si>
  <si>
    <t>'hãdi; ['pʰuṣa]</t>
  </si>
  <si>
    <t>crecer</t>
  </si>
  <si>
    <t>mo-skalti-a</t>
  </si>
  <si>
    <t>tupu</t>
  </si>
  <si>
    <t>tupu-ria; tipu; tupu</t>
  </si>
  <si>
    <t>PPN *tupu; *somo; *tili</t>
  </si>
  <si>
    <t>*PEO *tubu; *tumpu</t>
  </si>
  <si>
    <t>نَمَا , كَبُرَ , اِزْدَادَ</t>
  </si>
  <si>
    <t>rostæn/ ru-</t>
  </si>
  <si>
    <t>Lit. 'big' + passive.</t>
  </si>
  <si>
    <t>bariuv-</t>
  </si>
  <si>
    <t>First form has the sense of 'increase'; latter form refers to 'grow' (as a plant), 'to spring (up)'</t>
  </si>
  <si>
    <t>vṛdh- (vardhate); rudh- (ruh- ~ rohati)</t>
  </si>
  <si>
    <t>grow</t>
  </si>
  <si>
    <t>lulli</t>
  </si>
  <si>
    <t>merīdiēs; auster</t>
  </si>
  <si>
    <t>'notos</t>
  </si>
  <si>
    <t>'notos; mesēm'bria</t>
  </si>
  <si>
    <t>jug</t>
  </si>
  <si>
    <t>sūden; sunden</t>
  </si>
  <si>
    <t>söder</t>
  </si>
  <si>
    <t>suðr</t>
  </si>
  <si>
    <t>kreisteiz; su</t>
  </si>
  <si>
    <t>de, dehau</t>
  </si>
  <si>
    <t>descert</t>
  </si>
  <si>
    <t>'South wind' is hego'a, but the word 'south' is not used as in other parts of Basque country.</t>
  </si>
  <si>
    <t>Lit. 'el lado de arriba' 12.080, 'up-place'.</t>
  </si>
  <si>
    <t>ahko-pa</t>
  </si>
  <si>
    <t>tonga; saute</t>
  </si>
  <si>
    <t>toŋa; ruŋa</t>
  </si>
  <si>
    <t>PPN *toŋa</t>
  </si>
  <si>
    <t>جنُوب</t>
  </si>
  <si>
    <t>[ǰonub]</t>
  </si>
  <si>
    <t>Means 'the side below'.</t>
  </si>
  <si>
    <t>rig tele</t>
  </si>
  <si>
    <t>In a compound, dakṣina-diš- occurs.</t>
  </si>
  <si>
    <t>dakṣiṇā-(diš-)</t>
  </si>
  <si>
    <t>south</t>
  </si>
  <si>
    <t>dɑvvi</t>
  </si>
  <si>
    <t>septentriō</t>
  </si>
  <si>
    <t>vo'ras</t>
  </si>
  <si>
    <t>bo'reās, bor'ras</t>
  </si>
  <si>
    <t>sever</t>
  </si>
  <si>
    <t>nort; norden</t>
  </si>
  <si>
    <t>nord; norr</t>
  </si>
  <si>
    <t>norðr</t>
  </si>
  <si>
    <t>nord</t>
  </si>
  <si>
    <t>hanternoz; nors</t>
  </si>
  <si>
    <t>gogledd</t>
  </si>
  <si>
    <t>tūascert</t>
  </si>
  <si>
    <t>norte</t>
  </si>
  <si>
    <t>Lit. 'down-place'.</t>
  </si>
  <si>
    <t>tani-pa</t>
  </si>
  <si>
    <t>tokelau; noate</t>
  </si>
  <si>
    <t>raro; hau-raro; raki</t>
  </si>
  <si>
    <t>PPN *tokelau</t>
  </si>
  <si>
    <t>شمال</t>
  </si>
  <si>
    <t>[šomɑl] ~ šæmɑl</t>
  </si>
  <si>
    <t>Means 'right side'.</t>
  </si>
  <si>
    <t>čači rig</t>
  </si>
  <si>
    <t>In a compound, uttara-diš- occurs.</t>
  </si>
  <si>
    <t>uttarā-(diš-); udīcī-(diš-)</t>
  </si>
  <si>
    <t>north</t>
  </si>
  <si>
    <t>oɑr̃yi</t>
  </si>
  <si>
    <t>occidēns; occāsus</t>
  </si>
  <si>
    <t>'ðisi</t>
  </si>
  <si>
    <t>he'sperā; du'smai; 'dusis</t>
  </si>
  <si>
    <t>zapad</t>
  </si>
  <si>
    <t>west(en)</t>
  </si>
  <si>
    <t>saggqs</t>
  </si>
  <si>
    <t>väster, väst</t>
  </si>
  <si>
    <t>vestr</t>
  </si>
  <si>
    <t>ouest; occident</t>
  </si>
  <si>
    <t>kuz-heol</t>
  </si>
  <si>
    <t>gorllewin</t>
  </si>
  <si>
    <t>īarthar</t>
  </si>
  <si>
    <t>Lit. 'sunset's place'.</t>
  </si>
  <si>
    <t>'ekʰi ṣar'gia</t>
  </si>
  <si>
    <t>oeste; poniente</t>
  </si>
  <si>
    <t>Lit. 'sun-enters- ?'. Also tona-l-poliwi-ampa.</t>
  </si>
  <si>
    <t>tona-l-kalaki-ampa</t>
  </si>
  <si>
    <t>hihifo; lulunga</t>
  </si>
  <si>
    <t>uru; hauauru; tai hauauru</t>
  </si>
  <si>
    <t>sun ???</t>
  </si>
  <si>
    <t>PPN *sisifo; *laki</t>
  </si>
  <si>
    <t>غرْب</t>
  </si>
  <si>
    <t>[mæqreb]; bɑxtær</t>
  </si>
  <si>
    <t>Respectively: 'day's breaking; sun's breaking; sun's lying down; side of the sun's lying down'.</t>
  </si>
  <si>
    <t>divesesko; kʰamesko pʰagipe; kʰamesko pašlʸipe; kʰameske pašlʸimaski rig</t>
  </si>
  <si>
    <t>pratīcī-(diš-); pašcimā-(diš-)</t>
  </si>
  <si>
    <t>west</t>
  </si>
  <si>
    <t>nuor̃tɑ</t>
  </si>
  <si>
    <t>oriēns</t>
  </si>
  <si>
    <t>anato'li</t>
  </si>
  <si>
    <t>anato'lē; ē'ōs; 'heōs</t>
  </si>
  <si>
    <t>vostok</t>
  </si>
  <si>
    <t>ōsten</t>
  </si>
  <si>
    <t>austr</t>
  </si>
  <si>
    <t>öster, öst</t>
  </si>
  <si>
    <t>est; orient</t>
  </si>
  <si>
    <t>reter; sav-heol</t>
  </si>
  <si>
    <t>dwyrain</t>
  </si>
  <si>
    <t>airther</t>
  </si>
  <si>
    <t>Lit. 'sunrise's place'.</t>
  </si>
  <si>
    <t>'ekʰi 'žeiki'gia</t>
  </si>
  <si>
    <t>este; levante</t>
  </si>
  <si>
    <t>Lit. 'sun-leaves- ?'. Also kampa kisa in tona-l.</t>
  </si>
  <si>
    <t>tona-l-kisa-yampa</t>
  </si>
  <si>
    <t>hahake; [ʔisite]</t>
  </si>
  <si>
    <t>Lit. 'sun-change/shine' 12.930/15.560.</t>
  </si>
  <si>
    <t>raa-whiti</t>
  </si>
  <si>
    <t>PPN *hake; *sasake</t>
  </si>
  <si>
    <t>شرْق</t>
  </si>
  <si>
    <t>[mæšreq]; xɑvær</t>
  </si>
  <si>
    <t>Respectively 'east; side of the rising of the sun; sun's rising'.</t>
  </si>
  <si>
    <t>kʰameske; iklimaski rig; kʰamesko iklipe</t>
  </si>
  <si>
    <t>pūrvā-; prācī- may be either substantive or descriptive. prāɲc- and prācya- are descriptives.</t>
  </si>
  <si>
    <t>prāɲc-; pūrvā-(diš-); pūrva-diš-; prācī-(diš-); prācya-</t>
  </si>
  <si>
    <t>east</t>
  </si>
  <si>
    <t>guhkkin</t>
  </si>
  <si>
    <t>procul; longē</t>
  </si>
  <si>
    <t>makri'a</t>
  </si>
  <si>
    <t>ma'krān; 'porrō; 'tēle; tē'lū</t>
  </si>
  <si>
    <t>daleko</t>
  </si>
  <si>
    <t>ver(re)</t>
  </si>
  <si>
    <t>fairra</t>
  </si>
  <si>
    <t>långt borta; fjärran</t>
  </si>
  <si>
    <t>fjarri; langt</t>
  </si>
  <si>
    <t>loin</t>
  </si>
  <si>
    <t>ymhell; yn bell</t>
  </si>
  <si>
    <t>in chēin</t>
  </si>
  <si>
    <t>'hürün</t>
  </si>
  <si>
    <t>lejos</t>
  </si>
  <si>
    <t>*Aztecan *wəhka.</t>
  </si>
  <si>
    <t>wehka</t>
  </si>
  <si>
    <t>mamaʔo</t>
  </si>
  <si>
    <t>tawhiti; taawaahi; kooraa; koo atu</t>
  </si>
  <si>
    <t>PPN *mamaʔo; &lt;*mamaqo&gt;; *tafiti; *laa; *hau</t>
  </si>
  <si>
    <t>Jauh</t>
  </si>
  <si>
    <t>*PEO *zau.</t>
  </si>
  <si>
    <t>بعِيداً</t>
  </si>
  <si>
    <t>These terms are indeclinables: the first in the accusative case, the second in the locative. dūra-, however, can occur as a descriptive word in any case or gender.</t>
  </si>
  <si>
    <t>dūram; dūre</t>
  </si>
  <si>
    <t>far (adv)</t>
  </si>
  <si>
    <t>lɑhkɑ</t>
  </si>
  <si>
    <t>prope; juxtā</t>
  </si>
  <si>
    <t>ko'da</t>
  </si>
  <si>
    <t>eŋ'gus; plē'sion; 'pelas</t>
  </si>
  <si>
    <t>blizko</t>
  </si>
  <si>
    <t>nāhe; nā</t>
  </si>
  <si>
    <t>nehw; nehwa</t>
  </si>
  <si>
    <t>nära</t>
  </si>
  <si>
    <t>nœri</t>
  </si>
  <si>
    <t>près</t>
  </si>
  <si>
    <t>tost</t>
  </si>
  <si>
    <t>yn agos; nid nepell; gerllaw</t>
  </si>
  <si>
    <t>i n-ocus</t>
  </si>
  <si>
    <t>'hülʸan</t>
  </si>
  <si>
    <t>cerca; próximo</t>
  </si>
  <si>
    <t>Lit. 'not far'. Cf. 'ear' 04. 220. *Aztecan *-naa(wa)k.</t>
  </si>
  <si>
    <t>amo wehka; inawak; i-nakas-tan</t>
  </si>
  <si>
    <t>ofi</t>
  </si>
  <si>
    <t>tata; nei; paatata</t>
  </si>
  <si>
    <t>PNP *nei</t>
  </si>
  <si>
    <t>PPN *tata; *ofi-ofi; *pili; *nei</t>
  </si>
  <si>
    <t>قُرْبَ , بِالقُرْبِ</t>
  </si>
  <si>
    <t>næzdik</t>
  </si>
  <si>
    <t>paše</t>
  </si>
  <si>
    <t>samīpam; antikam; nikaṭam</t>
  </si>
  <si>
    <t>near (adv)</t>
  </si>
  <si>
    <t>gur̃ut</t>
  </si>
  <si>
    <t>sinister; laevus; scaevus</t>
  </si>
  <si>
    <t>ariste'ri</t>
  </si>
  <si>
    <t>ariste'ros; eu'ōnumos; skai'os; lai'os</t>
  </si>
  <si>
    <t>levyj</t>
  </si>
  <si>
    <t>winster; lerz; linc</t>
  </si>
  <si>
    <t>hleiduma</t>
  </si>
  <si>
    <t>vänster</t>
  </si>
  <si>
    <t>vinstri</t>
  </si>
  <si>
    <t>gauche</t>
  </si>
  <si>
    <t>kleiz</t>
  </si>
  <si>
    <t>chwith; aswy</t>
  </si>
  <si>
    <t>clē; tūath</t>
  </si>
  <si>
    <t>[iš'ker]</t>
  </si>
  <si>
    <t>izquierda</t>
  </si>
  <si>
    <t>'Left hand' is i-poč-ma-y; i-poč-ma-kokopa.</t>
  </si>
  <si>
    <t>opoč-ti</t>
  </si>
  <si>
    <t>toʔohema</t>
  </si>
  <si>
    <t>riŋa maui(i)</t>
  </si>
  <si>
    <t>PCP *sema.</t>
  </si>
  <si>
    <t>PPN *mauii; *sema; *kaui(i)</t>
  </si>
  <si>
    <t>*PEO *mauRi</t>
  </si>
  <si>
    <t>يَسار , شِمال</t>
  </si>
  <si>
    <t>čæp</t>
  </si>
  <si>
    <t>[stingo]</t>
  </si>
  <si>
    <t>savya-; vāma-</t>
  </si>
  <si>
    <t>left (side)</t>
  </si>
  <si>
    <t>olgeš</t>
  </si>
  <si>
    <t>dexter</t>
  </si>
  <si>
    <t>ðeksi'a</t>
  </si>
  <si>
    <t>deksi'os</t>
  </si>
  <si>
    <t>pravyj (desnoj)</t>
  </si>
  <si>
    <t>zese; reht</t>
  </si>
  <si>
    <t>taihswa</t>
  </si>
  <si>
    <t>höger</t>
  </si>
  <si>
    <t>hœgri</t>
  </si>
  <si>
    <t>droite</t>
  </si>
  <si>
    <t>dehou</t>
  </si>
  <si>
    <t>de; dehau</t>
  </si>
  <si>
    <t>dess</t>
  </si>
  <si>
    <t>eṣ'küɲ</t>
  </si>
  <si>
    <t>derecha</t>
  </si>
  <si>
    <t>Lit. 'his/her-correct-hand'. Also i-yek-ma-kokopa.</t>
  </si>
  <si>
    <t>i-yek-ma-y</t>
  </si>
  <si>
    <t>tafaʔaki mataʔu</t>
  </si>
  <si>
    <t>Means 'right hand'.</t>
  </si>
  <si>
    <t>riŋa matau</t>
  </si>
  <si>
    <t>PEP *katau</t>
  </si>
  <si>
    <t>PPN *mataʔu; *mataqu; *ma-ta'u; *kataʔu; *katau; *kAtau</t>
  </si>
  <si>
    <t>يَمِين</t>
  </si>
  <si>
    <t>dakṣiṇa-</t>
  </si>
  <si>
    <t>right (side)</t>
  </si>
  <si>
    <t>Respectively: adjective; substantive.</t>
  </si>
  <si>
    <t>gɑskkɑmus; guovddaš</t>
  </si>
  <si>
    <t>medius</t>
  </si>
  <si>
    <t>'mesi; 'kedro</t>
  </si>
  <si>
    <t>'mesos</t>
  </si>
  <si>
    <t>seredina</t>
  </si>
  <si>
    <t>mitte; mittel</t>
  </si>
  <si>
    <t>midjis</t>
  </si>
  <si>
    <t>mellerst; medel-; mellan-</t>
  </si>
  <si>
    <t>miðr, mið-</t>
  </si>
  <si>
    <t>milieu; centre</t>
  </si>
  <si>
    <t>kreiz</t>
  </si>
  <si>
    <t>canol; perfedd</t>
  </si>
  <si>
    <t>mid-; medōnach</t>
  </si>
  <si>
    <t>medio; centro</t>
  </si>
  <si>
    <t>tahko is 'half'.</t>
  </si>
  <si>
    <t>ta-tahko-yan</t>
  </si>
  <si>
    <t>lotomālie; uho; koŋaloto</t>
  </si>
  <si>
    <t>waeŋa; waeŋa-nui; waeŋa-rahi</t>
  </si>
  <si>
    <t>وسط , مُنْتصف</t>
  </si>
  <si>
    <t>[væsæt]; miyɑn</t>
  </si>
  <si>
    <t>maškar</t>
  </si>
  <si>
    <t>madhya-</t>
  </si>
  <si>
    <t>middle, center</t>
  </si>
  <si>
    <t>gilgɑ</t>
  </si>
  <si>
    <t>latus; costa</t>
  </si>
  <si>
    <t>ple'vra</t>
  </si>
  <si>
    <t>This form is plural.</t>
  </si>
  <si>
    <t>pleu'rai</t>
  </si>
  <si>
    <t>storona; bok</t>
  </si>
  <si>
    <t>sīte</t>
  </si>
  <si>
    <t>fera</t>
  </si>
  <si>
    <t>sida</t>
  </si>
  <si>
    <t>sīða</t>
  </si>
  <si>
    <t>côté</t>
  </si>
  <si>
    <t>kostez; tu</t>
  </si>
  <si>
    <t>ochr; ystlys; tu</t>
  </si>
  <si>
    <t>tōib; sliss; leth</t>
  </si>
  <si>
    <t>'ṣahec̷̣; 'alde</t>
  </si>
  <si>
    <t>lado; costado</t>
  </si>
  <si>
    <t>See 'stomach' 04.460; 'ear' 04.220.</t>
  </si>
  <si>
    <t>i-poš-nakas-tan</t>
  </si>
  <si>
    <t>tafaʔaki; faʔahi</t>
  </si>
  <si>
    <t>taha; kao-kao</t>
  </si>
  <si>
    <t>PPN *tafo; *kaokao 'side of canoe or anything; ribs, boundary'. PCP *tavo.</t>
  </si>
  <si>
    <t>PPN *tafa; *tapa; *paʔasi; *kau; *pae</t>
  </si>
  <si>
    <t>جانِب</t>
  </si>
  <si>
    <t>[tæræf]; kenɑr</t>
  </si>
  <si>
    <t>rig</t>
  </si>
  <si>
    <t>First term refers to the 'rib', that is, the flank or side of animate or inanimate objects. Second form has a similar sense, and also refers to a 'wing' of a bird (04.392) in its concrete sense. It can also refer to 'half' as the half of a lunar month: pūrva-pakṣa- 'first half of a lunar month'. The final term is a homonym of ardha-, the first with the udatta accent on the first syllable in Vedic, meaning 'side'; the second, with udatta accent on the second syllable, meaning 'half'.</t>
  </si>
  <si>
    <t>pāršva-; pakṣa-; ardha-</t>
  </si>
  <si>
    <t>side</t>
  </si>
  <si>
    <t>r̃ɑvdɑ</t>
  </si>
  <si>
    <t>aciēs; ōra; margō</t>
  </si>
  <si>
    <t>'akri; 'kopsi</t>
  </si>
  <si>
    <t>a'kmē; 'kraspedon; 'kʰeilos</t>
  </si>
  <si>
    <t>ostrië; kraj</t>
  </si>
  <si>
    <t>scher(p)fe; snīde; ecke</t>
  </si>
  <si>
    <t>Means 'hem, edge'.</t>
  </si>
  <si>
    <t>skauta</t>
  </si>
  <si>
    <t>egg; kant; rand</t>
  </si>
  <si>
    <t>egg; rond</t>
  </si>
  <si>
    <t>bord; orée</t>
  </si>
  <si>
    <t>bord; kostez</t>
  </si>
  <si>
    <t>ymyl; min; awch; ochr</t>
  </si>
  <si>
    <t>faebar; brū; brūach; cimas; ochar; bil</t>
  </si>
  <si>
    <t>'baster</t>
  </si>
  <si>
    <t>borde; orilla; margen</t>
  </si>
  <si>
    <t>See 'mouth' 04.240; 'cheek' 04.208. 'Edge (of road)' is oh-ten-oh; 'edge (of river)' is a-ten-ten-oh; also weyi-a-ten-oh.</t>
  </si>
  <si>
    <t>ta-ten-oh; tama-čiw-tok</t>
  </si>
  <si>
    <t>Second &amp; third: 'edge of knife; edge of forest'.</t>
  </si>
  <si>
    <t>tapa; tafa; mataʔihele; matavao; ŋutuŋutu</t>
  </si>
  <si>
    <t>First form is 'border (of land)'.'Border (of garment)' is remu. 'Edge (of a cutting instrument)' koiŋa; mata.</t>
  </si>
  <si>
    <t>rohe-a; tapa; ŋutu; taha</t>
  </si>
  <si>
    <t>Latter ex. means 'rim'.</t>
  </si>
  <si>
    <t>PPN *tapa; *tafa; *ni(ʔ)(i)a(ʔ)o; *ni(i)ao; *nIao; *nihi; *ni(f, s)i; *pae; *kau; *lipi; *fatuŋa</t>
  </si>
  <si>
    <t>PAN *bir</t>
  </si>
  <si>
    <t>حاشِية</t>
  </si>
  <si>
    <t>læbe; kenɑr</t>
  </si>
  <si>
    <t>[dunga]; gor; [podži]</t>
  </si>
  <si>
    <t>Respectively: refers to the 'edge' (of a sword), that is, a sharp edge; second form has a similar meaning; last form refers more to a 'border'.</t>
  </si>
  <si>
    <t>ašri-; dhārā-; prānta-</t>
  </si>
  <si>
    <t>edge</t>
  </si>
  <si>
    <t>cuspis; mucrō</t>
  </si>
  <si>
    <t>mite'ros</t>
  </si>
  <si>
    <t>Latter forms are Late Ancient Greek.</t>
  </si>
  <si>
    <t>o'ksus; aki'dōdēs; akidō'tos</t>
  </si>
  <si>
    <t>ostrokonečnyj</t>
  </si>
  <si>
    <t>spitze</t>
  </si>
  <si>
    <t>spetsig</t>
  </si>
  <si>
    <t>oddr</t>
  </si>
  <si>
    <t>pointu</t>
  </si>
  <si>
    <t>begeg; lemm</t>
  </si>
  <si>
    <t>pwyntiedig; blaenllym</t>
  </si>
  <si>
    <t>rind</t>
  </si>
  <si>
    <t>puntiagudo</t>
  </si>
  <si>
    <t>Cf. 'nose' 04.230. 'Point' is i-kʷa-pan; see 'top' 12.330.</t>
  </si>
  <si>
    <t>kʷa-yeka-pic̷-ti-k; yeka-pic̷-ti-k</t>
  </si>
  <si>
    <t>mui; hikuhiku</t>
  </si>
  <si>
    <t>mata-mata; tara; koiŋa</t>
  </si>
  <si>
    <t>PNP *tifi. PEP *ke(ʔ)o</t>
  </si>
  <si>
    <t>PPN *popo; *tusi; *mata; *ti(s, f)i; *tihi; *tala</t>
  </si>
  <si>
    <t>Means 'small protruding part, to stick out.' *PEO *tuz(iu).</t>
  </si>
  <si>
    <t>PAN *til</t>
  </si>
  <si>
    <t>مُسْتدِقﱡ الرﱠأْس</t>
  </si>
  <si>
    <t>nuk; sær</t>
  </si>
  <si>
    <t>'Pointed' is understood as 'having a sharp end'.</t>
  </si>
  <si>
    <t>tīkṣṇāgra-</t>
  </si>
  <si>
    <t>pointed</t>
  </si>
  <si>
    <t>extrēmus; extrēmum</t>
  </si>
  <si>
    <t>'akri; 'akro; 'terma</t>
  </si>
  <si>
    <t>'akros; 'akron; 'akrā; 'peras</t>
  </si>
  <si>
    <t>ända; ände</t>
  </si>
  <si>
    <t>endi</t>
  </si>
  <si>
    <t>bout; extrémité</t>
  </si>
  <si>
    <t>Also means 'head' 04.200.</t>
  </si>
  <si>
    <t>(for)cenn</t>
  </si>
  <si>
    <t>'bürü; ['pʰü̃ta]</t>
  </si>
  <si>
    <t>final; extremo</t>
  </si>
  <si>
    <t>tami also means 'finish' 14.270. *Aztecan *tlami.</t>
  </si>
  <si>
    <t>kampa c̷on-tami</t>
  </si>
  <si>
    <t>pito; mutu-ŋa; otiŋa; mata-mata; koiŋa; mutu; mutuŋa</t>
  </si>
  <si>
    <t>PEP *tisi (*tifi) ? See also 'tail, point, extremity'.</t>
  </si>
  <si>
    <t>PPN *siku; *iku; *potu; *mutu; *lato(n)</t>
  </si>
  <si>
    <t>*PEO *pwaŋo.</t>
  </si>
  <si>
    <t>طرف , نِهايَة</t>
  </si>
  <si>
    <t>Also means 'top' 12.330, and 'edge' 12.353.</t>
  </si>
  <si>
    <t>anta-; prānta-</t>
  </si>
  <si>
    <t>end</t>
  </si>
  <si>
    <t>bodni</t>
  </si>
  <si>
    <t>fundus</t>
  </si>
  <si>
    <t>'vaθos</t>
  </si>
  <si>
    <t>pu'tʰmēn</t>
  </si>
  <si>
    <t>dno</t>
  </si>
  <si>
    <t>bodem; grunt</t>
  </si>
  <si>
    <t>botten</t>
  </si>
  <si>
    <t>botn; grunnr</t>
  </si>
  <si>
    <t>fond</t>
  </si>
  <si>
    <t>goueled; foɲs</t>
  </si>
  <si>
    <t>gwaelod; bôn</t>
  </si>
  <si>
    <t>bun</t>
  </si>
  <si>
    <t>'sola</t>
  </si>
  <si>
    <t>fondo</t>
  </si>
  <si>
    <t>'Anus' is puta o te tou.</t>
  </si>
  <si>
    <t>raro</t>
  </si>
  <si>
    <t>PAN *but</t>
  </si>
  <si>
    <t>قاع , قعْر</t>
  </si>
  <si>
    <t>tæh; pɑʔin</t>
  </si>
  <si>
    <t>[fundo]</t>
  </si>
  <si>
    <t>budhna-</t>
  </si>
  <si>
    <t>bottom</t>
  </si>
  <si>
    <t>čohkkɑ</t>
  </si>
  <si>
    <t>summus; cacūmen; columen</t>
  </si>
  <si>
    <t>kori'fi</t>
  </si>
  <si>
    <t>'akros; 'akron; koru'pʰē</t>
  </si>
  <si>
    <t>verx; verxuška</t>
  </si>
  <si>
    <t>spitze; gupf(e)</t>
  </si>
  <si>
    <t>Third term is 'at the top'.</t>
  </si>
  <si>
    <t>topp; spets; överst</t>
  </si>
  <si>
    <t>toppr</t>
  </si>
  <si>
    <t>haut; sommet</t>
  </si>
  <si>
    <t>lein; barr</t>
  </si>
  <si>
    <t>brig</t>
  </si>
  <si>
    <t>mullach; barr</t>
  </si>
  <si>
    <t>Latter form is 'peak'.</t>
  </si>
  <si>
    <t>'gaɲe; 'tʰini; ['pʰü̃ta]</t>
  </si>
  <si>
    <t>cima</t>
  </si>
  <si>
    <t>'Top of mountain' is tepe-kʷa-ko; tepe-kʷa-pan; kʷa also means 'head' 04.200. *Aztecan *-pan; *-(ɨ)kpa-k.</t>
  </si>
  <si>
    <t>ta-kʷa-pan</t>
  </si>
  <si>
    <t>tumutumu; fuŋa</t>
  </si>
  <si>
    <t>'Summit' is taumata; tihi. 'Tip'is mata-mata; koiŋa.</t>
  </si>
  <si>
    <t>tara; keo; tihi; ruŋa</t>
  </si>
  <si>
    <t>PPN *tumu; *sili; *ata; *foṅ-a; *nihi; *ni(f, s)i; *fafo</t>
  </si>
  <si>
    <t>Atas</t>
  </si>
  <si>
    <t>First form is homonym (1); second form is (2)</t>
  </si>
  <si>
    <t>PAN *baw; *tuk</t>
  </si>
  <si>
    <t>قِمﱠة</t>
  </si>
  <si>
    <t>sær</t>
  </si>
  <si>
    <t>Also means 'end' 12.350; 14.260.</t>
  </si>
  <si>
    <t>šṛn̄ga- 'horn' (of an animal) may refer to the summit of a mountain or building.</t>
  </si>
  <si>
    <t>agra-; šikhara-; šṛn̄ga-</t>
  </si>
  <si>
    <t>top</t>
  </si>
  <si>
    <t>vuollegɑš</t>
  </si>
  <si>
    <t>humilis</t>
  </si>
  <si>
    <t>xami'los</t>
  </si>
  <si>
    <t>kʰtʰama'los; kʰamē'los</t>
  </si>
  <si>
    <t>nizkij</t>
  </si>
  <si>
    <t>nider(e)</t>
  </si>
  <si>
    <t>låg</t>
  </si>
  <si>
    <t>lāgr</t>
  </si>
  <si>
    <t>izel</t>
  </si>
  <si>
    <t>isel</t>
  </si>
  <si>
    <t>īsel</t>
  </si>
  <si>
    <t>'apʰal</t>
  </si>
  <si>
    <t>bajo</t>
  </si>
  <si>
    <t>maʔulalo</t>
  </si>
  <si>
    <t>haka-haka; paapaku; hauraro</t>
  </si>
  <si>
    <t>مُنْخفِض , واطِىء</t>
  </si>
  <si>
    <t>pæst</t>
  </si>
  <si>
    <t>Also means 'small' 12.560.</t>
  </si>
  <si>
    <t>nīca-</t>
  </si>
  <si>
    <t>low</t>
  </si>
  <si>
    <t>altus; (ex)celsus</t>
  </si>
  <si>
    <t>hupsē'los</t>
  </si>
  <si>
    <t>hōch</t>
  </si>
  <si>
    <t>hauhs</t>
  </si>
  <si>
    <t>haut</t>
  </si>
  <si>
    <t>uhel</t>
  </si>
  <si>
    <t>uchel</t>
  </si>
  <si>
    <t>ard; uasal</t>
  </si>
  <si>
    <t>'gora</t>
  </si>
  <si>
    <t>alto; elevado</t>
  </si>
  <si>
    <t>wehka-pan; wehka-pan-ti-k</t>
  </si>
  <si>
    <t>māʔoluŋa</t>
  </si>
  <si>
    <t>tei-tei; tike-tike</t>
  </si>
  <si>
    <t>'raised place, elevation'</t>
  </si>
  <si>
    <t>PPN *tike; *afu</t>
  </si>
  <si>
    <t>Tinggi</t>
  </si>
  <si>
    <t>عالٍ , مُرْتفِع</t>
  </si>
  <si>
    <t>ucca-; unnata-</t>
  </si>
  <si>
    <t>high</t>
  </si>
  <si>
    <t>čiehkɑt</t>
  </si>
  <si>
    <t>Also cēlāre; occulere.</t>
  </si>
  <si>
    <t>abdere; abscondere</t>
  </si>
  <si>
    <t>'krivo</t>
  </si>
  <si>
    <t>'kruptō</t>
  </si>
  <si>
    <t>skryt ́; prjatat</t>
  </si>
  <si>
    <t>(ver)bergen; verheln</t>
  </si>
  <si>
    <t>filhan</t>
  </si>
  <si>
    <t>gömma; dölja</t>
  </si>
  <si>
    <t>leyna; fela; hylja</t>
  </si>
  <si>
    <t>cacher; dissimuler</t>
  </si>
  <si>
    <t>kuzad; koach</t>
  </si>
  <si>
    <t>cuddio; celu</t>
  </si>
  <si>
    <t>celim; fullugaimm</t>
  </si>
  <si>
    <t>'gorde</t>
  </si>
  <si>
    <t>esconder</t>
  </si>
  <si>
    <t>ki-tati-a; ki-ičtakaewa</t>
  </si>
  <si>
    <t>fufuuʔi</t>
  </si>
  <si>
    <t>huna; piri; ŋaro; whaka-ŋaro-mia; kuhu-a</t>
  </si>
  <si>
    <t>PNP *funa; PEP *numi</t>
  </si>
  <si>
    <t>PPN *fuu; *fun-a; *lilo; *mumuni;*muni; *puni; *punaŋa</t>
  </si>
  <si>
    <t>*PEO *numi/ *muni(?).</t>
  </si>
  <si>
    <t>أخْفَى , خَبﱠأَ</t>
  </si>
  <si>
    <t>penhɑn-kærdæn</t>
  </si>
  <si>
    <t>garav-</t>
  </si>
  <si>
    <t>guh-, (gūhati)</t>
  </si>
  <si>
    <t>hide, conceal</t>
  </si>
  <si>
    <t>gokčɑt</t>
  </si>
  <si>
    <t>tegere; operīre</t>
  </si>
  <si>
    <t>ka'lipto; ske'pazo</t>
  </si>
  <si>
    <t>ka'luptō; ske'pazō; ske'paō; 'stegō</t>
  </si>
  <si>
    <t>(po)kryt</t>
  </si>
  <si>
    <t>decken; (be)hüllen</t>
  </si>
  <si>
    <t>huljan</t>
  </si>
  <si>
    <t>täcke, täcka</t>
  </si>
  <si>
    <t>θekja; hylja</t>
  </si>
  <si>
    <t>couvrir</t>
  </si>
  <si>
    <t>goleiɲ, goloiɲ</t>
  </si>
  <si>
    <t>gorchuddio</t>
  </si>
  <si>
    <t>tuigiur; fortugim</t>
  </si>
  <si>
    <t>From Span. 'tapa'.</t>
  </si>
  <si>
    <t>['tʰapa]</t>
  </si>
  <si>
    <t>cubrir</t>
  </si>
  <si>
    <t>Also i-ten-c̷ak-ka; 'cover with dirt' -taal-pačoo.</t>
  </si>
  <si>
    <t>ta-topalwi-a; ki-pačo-a; ki-c̷akʷa</t>
  </si>
  <si>
    <t>'Lid' tāpuni.</t>
  </si>
  <si>
    <t>ʔufiʔufi</t>
  </si>
  <si>
    <t>Also hiipoki-na; taupoki-na; kapi.</t>
  </si>
  <si>
    <t>uhi; uuhi; uwhi-a; uuwhi; whaariki</t>
  </si>
  <si>
    <t>PPN *puului; *fuke'uncover'. PNP *poki; (ʔ)uta. PEP *puʔa; *puuroku, 'cover head'. PCP *'u(bv)i. PCP *pu(u)ru'shelter, shield, protect'.</t>
  </si>
  <si>
    <t>PPN *kofu; *kafu; *hafu(t); *ʔufi &lt;*qufi&gt;; *puni; *puipui: *kapu; *kapi; *poki; *uta; *həb; *kəpi</t>
  </si>
  <si>
    <t>Second form is homonyn (1); third form is homonyn (1); fourth form is homonym (1). *PEO *pulu'c. with leaves, bury'; *puke'uncover'.</t>
  </si>
  <si>
    <t>PAN *Duŋ; *keb; *kep; *kub; *kup; *peŋ</t>
  </si>
  <si>
    <t>غَطﱠى , سَتَرَ</t>
  </si>
  <si>
    <t>pušidæn</t>
  </si>
  <si>
    <t>vušar-</t>
  </si>
  <si>
    <t>vṛ- (vṛṇoti); chad- (chadati); sthag- (sthagati)</t>
  </si>
  <si>
    <t>cover</t>
  </si>
  <si>
    <t>giddet</t>
  </si>
  <si>
    <t>claudere; operīre</t>
  </si>
  <si>
    <t>'klino</t>
  </si>
  <si>
    <t>'kleiō</t>
  </si>
  <si>
    <t>zakryt ́; zatvorit</t>
  </si>
  <si>
    <t>sliezen; (be)louchen; (be)lūchen</t>
  </si>
  <si>
    <t>galukan</t>
  </si>
  <si>
    <t>stänga</t>
  </si>
  <si>
    <t>lūka; lykja</t>
  </si>
  <si>
    <t>fermer</t>
  </si>
  <si>
    <t>serriɲ; prennaɲ</t>
  </si>
  <si>
    <t>cau</t>
  </si>
  <si>
    <t>iadaim; dūnaim</t>
  </si>
  <si>
    <t>From Latin 'sera'.</t>
  </si>
  <si>
    <t>['sera]</t>
  </si>
  <si>
    <t>cerrar</t>
  </si>
  <si>
    <t>*Aztecan *c̷akʷa.</t>
  </si>
  <si>
    <t>ki-c̷akʷa</t>
  </si>
  <si>
    <t>tāpuni</t>
  </si>
  <si>
    <t>Also kopani-a; paa-ia.</t>
  </si>
  <si>
    <t>tuutaki-na; kopi-a; kuku-a; kati-a; kapi-a</t>
  </si>
  <si>
    <t>PPN *kopiti; *pono</t>
  </si>
  <si>
    <t>Means 'block, stop, dam'. *PEO *pono-t'block, shut'</t>
  </si>
  <si>
    <t>PAN *beŋ; *pet</t>
  </si>
  <si>
    <t>أَغْلَقَ</t>
  </si>
  <si>
    <t>bæstæn/ bænd-</t>
  </si>
  <si>
    <t>pʰand-</t>
  </si>
  <si>
    <t>api-dhā is mainly a Vedic term; pi-dhā- is a later variant.</t>
  </si>
  <si>
    <t>(a)pi-dhā-</t>
  </si>
  <si>
    <t>shut, close</t>
  </si>
  <si>
    <t>rɑbɑstit</t>
  </si>
  <si>
    <t>aperīre</t>
  </si>
  <si>
    <t>a'niɣo</t>
  </si>
  <si>
    <t>a'noigō; a'noignūmi; 'oigō; 'oignūmi</t>
  </si>
  <si>
    <t>otkryt ́; otvorit</t>
  </si>
  <si>
    <t>offenen; entlouchen; entlūchen</t>
  </si>
  <si>
    <t>uslukan</t>
  </si>
  <si>
    <t>öppna</t>
  </si>
  <si>
    <t>opna; lūka up</t>
  </si>
  <si>
    <t>ouvrir</t>
  </si>
  <si>
    <t>digeriɲ; digoriɲ</t>
  </si>
  <si>
    <t>agor(i)</t>
  </si>
  <si>
    <t>asoilci; oslaicim</t>
  </si>
  <si>
    <t>abrir</t>
  </si>
  <si>
    <t>'Cause to be opened' -tapo-wi; 'open the top of' -kʷaa-tapoo. *Aztecan *tapowa.</t>
  </si>
  <si>
    <t>ta-tapo-[w]a</t>
  </si>
  <si>
    <t>faka-ava</t>
  </si>
  <si>
    <t>Also whaka-tuwhera-tia An 'opening' puta; tomokaŋa.</t>
  </si>
  <si>
    <t>tuwhera; whaka-puare-tia; huakina</t>
  </si>
  <si>
    <t>PPN *mama 'open, of mouth'</t>
  </si>
  <si>
    <t>PPN *puu; *are-are; *fuke; *fela; *feLa; *mafela; *Laha</t>
  </si>
  <si>
    <t>Homonyn (1). 'Open, of the mouth' is *ŋap; *ŋa(q).</t>
  </si>
  <si>
    <t>PAN *kab; *kaq</t>
  </si>
  <si>
    <t>فَتَحَ</t>
  </si>
  <si>
    <t>bɑz-kærdæn</t>
  </si>
  <si>
    <t>pitr-; pʰutr</t>
  </si>
  <si>
    <t>Respective meanings: 'uncover'; 'uncover, show, reveal, manifest'.</t>
  </si>
  <si>
    <t>apa-vṛ; vi-vṛ- (vṛṇoti)</t>
  </si>
  <si>
    <t>open</t>
  </si>
  <si>
    <t>yuohkit</t>
  </si>
  <si>
    <t>partīre</t>
  </si>
  <si>
    <t>ðie'ro</t>
  </si>
  <si>
    <t>diai'reō; dialam'banō</t>
  </si>
  <si>
    <t>Respectively: imperfect; perfect.</t>
  </si>
  <si>
    <t>delit ́; razdelit</t>
  </si>
  <si>
    <t>scheiden; teilen</t>
  </si>
  <si>
    <t>dailjan</t>
  </si>
  <si>
    <t>dela; dela på</t>
  </si>
  <si>
    <t>diviser</t>
  </si>
  <si>
    <t>disrannaɲ</t>
  </si>
  <si>
    <t>rhannu; gwahanu</t>
  </si>
  <si>
    <t>Latter form is 'to divide into pieces'.</t>
  </si>
  <si>
    <t>['pʰarti]; še'heka</t>
  </si>
  <si>
    <t>dividir</t>
  </si>
  <si>
    <t>ki-šelo-a; ki-tahko-šelo-a</t>
  </si>
  <si>
    <t>vahevahe</t>
  </si>
  <si>
    <t>(wehe)wehe-a; (waa)waahi-a</t>
  </si>
  <si>
    <t>PPN maawae; *faʔasi; *wahe; *wase</t>
  </si>
  <si>
    <t>*PEO *wase; *(m)polo.</t>
  </si>
  <si>
    <t>قَسَمَ , جَزﱠأَ</t>
  </si>
  <si>
    <t>[hulav-]</t>
  </si>
  <si>
    <t>vi-bhaj- (vibhajati); bhid- (bhinatti)</t>
  </si>
  <si>
    <t>divide</t>
  </si>
  <si>
    <t>eɑr̃uhit</t>
  </si>
  <si>
    <t>sēparāre; dīvidere; sēiungere</t>
  </si>
  <si>
    <t>xo'rizo</t>
  </si>
  <si>
    <t>kʰō'rizō; 'skʰizō</t>
  </si>
  <si>
    <t>otdelit ́; razlučit</t>
  </si>
  <si>
    <t>trennen; scheiden</t>
  </si>
  <si>
    <t>skaidan</t>
  </si>
  <si>
    <t>séparer</t>
  </si>
  <si>
    <t>dispartiaɲ</t>
  </si>
  <si>
    <t>gwahanu</t>
  </si>
  <si>
    <t>scaraim</t>
  </si>
  <si>
    <t>be'heš; ['ṣepa]</t>
  </si>
  <si>
    <t>separar; apartar</t>
  </si>
  <si>
    <t>ki-šelo-a; ki-taman-šel-ka</t>
  </si>
  <si>
    <t>kehekehe; māvae; faka-mavahe</t>
  </si>
  <si>
    <t>(wehe)wehe-a; wawae-a; motu-hia; mawehe; tauwehe</t>
  </si>
  <si>
    <t>PPN *maawae; *wahe; *wase; *masuʔie; *masuq(e, i)</t>
  </si>
  <si>
    <t>عَزَلَ , فَصَلَ , فَرﱠقَ</t>
  </si>
  <si>
    <t>ǰodɑ-kærdæn</t>
  </si>
  <si>
    <t>vi-yuj- (viyunakti)</t>
  </si>
  <si>
    <t>separate</t>
  </si>
  <si>
    <t>ovttɑstɑhttit</t>
  </si>
  <si>
    <t>iungere</t>
  </si>
  <si>
    <t>e'nono; sin'ðeo</t>
  </si>
  <si>
    <t>'zeugnūmi; su'naptō</t>
  </si>
  <si>
    <t>soedinit ́; sovokupit</t>
  </si>
  <si>
    <t>vüegen; verbinden; vereinigen</t>
  </si>
  <si>
    <t>gawidan</t>
  </si>
  <si>
    <t>för-binda; för-ena; foga, samman-foga</t>
  </si>
  <si>
    <t>samtengja; samlaga</t>
  </si>
  <si>
    <t>unir</t>
  </si>
  <si>
    <t>stagaɲ kevred; stagaɲ asamblez; juntraɲ</t>
  </si>
  <si>
    <t>cysylltu; cydio; uno; cyfuno</t>
  </si>
  <si>
    <t>adcomla</t>
  </si>
  <si>
    <t>['žü̃ta]; alga'reta</t>
  </si>
  <si>
    <t>juntar, unir</t>
  </si>
  <si>
    <t>ki-sen-tili-a; mo-nečiko-a</t>
  </si>
  <si>
    <t>kau; hoko; faka-taha</t>
  </si>
  <si>
    <t>whaka-kotahi; hono-a; apiti-ria; taapiritia</t>
  </si>
  <si>
    <t>PPN *sokotia 'gathered together'. PNP *kofi</t>
  </si>
  <si>
    <t>PPN *soko; *sokosoko; *ao; *toli; *a(a)naki; *saʔi; *fono; *pili; *fuhi; *kaapiti; *kapiti; *lafo(t)</t>
  </si>
  <si>
    <t>*PEO *jema; *pilit'stick together'.</t>
  </si>
  <si>
    <t>PAN *kit</t>
  </si>
  <si>
    <t>ضَمﱠ , دَمَجَ</t>
  </si>
  <si>
    <t>peyvæstæn/ peyvænd-</t>
  </si>
  <si>
    <t>Cf. 'touch' 15.710.</t>
  </si>
  <si>
    <t>asba-</t>
  </si>
  <si>
    <t>yunakti '(s)he joins'.</t>
  </si>
  <si>
    <t>yuj-</t>
  </si>
  <si>
    <t>join, unite</t>
  </si>
  <si>
    <t>guhppet</t>
  </si>
  <si>
    <t>struere</t>
  </si>
  <si>
    <t>sti'vazo</t>
  </si>
  <si>
    <t>sō'reuō; a'tʰroizō</t>
  </si>
  <si>
    <t>nakopit ́i</t>
  </si>
  <si>
    <t>hūfen; houfen</t>
  </si>
  <si>
    <t>stapla; trava; lägga i hög; samla; lägga på</t>
  </si>
  <si>
    <t>entasser</t>
  </si>
  <si>
    <t>berniaɲ</t>
  </si>
  <si>
    <t>pentyrru; cruglwytho</t>
  </si>
  <si>
    <t>'atʰe</t>
  </si>
  <si>
    <t>amontonar</t>
  </si>
  <si>
    <t>ki-nepano-a; ki-tema; mo-teema</t>
  </si>
  <si>
    <t>tānaki ke fokotuʔuna</t>
  </si>
  <si>
    <t>Also tuuaahu; puukai-tia; taapuke-puke.</t>
  </si>
  <si>
    <t>puu; puu-raŋa-tia; apu-ria; ahu-ahu</t>
  </si>
  <si>
    <t>PEP *ahu</t>
  </si>
  <si>
    <t>PPN afu; *puke. *pil</t>
  </si>
  <si>
    <t>*PEO *apu(s, z)a.</t>
  </si>
  <si>
    <t>PAN *bun (bequn ?)</t>
  </si>
  <si>
    <t>رَكَمَ , كَدﱠسَ</t>
  </si>
  <si>
    <t>Also means 'collect' 12.210.</t>
  </si>
  <si>
    <t>kʸid-</t>
  </si>
  <si>
    <t>(sam-upa-)ci-</t>
  </si>
  <si>
    <t>pile up</t>
  </si>
  <si>
    <t>čoɑkkɑšit</t>
  </si>
  <si>
    <t>colligere</t>
  </si>
  <si>
    <t>ma'zevo</t>
  </si>
  <si>
    <t>sumpʰo'reō; sum'pʰerō</t>
  </si>
  <si>
    <t>podnjat ́; podobrat</t>
  </si>
  <si>
    <t>ūfsamenen; ūflesen</t>
  </si>
  <si>
    <t>plocka; plocka up</t>
  </si>
  <si>
    <t>ramasser</t>
  </si>
  <si>
    <t>dastum diwar an douar</t>
  </si>
  <si>
    <t>codi; casglu</t>
  </si>
  <si>
    <t>bil</t>
  </si>
  <si>
    <t>recoger</t>
  </si>
  <si>
    <t>toʔo hake</t>
  </si>
  <si>
    <t>PPN *kato; *faki; *toli</t>
  </si>
  <si>
    <t>لَقَطَ , إلْتَقَطَ</t>
  </si>
  <si>
    <t>bær dɑštæn</t>
  </si>
  <si>
    <t>kʸid- ~ c̷id-</t>
  </si>
  <si>
    <t>Respectively: the sense of the first form is 'collect, gather'; 'raise up' (causative) unnamayati.</t>
  </si>
  <si>
    <t>(sam-ā-)ci-; un-nam- (unnamati)</t>
  </si>
  <si>
    <t>pick up</t>
  </si>
  <si>
    <t>čoɑggit</t>
  </si>
  <si>
    <t>ma'zevo; sige'drono</t>
  </si>
  <si>
    <t>sul'legō; su'nagō</t>
  </si>
  <si>
    <t>sobirat</t>
  </si>
  <si>
    <t>samenen; lesen</t>
  </si>
  <si>
    <t>lisan</t>
  </si>
  <si>
    <t>samla</t>
  </si>
  <si>
    <t>samna; lesa</t>
  </si>
  <si>
    <t>recueillir; rassembler</t>
  </si>
  <si>
    <t>dastum</t>
  </si>
  <si>
    <t>casglu; cynnull</t>
  </si>
  <si>
    <t>tinōlaim; tecmallaim</t>
  </si>
  <si>
    <t>recoger; reunir</t>
  </si>
  <si>
    <t>Also ki-sen-tili-a; sen is 'together'.</t>
  </si>
  <si>
    <t>ki-ololo-a</t>
  </si>
  <si>
    <t>tānaki</t>
  </si>
  <si>
    <t>Also whaka-mine-a; ruupeke.</t>
  </si>
  <si>
    <t>hui; (kohi)kohi-a; hui-hui-a; raapoi-a</t>
  </si>
  <si>
    <t>PCP *cokotia.</t>
  </si>
  <si>
    <t>PPN *fono; *haʔo; *sao; *luku; *mui; *tanaki; *toli; *kofi; *kato; *faki; *futi, *fut-i</t>
  </si>
  <si>
    <t>Homonyn (3). *PEO *soko-n'put into, pack, assemble'; *za(R)o; *lulu.</t>
  </si>
  <si>
    <t>PAN *puk; *pun</t>
  </si>
  <si>
    <t>جَمَعَ , جَبَى</t>
  </si>
  <si>
    <t>čidænčin-; [ǰæmʔ]-kærdæn</t>
  </si>
  <si>
    <t>(sam-ā-)ci- (sam-ā-cinoti)</t>
  </si>
  <si>
    <t>collect, gather</t>
  </si>
  <si>
    <t>bad͜zɑhɑs</t>
  </si>
  <si>
    <t>reliquī; remanēre; restāre</t>
  </si>
  <si>
    <t>i'polipo; pe'risevma; i'polima</t>
  </si>
  <si>
    <t>'leipsanon; 'leimma</t>
  </si>
  <si>
    <t>ostatki</t>
  </si>
  <si>
    <t>überschuz</t>
  </si>
  <si>
    <t>laiba</t>
  </si>
  <si>
    <t>bli(va) övrig; bli(va) kvar; vara kvar</t>
  </si>
  <si>
    <t>lifa, lifna</t>
  </si>
  <si>
    <t>reste</t>
  </si>
  <si>
    <t>restajou</t>
  </si>
  <si>
    <t>gweddillion</t>
  </si>
  <si>
    <t>Latter is 3rd sing.</t>
  </si>
  <si>
    <t>do-fuarat; fedligedar</t>
  </si>
  <si>
    <t>'ũdar; [a'reṣta]</t>
  </si>
  <si>
    <t>sobras</t>
  </si>
  <si>
    <t>ten mo-kawa-k</t>
  </si>
  <si>
    <t>toeŋa; toeŋa meʔakai</t>
  </si>
  <si>
    <t>toe; toeŋa</t>
  </si>
  <si>
    <t>PPN *toe; *toeŋa</t>
  </si>
  <si>
    <t>بقِيﱠة</t>
  </si>
  <si>
    <t>bɑz-mɑnde; [bɑqiye]</t>
  </si>
  <si>
    <t>From ašʸilo 'it remained' + abstract suffix.</t>
  </si>
  <si>
    <t>ašʸilimos</t>
  </si>
  <si>
    <t>First term, in the sing. refers to 'residue, remainder'. In the plural, šeṣāṇi, means 'remains'.</t>
  </si>
  <si>
    <t>šeṣa-; šiṣṭha-</t>
  </si>
  <si>
    <t>remains, left overs</t>
  </si>
  <si>
    <t>bahc̷it</t>
  </si>
  <si>
    <t>manēre</t>
  </si>
  <si>
    <t>'meno; peri'meno</t>
  </si>
  <si>
    <t>'menō</t>
  </si>
  <si>
    <t>ostat ́sja</t>
  </si>
  <si>
    <t>b(e)līben; bīten</t>
  </si>
  <si>
    <t>beidan; wisan; saljan</t>
  </si>
  <si>
    <t>Respectively: 'remain; stay'. Final form is 'wait'.</t>
  </si>
  <si>
    <t>för-bliva; stanna, stanna kvar; vänta</t>
  </si>
  <si>
    <t>dveljask; bīða</t>
  </si>
  <si>
    <t>rester; demeurer; attendre</t>
  </si>
  <si>
    <t>chom; gortoz</t>
  </si>
  <si>
    <t>aros</t>
  </si>
  <si>
    <t>anaim; mairim</t>
  </si>
  <si>
    <t>'egon</t>
  </si>
  <si>
    <t>quedar; permanecer</t>
  </si>
  <si>
    <t>*Aztecan *kaawa.</t>
  </si>
  <si>
    <t>mo-kawa</t>
  </si>
  <si>
    <t>nofo</t>
  </si>
  <si>
    <t>waiho; whaka-rere-a; mahue; noho-ia; toe</t>
  </si>
  <si>
    <t>PCP *novo; *no(')o.</t>
  </si>
  <si>
    <t>PPN *nofo</t>
  </si>
  <si>
    <t>*PEO *toko</t>
  </si>
  <si>
    <t>بَقِيَ , مَكَثَ</t>
  </si>
  <si>
    <t>mɑndæn</t>
  </si>
  <si>
    <t>(ava-)sthā- (tiṣṭhati)</t>
  </si>
  <si>
    <t>remain, stay</t>
  </si>
  <si>
    <t>čuoǰǰut</t>
  </si>
  <si>
    <t>stāre</t>
  </si>
  <si>
    <t>'stekome 'orθios</t>
  </si>
  <si>
    <t>'histamai</t>
  </si>
  <si>
    <t>stojat</t>
  </si>
  <si>
    <t>stān</t>
  </si>
  <si>
    <t>standan</t>
  </si>
  <si>
    <t>stå</t>
  </si>
  <si>
    <t>standa</t>
  </si>
  <si>
    <t>se tenir debout</t>
  </si>
  <si>
    <t>bezaɲ(chom) enn he zao</t>
  </si>
  <si>
    <t>sefyll</t>
  </si>
  <si>
    <t>duairsiur</t>
  </si>
  <si>
    <t>'čüti</t>
  </si>
  <si>
    <t>poner(se) de pie</t>
  </si>
  <si>
    <t>Second form means 'vertical'. *Aztecan *kəc̷a.</t>
  </si>
  <si>
    <t>ihka-tok; ihka-tok melawak; kec̷a</t>
  </si>
  <si>
    <t>tuʔu; tuʔu hake; tuʔu tonu</t>
  </si>
  <si>
    <t>tuu</t>
  </si>
  <si>
    <t>PPN *tuʔu; *tuqu; *sako</t>
  </si>
  <si>
    <t>*PEO *ture</t>
  </si>
  <si>
    <t>PAN *zeg</t>
  </si>
  <si>
    <t>وَقَفَ</t>
  </si>
  <si>
    <t>istɑdæn; xɑstæn/ xiz-</t>
  </si>
  <si>
    <t>beš-; tʰer-</t>
  </si>
  <si>
    <t>stand</t>
  </si>
  <si>
    <t>veɑllat</t>
  </si>
  <si>
    <t>iacēre; cubāre</t>
  </si>
  <si>
    <t>ksa'plono</t>
  </si>
  <si>
    <t>'keimai</t>
  </si>
  <si>
    <t>leč ́; ložit ́sja</t>
  </si>
  <si>
    <t>ligen</t>
  </si>
  <si>
    <t>ligan</t>
  </si>
  <si>
    <t>ligga</t>
  </si>
  <si>
    <t>liggja</t>
  </si>
  <si>
    <t>se coucher</t>
  </si>
  <si>
    <t>gourvezaɲ</t>
  </si>
  <si>
    <t>gorwedd (i lawr)</t>
  </si>
  <si>
    <t>laigim</t>
  </si>
  <si>
    <t>'ec̷an</t>
  </si>
  <si>
    <t>acostarse; echarse</t>
  </si>
  <si>
    <t>*Aztecan *teeka.</t>
  </si>
  <si>
    <t>ki-teka; wec̷-tok</t>
  </si>
  <si>
    <t>Latter form means 'horizontal'.</t>
  </si>
  <si>
    <t>tokoto; tokoto ki lalo; tuku ki lalo; palāleli</t>
  </si>
  <si>
    <t>'Lie (on back)' is tiiraha.</t>
  </si>
  <si>
    <t>takoto-ria; waiho-tia; taapae</t>
  </si>
  <si>
    <t>PCP *koto. 'Lie open towards' *paarara; *paaLaLa.</t>
  </si>
  <si>
    <t>PPN *takoto; *ta/koto</t>
  </si>
  <si>
    <t>*PEO *koto.</t>
  </si>
  <si>
    <t>إسْتَلْقَى , إضْطَجَعَ</t>
  </si>
  <si>
    <t>dærɑz-kæšidæn; xɑbidæn</t>
  </si>
  <si>
    <t>pašliuv-</t>
  </si>
  <si>
    <t>šī- (šete)</t>
  </si>
  <si>
    <t>lie down</t>
  </si>
  <si>
    <t>čohkkat</t>
  </si>
  <si>
    <t>sedēre</t>
  </si>
  <si>
    <t>'kaθome</t>
  </si>
  <si>
    <t>'hēmai; 'katʰēmai; 'hezomai</t>
  </si>
  <si>
    <t>Respectively: 'be sitting'; perfect; imperfect 'sit down'.</t>
  </si>
  <si>
    <t>sidet ́; sest ́; sadit ́sja</t>
  </si>
  <si>
    <t>sitzen</t>
  </si>
  <si>
    <t>sitan</t>
  </si>
  <si>
    <t>sitta</t>
  </si>
  <si>
    <t>sitja</t>
  </si>
  <si>
    <t>s'asseoir</t>
  </si>
  <si>
    <t>azezaɲ; mond en e zoazez</t>
  </si>
  <si>
    <t>eistedd</t>
  </si>
  <si>
    <t>saidim</t>
  </si>
  <si>
    <t>žar; tʸotʸo</t>
  </si>
  <si>
    <t>sentar</t>
  </si>
  <si>
    <t>'Seated' is tokoc̷-yeto (located), lit. 'shorten oneself' 12.590. Cf. 'put' 12.120.</t>
  </si>
  <si>
    <t>ki-tokoc̷-tali-a; mo-tali-a</t>
  </si>
  <si>
    <t>taŋutu; heka</t>
  </si>
  <si>
    <t>noho-ia; noho</t>
  </si>
  <si>
    <t>Cf. 'squat' with 'defecate' (position connected with function). 'Squat, hunch, sit' lofa(t).</t>
  </si>
  <si>
    <t>PPN *nofo; *noho; *toka; *lolo</t>
  </si>
  <si>
    <t>Cf. 'squat' with 'defecate' (position connected with function)</t>
  </si>
  <si>
    <t>جَلَسَ</t>
  </si>
  <si>
    <t>nešæstæn/ nešin</t>
  </si>
  <si>
    <t>Also means 'dwell' 07.110.</t>
  </si>
  <si>
    <t>beš-</t>
  </si>
  <si>
    <t>ās- (āste); sad- (sīdati)</t>
  </si>
  <si>
    <t>sit</t>
  </si>
  <si>
    <t>bidyɑt</t>
  </si>
  <si>
    <t>pōnere; collocāre</t>
  </si>
  <si>
    <t>'vazo</t>
  </si>
  <si>
    <t>'titʰēmi</t>
  </si>
  <si>
    <t>First form imperfect; second form perfect.</t>
  </si>
  <si>
    <t>klast ́; položit ́; postavit</t>
  </si>
  <si>
    <t>setzen; stellen; legen</t>
  </si>
  <si>
    <t>satjan; lagjan</t>
  </si>
  <si>
    <t>sätte; ställa; lägga</t>
  </si>
  <si>
    <t>setja; leggja</t>
  </si>
  <si>
    <t>mettre</t>
  </si>
  <si>
    <t>lakaad</t>
  </si>
  <si>
    <t>gosod; dodi; rhoi</t>
  </si>
  <si>
    <t>cuirim (fo-cerd-); fuirmim</t>
  </si>
  <si>
    <t>e'sari</t>
  </si>
  <si>
    <t>poner</t>
  </si>
  <si>
    <t>*Aztecan *tlaalia.</t>
  </si>
  <si>
    <t>ki-tali-a</t>
  </si>
  <si>
    <t>tuku</t>
  </si>
  <si>
    <t>kuhu-a; whaka-uru-a; puru-a</t>
  </si>
  <si>
    <t>PPN means 'put down'. PPN *sulu; *hurumaki; *fa, faqo; *fafaʔo'insert, put into'.</t>
  </si>
  <si>
    <t>PPN *tuku; *tau</t>
  </si>
  <si>
    <t>*PEO *taRu.</t>
  </si>
  <si>
    <t>وَضَعَ , حَطﱠ</t>
  </si>
  <si>
    <t>gozɑštæn/ gozɑr-</t>
  </si>
  <si>
    <t>tʰo-</t>
  </si>
  <si>
    <t>dhā- (dadhāti)</t>
  </si>
  <si>
    <t>put</t>
  </si>
  <si>
    <t>sɑdyi</t>
  </si>
  <si>
    <t>locus</t>
  </si>
  <si>
    <t>'meros; 'θesi; 'topos</t>
  </si>
  <si>
    <t>'topos</t>
  </si>
  <si>
    <t>mesto</t>
  </si>
  <si>
    <t>stat</t>
  </si>
  <si>
    <t>staþs</t>
  </si>
  <si>
    <t>plats</t>
  </si>
  <si>
    <t>staðr</t>
  </si>
  <si>
    <t>endroit; place; lieu</t>
  </si>
  <si>
    <t>plas; leh</t>
  </si>
  <si>
    <t>lle; man</t>
  </si>
  <si>
    <t>dū; ined; āitt; airm; maigen</t>
  </si>
  <si>
    <t>Borrowing, perhaps from Latin 'locus'.</t>
  </si>
  <si>
    <t>['lekʰü]; 'güne</t>
  </si>
  <si>
    <t>lugar; sitio</t>
  </si>
  <si>
    <t>Latter form is locative indicating inside.</t>
  </si>
  <si>
    <t>-kan; -an; seko; -ko</t>
  </si>
  <si>
    <t>tuʔuŋa; tuʔuʔaŋa; feituʔu; lakaŋa</t>
  </si>
  <si>
    <t>ko.naaplace near hearer; ko-neiplace near speaker. 'Visible place' is koo; 'non-visible place' is reira. 'Space' is tiriwa-tia.</t>
  </si>
  <si>
    <t>waahi; waa; takiwaa; ko.nei</t>
  </si>
  <si>
    <t>PPN *afu 'raised place'</t>
  </si>
  <si>
    <t>PPN *waa; *faʔasi; *faqasi; *i; *mea</t>
  </si>
  <si>
    <t>*PEO *waa'space, interval'.</t>
  </si>
  <si>
    <t>PAN *waŋ</t>
  </si>
  <si>
    <t>مكان , محلّ</t>
  </si>
  <si>
    <t>ǰɑ</t>
  </si>
  <si>
    <t>tʰan</t>
  </si>
  <si>
    <t>sthāna-; sthala-</t>
  </si>
  <si>
    <t>place</t>
  </si>
  <si>
    <t>ɑlde</t>
  </si>
  <si>
    <t>super</t>
  </si>
  <si>
    <t>'pano; 'pano a'po; apo'pano</t>
  </si>
  <si>
    <t>'anō; e'panō; e'pi; hu'per; hupe'ranō; 'hupertʰen</t>
  </si>
  <si>
    <t>Third form is 'over'.</t>
  </si>
  <si>
    <t>naverx, naverxu; nad; vyše</t>
  </si>
  <si>
    <t>über; ober</t>
  </si>
  <si>
    <t>ana</t>
  </si>
  <si>
    <t>över; ovan-för; ovan; up-till</t>
  </si>
  <si>
    <t>au-dessus; sur; là-haut; là dessus</t>
  </si>
  <si>
    <t>a-uz; war; war-benn</t>
  </si>
  <si>
    <t>First two forms mean 'up'; third form means 'above'.</t>
  </si>
  <si>
    <t>i fyny; lan; uwchben</t>
  </si>
  <si>
    <t>'gaɲ-en</t>
  </si>
  <si>
    <t>Iberian Span. has arriba, encima, sobre.</t>
  </si>
  <si>
    <t>arriba; encima</t>
  </si>
  <si>
    <t>See 'shoulder' 04.300. 'High place' is ahko-pa. *Aztecan *-pan, 'on, place'.</t>
  </si>
  <si>
    <t>ahko; ipan; pani</t>
  </si>
  <si>
    <t>ʔoluŋa; ki ʔoluŋa</t>
  </si>
  <si>
    <t>'Uppermost' is too ruŋa rawa.</t>
  </si>
  <si>
    <t>kei/i ruŋa; ake; ruŋa</t>
  </si>
  <si>
    <t>PEP *(ʔ)araŋa</t>
  </si>
  <si>
    <t>PPN *fafo; *hake; *luŋa; *ʔaluŋa</t>
  </si>
  <si>
    <t>*PEO *yanra; *zake; *papo.</t>
  </si>
  <si>
    <t>فَوْق</t>
  </si>
  <si>
    <t>bɑlɑ</t>
  </si>
  <si>
    <t>opre</t>
  </si>
  <si>
    <t>The first is an indeclinable having the sense of 'upwards'; the second, a prefix to a verb or noun having as one of its meanings 'up, upon, on'.</t>
  </si>
  <si>
    <t>ūrdhvam; ud-</t>
  </si>
  <si>
    <t>up, above</t>
  </si>
  <si>
    <t>vuolde</t>
  </si>
  <si>
    <t>sub; infra</t>
  </si>
  <si>
    <t>'kato a'po; apo'kato</t>
  </si>
  <si>
    <t>'katō; hu'po</t>
  </si>
  <si>
    <t>pod</t>
  </si>
  <si>
    <t>under</t>
  </si>
  <si>
    <t>undar; undaro</t>
  </si>
  <si>
    <t>under; nedan-för; nere</t>
  </si>
  <si>
    <t>dessous, sous</t>
  </si>
  <si>
    <t>dindan</t>
  </si>
  <si>
    <t>o dan; tan</t>
  </si>
  <si>
    <t>'pe-a-n</t>
  </si>
  <si>
    <t>debajo</t>
  </si>
  <si>
    <t>tatam-pa</t>
  </si>
  <si>
    <t>ʔi lalo</t>
  </si>
  <si>
    <t>i/kei raro; raro</t>
  </si>
  <si>
    <t>PPN *lalo</t>
  </si>
  <si>
    <t>تحْتَ</t>
  </si>
  <si>
    <t>zir</t>
  </si>
  <si>
    <t>tela</t>
  </si>
  <si>
    <t>adhas; adhastāt</t>
  </si>
  <si>
    <t>olgun</t>
  </si>
  <si>
    <t>extrā</t>
  </si>
  <si>
    <t>'ekso</t>
  </si>
  <si>
    <t>e'ktos; 'eksō</t>
  </si>
  <si>
    <t>vne; na dvore</t>
  </si>
  <si>
    <t>ūzen</t>
  </si>
  <si>
    <t>uta</t>
  </si>
  <si>
    <t>utan-för; utan-på; ute</t>
  </si>
  <si>
    <t>dehors</t>
  </si>
  <si>
    <t>er-mêz</t>
  </si>
  <si>
    <t>y tu allan</t>
  </si>
  <si>
    <t>From Span. 'campo'.</t>
  </si>
  <si>
    <t>[kã'po-a]-n</t>
  </si>
  <si>
    <t>afuera, fuera; exterior</t>
  </si>
  <si>
    <t>kalan; kalam-pa</t>
  </si>
  <si>
    <t>ko tuʔa; mavahe mei fale; ko natula</t>
  </si>
  <si>
    <t>waho; ki waho</t>
  </si>
  <si>
    <t>PPN *fafo</t>
  </si>
  <si>
    <t>خارِجَ</t>
  </si>
  <si>
    <t>birun</t>
  </si>
  <si>
    <t>avri</t>
  </si>
  <si>
    <t>bahis</t>
  </si>
  <si>
    <t>outside</t>
  </si>
  <si>
    <t>siste</t>
  </si>
  <si>
    <t>intrā</t>
  </si>
  <si>
    <t>'mesa; 'se</t>
  </si>
  <si>
    <t>en'tos; 'esō; 'eisō</t>
  </si>
  <si>
    <t>vnutri; v</t>
  </si>
  <si>
    <t>inne</t>
  </si>
  <si>
    <t>in; inna</t>
  </si>
  <si>
    <t>in; in-åt; inne i; in-om; innan-för</t>
  </si>
  <si>
    <t>dans, dedans</t>
  </si>
  <si>
    <t>en; ebarz</t>
  </si>
  <si>
    <t>y tu mewn; mewn; yn</t>
  </si>
  <si>
    <t>'barne-n</t>
  </si>
  <si>
    <t>adentro, dentro</t>
  </si>
  <si>
    <t>Cf. 'intestines' 04.461. *Aztecan *-ɨhtɨ-k.</t>
  </si>
  <si>
    <t>ihti-k; ta-ihti-k; aktok; -ko</t>
  </si>
  <si>
    <t>'Inside, heart' kakano.</t>
  </si>
  <si>
    <t>ʔi; ʔi loto; ko loto</t>
  </si>
  <si>
    <t>'On' is ruŋa.</t>
  </si>
  <si>
    <t>roto; roo</t>
  </si>
  <si>
    <t>Means 'underneath' (cf. go, walk).</t>
  </si>
  <si>
    <t>PPN *lalo; *(la)lo; *loto; *poko; *(ʔ)i</t>
  </si>
  <si>
    <t>Means 'underneath' (cf. go, walk). *PEO *lalo.</t>
  </si>
  <si>
    <t>فِي , داخِلَ</t>
  </si>
  <si>
    <t>dær; dærun; ændær</t>
  </si>
  <si>
    <t>ande</t>
  </si>
  <si>
    <t>Expressed by the locative case.</t>
  </si>
  <si>
    <t>antarā; madhye</t>
  </si>
  <si>
    <t>inside, in</t>
  </si>
  <si>
    <t>ovddɑbeɑlde</t>
  </si>
  <si>
    <t>prae</t>
  </si>
  <si>
    <t>bro'sta</t>
  </si>
  <si>
    <t>'prostʰen; 'emprostʰen</t>
  </si>
  <si>
    <t>vperedi</t>
  </si>
  <si>
    <t>der vordere teil</t>
  </si>
  <si>
    <t>fram-sida; främre del</t>
  </si>
  <si>
    <t>devant</t>
  </si>
  <si>
    <t>dirag</t>
  </si>
  <si>
    <t>(tu) blaen</t>
  </si>
  <si>
    <t>aic̷i'ne-a-n</t>
  </si>
  <si>
    <t>delantero, delante</t>
  </si>
  <si>
    <t>Cf. 'face' 04.204; 'eye' 04.210; 'mouth' 04.240.</t>
  </si>
  <si>
    <t>ta-iš-pan; iš-ten-oh; iš-pan</t>
  </si>
  <si>
    <t>muʔa; ʔi muʔa</t>
  </si>
  <si>
    <t>mua; aro-aro</t>
  </si>
  <si>
    <t>PPN *muʔa; *muqa; *tuai; *haŋa; *qaro; *ʔaro; *'alo(f)</t>
  </si>
  <si>
    <t>*PEO *mata, *imata; *nako</t>
  </si>
  <si>
    <t>أمامَ</t>
  </si>
  <si>
    <t>ǰelow</t>
  </si>
  <si>
    <t>Latter form: 'more in front of'.</t>
  </si>
  <si>
    <t>angla ~ angle; mayanglal</t>
  </si>
  <si>
    <t>In the sense of 'in front of'. It also has temporal sense.</t>
  </si>
  <si>
    <t>agre</t>
  </si>
  <si>
    <t>front</t>
  </si>
  <si>
    <t>ovdɑl</t>
  </si>
  <si>
    <t>'prin</t>
  </si>
  <si>
    <t>pro; 'proteron; 'prostʰen</t>
  </si>
  <si>
    <t>Second form means 'just before'; third form is adverbial.</t>
  </si>
  <si>
    <t>do; pered; ran ́še</t>
  </si>
  <si>
    <t>vor; vür</t>
  </si>
  <si>
    <t>faur; faura</t>
  </si>
  <si>
    <t>fram-för; in-för; före</t>
  </si>
  <si>
    <t>avant, devant</t>
  </si>
  <si>
    <t>araog; dirag</t>
  </si>
  <si>
    <t>o flaen</t>
  </si>
  <si>
    <t>Respectively: 'before; in front of'.</t>
  </si>
  <si>
    <t>'lehen; aic̷i'ne-a-n</t>
  </si>
  <si>
    <t>delante; antes de</t>
  </si>
  <si>
    <t>ačto; ačto-pa</t>
  </si>
  <si>
    <t>ʔi muʔa; ki muʔa</t>
  </si>
  <si>
    <t>noo/kei/ki/i mua</t>
  </si>
  <si>
    <t>PPN *ʔaro; *tuai; *muqa; *muʔa</t>
  </si>
  <si>
    <t>*PEO *nako</t>
  </si>
  <si>
    <t>قبْلَ</t>
  </si>
  <si>
    <t>piš; ǰelow</t>
  </si>
  <si>
    <t>angla</t>
  </si>
  <si>
    <t>In the temporal sense: arvāk; purā; pūrvam.</t>
  </si>
  <si>
    <t>agre; agra-tas</t>
  </si>
  <si>
    <t>before</t>
  </si>
  <si>
    <t>vuollin</t>
  </si>
  <si>
    <t>infrā</t>
  </si>
  <si>
    <t>'kato; e'ki 'kato; e'ki 'pera</t>
  </si>
  <si>
    <t>Respectively: of motion, at rest; 'under'.</t>
  </si>
  <si>
    <t>vniz, vnizu; pod</t>
  </si>
  <si>
    <t>dalaþa; undaro</t>
  </si>
  <si>
    <t>nedan-för; under</t>
  </si>
  <si>
    <t>en bas; sous</t>
  </si>
  <si>
    <t>en traoɲ; dindan</t>
  </si>
  <si>
    <t>i lawr, islaw</t>
  </si>
  <si>
    <t>abajo; bajo; debajo</t>
  </si>
  <si>
    <t>tani; ne win-tani</t>
  </si>
  <si>
    <t>ʔi lalo; ki lalo</t>
  </si>
  <si>
    <t>iho; kei/ki/i hei raro; raro</t>
  </si>
  <si>
    <t>PPN *hifo; *ifo; *lalo</t>
  </si>
  <si>
    <t>*PEO *zivo; *zipo</t>
  </si>
  <si>
    <t>تحْتُ</t>
  </si>
  <si>
    <t>paʔin</t>
  </si>
  <si>
    <t>tele</t>
  </si>
  <si>
    <t>adhas; adhastāt; avareṇa</t>
  </si>
  <si>
    <t>down, below</t>
  </si>
  <si>
    <t>balddɑs</t>
  </si>
  <si>
    <t>juxtā</t>
  </si>
  <si>
    <t>'ðipla; 'plai</t>
  </si>
  <si>
    <t>pa'ra; eŋ'gus</t>
  </si>
  <si>
    <t>rjadom</t>
  </si>
  <si>
    <t>neben</t>
  </si>
  <si>
    <t>bred-vid; vid sidan av; in-till</t>
  </si>
  <si>
    <t>à côté de</t>
  </si>
  <si>
    <t>e kichenn; e tal</t>
  </si>
  <si>
    <t>yn ymyl; wrth ochr; ger(llaw); wrth (ymyl); ar bwys</t>
  </si>
  <si>
    <t>kʰã'tü-a-n; ũ'do-a-n</t>
  </si>
  <si>
    <t>al lado de</t>
  </si>
  <si>
    <t>'Al otro lado'.</t>
  </si>
  <si>
    <t>anal; anal-pa; inakastan</t>
  </si>
  <si>
    <t>ʔi he veʔe; ofi ki</t>
  </si>
  <si>
    <t>i te taha</t>
  </si>
  <si>
    <t>بِجانِبِ , إلى جانِبِ</t>
  </si>
  <si>
    <t>pæhlu; kenɑr</t>
  </si>
  <si>
    <t>paša</t>
  </si>
  <si>
    <t>pāršve</t>
  </si>
  <si>
    <t>beside</t>
  </si>
  <si>
    <t>duohkin</t>
  </si>
  <si>
    <t>pōne; post</t>
  </si>
  <si>
    <t>'piso</t>
  </si>
  <si>
    <t>o'pisō; 'opistʰen</t>
  </si>
  <si>
    <t>za</t>
  </si>
  <si>
    <t>hinder</t>
  </si>
  <si>
    <t>afar; hindana; hindar</t>
  </si>
  <si>
    <t>bakom; efter</t>
  </si>
  <si>
    <t>derrière</t>
  </si>
  <si>
    <t>a-dreɲv; a-dreg</t>
  </si>
  <si>
    <t>y tu ôl</t>
  </si>
  <si>
    <t>'gibel</t>
  </si>
  <si>
    <t>atrás; detrás</t>
  </si>
  <si>
    <t>Cf. 'back' 04.190.</t>
  </si>
  <si>
    <t>ta-i-kampa; i-kampa; i-kan</t>
  </si>
  <si>
    <t>mui; ʔi mui</t>
  </si>
  <si>
    <t>kei/ki/i muri; tua</t>
  </si>
  <si>
    <t>PPN *muri</t>
  </si>
  <si>
    <t>*PEO *muri</t>
  </si>
  <si>
    <t>خلْفَ , وراءَ</t>
  </si>
  <si>
    <t>pæs; [æqɑb]</t>
  </si>
  <si>
    <t>pala</t>
  </si>
  <si>
    <t>pašcāt</t>
  </si>
  <si>
    <t>behind</t>
  </si>
  <si>
    <t>mɑŋŋa</t>
  </si>
  <si>
    <t>post</t>
  </si>
  <si>
    <t>me'ta</t>
  </si>
  <si>
    <t>'eita; 'epeita; 'husteron</t>
  </si>
  <si>
    <t>posle</t>
  </si>
  <si>
    <t>nāch</t>
  </si>
  <si>
    <t>Latter means 'afterward'.</t>
  </si>
  <si>
    <t>afar; biþe</t>
  </si>
  <si>
    <t>efter</t>
  </si>
  <si>
    <t>après</t>
  </si>
  <si>
    <t>goude</t>
  </si>
  <si>
    <t>ar ôl</t>
  </si>
  <si>
    <t>'gero</t>
  </si>
  <si>
    <t>después</t>
  </si>
  <si>
    <t>hili; ʔosi</t>
  </si>
  <si>
    <t>muri</t>
  </si>
  <si>
    <t>بعْدَ</t>
  </si>
  <si>
    <t>pæs; [bæʔd]</t>
  </si>
  <si>
    <t>In the temporal sense: anantaram; param; ūrdhvam.</t>
  </si>
  <si>
    <t>pašcāt; param; parastāt</t>
  </si>
  <si>
    <t>after</t>
  </si>
  <si>
    <t>vihkket</t>
  </si>
  <si>
    <t>pendere</t>
  </si>
  <si>
    <t>zi'ɣizo</t>
  </si>
  <si>
    <t>statʰ'maō</t>
  </si>
  <si>
    <t>Transitive form.</t>
  </si>
  <si>
    <t>vzvesit</t>
  </si>
  <si>
    <t>wegen; wigen</t>
  </si>
  <si>
    <t>väga</t>
  </si>
  <si>
    <t>peser</t>
  </si>
  <si>
    <t>pouezaɲ</t>
  </si>
  <si>
    <t>pwyso</t>
  </si>
  <si>
    <t>['pʰesa]</t>
  </si>
  <si>
    <t>pesar</t>
  </si>
  <si>
    <t>fua ke ʔilo hono mamafa</t>
  </si>
  <si>
    <t>pauna-tia</t>
  </si>
  <si>
    <t>PPN *fua</t>
  </si>
  <si>
    <t>وَزَنَ</t>
  </si>
  <si>
    <t>[væzn]-kærdæn</t>
  </si>
  <si>
    <t>[kinterisar]</t>
  </si>
  <si>
    <t>weigh</t>
  </si>
  <si>
    <t>Possession</t>
  </si>
  <si>
    <t>partīrī</t>
  </si>
  <si>
    <t>mi'razo; mi'razome</t>
  </si>
  <si>
    <t>me'rizō; diai'reō; 'daiomai</t>
  </si>
  <si>
    <t>razdavat</t>
  </si>
  <si>
    <t>teilen</t>
  </si>
  <si>
    <t>dailjan; disdailjan; fradailjan</t>
  </si>
  <si>
    <t>dela; för-dela</t>
  </si>
  <si>
    <t>partager</t>
  </si>
  <si>
    <t>rannaɲ</t>
  </si>
  <si>
    <t>rhannu</t>
  </si>
  <si>
    <t>['pʰarti] ~ [pʰar'teka]</t>
  </si>
  <si>
    <t>repartir; distribuir</t>
  </si>
  <si>
    <t>ki-šeh-šelo-a</t>
  </si>
  <si>
    <t>tufotufa; vahevahe</t>
  </si>
  <si>
    <t>hea; waahi; toha-toha; tuwha-ia</t>
  </si>
  <si>
    <t>PPN *taki-; *wase; *wahe; *maawae; *tufa; *tusa</t>
  </si>
  <si>
    <t>*PEO *soli; *taqaki (water)</t>
  </si>
  <si>
    <t>قَاسَمَ , شَاطَرَ</t>
  </si>
  <si>
    <t>[tæqsim]-kærdæn</t>
  </si>
  <si>
    <t>bhaj-; vi-bhaj- (-bhajati)</t>
  </si>
  <si>
    <t>share (distribute)</t>
  </si>
  <si>
    <t>halbi</t>
  </si>
  <si>
    <t>vīlis</t>
  </si>
  <si>
    <t>fti'nos</t>
  </si>
  <si>
    <t>eute'lēs; 'euōnos</t>
  </si>
  <si>
    <t>dešëvyj</t>
  </si>
  <si>
    <t>untiure; wolveil(e)</t>
  </si>
  <si>
    <t>billig</t>
  </si>
  <si>
    <t>ūdḡrr</t>
  </si>
  <si>
    <t>bon marché</t>
  </si>
  <si>
    <t>marhad-mad</t>
  </si>
  <si>
    <t>rhad</t>
  </si>
  <si>
    <t>From Latin 'merces'.</t>
  </si>
  <si>
    <t>['merke]</t>
  </si>
  <si>
    <t>barato</t>
  </si>
  <si>
    <t>Lit. 'not expensive'. Also c̷inkisa.</t>
  </si>
  <si>
    <t>amo pati-oh</t>
  </si>
  <si>
    <t>maʔamaʔa; maʔamaʔa hono totoŋi</t>
  </si>
  <si>
    <t>PPN *noa</t>
  </si>
  <si>
    <t>رخِيص</t>
  </si>
  <si>
    <t>ærzɑn</t>
  </si>
  <si>
    <t>[lezni]</t>
  </si>
  <si>
    <t>alpakrīta- alpamūlya-</t>
  </si>
  <si>
    <t>cheap</t>
  </si>
  <si>
    <t>divr̃r̃ɑs</t>
  </si>
  <si>
    <t>cārus</t>
  </si>
  <si>
    <t>akri'vos</t>
  </si>
  <si>
    <t>polute'lēs; 'tīmios</t>
  </si>
  <si>
    <t>dorogoj</t>
  </si>
  <si>
    <t>tiur(e)</t>
  </si>
  <si>
    <t>galaufs</t>
  </si>
  <si>
    <t>dyr</t>
  </si>
  <si>
    <t>dȳrr</t>
  </si>
  <si>
    <t>cher</t>
  </si>
  <si>
    <t>ker</t>
  </si>
  <si>
    <t>drud; costus</t>
  </si>
  <si>
    <t>lōgmar</t>
  </si>
  <si>
    <t>['kʰario]</t>
  </si>
  <si>
    <t>caro</t>
  </si>
  <si>
    <t>pati-oh</t>
  </si>
  <si>
    <t>utu nui</t>
  </si>
  <si>
    <t>غالٍ</t>
  </si>
  <si>
    <t>gerɑn</t>
  </si>
  <si>
    <t>kuč</t>
  </si>
  <si>
    <t>mahārgha-; bahumūlya-</t>
  </si>
  <si>
    <t>dear (costly, expensive)</t>
  </si>
  <si>
    <t>hɑddi</t>
  </si>
  <si>
    <t>pretium</t>
  </si>
  <si>
    <t>ti'mi</t>
  </si>
  <si>
    <t>tī'mē; 'ōnos</t>
  </si>
  <si>
    <t>cena</t>
  </si>
  <si>
    <t>wert; prīs</t>
  </si>
  <si>
    <t>wairþ; andawairþi</t>
  </si>
  <si>
    <t>pris</t>
  </si>
  <si>
    <t>verð</t>
  </si>
  <si>
    <t>prix</t>
  </si>
  <si>
    <t>priz</t>
  </si>
  <si>
    <t>lōg</t>
  </si>
  <si>
    <t>[pre'sio]</t>
  </si>
  <si>
    <t>precio</t>
  </si>
  <si>
    <t>i-pati-w</t>
  </si>
  <si>
    <t>totoŋi</t>
  </si>
  <si>
    <t>utu</t>
  </si>
  <si>
    <t>PPN *tau</t>
  </si>
  <si>
    <t>سِعْر , ثمن</t>
  </si>
  <si>
    <t>qeymæt; bæhɑ</t>
  </si>
  <si>
    <t>pokindimos; [prec̷ʸo]</t>
  </si>
  <si>
    <t>vasna-; mūlya-; argha-</t>
  </si>
  <si>
    <t>price</t>
  </si>
  <si>
    <t>gavpi</t>
  </si>
  <si>
    <t>taberna</t>
  </si>
  <si>
    <t>maɣa'zi; ka'tastima</t>
  </si>
  <si>
    <t>-'eion; -pō'leion</t>
  </si>
  <si>
    <t>Respectively: 'store; shop'.</t>
  </si>
  <si>
    <t>magazin; lavka</t>
  </si>
  <si>
    <t>Refers to a board opened out or placed on trestles to sell goods.</t>
  </si>
  <si>
    <t>lade(n)</t>
  </si>
  <si>
    <t>handels-bod; butik; affär</t>
  </si>
  <si>
    <t>būð</t>
  </si>
  <si>
    <t>boutique; magasin</t>
  </si>
  <si>
    <t>stal; koɲvers; magajin</t>
  </si>
  <si>
    <t>siop; maelfa</t>
  </si>
  <si>
    <t>[maga'ẓi]; ṣal'tegi</t>
  </si>
  <si>
    <t>tienda; almacén</t>
  </si>
  <si>
    <t>fale-koloa</t>
  </si>
  <si>
    <t>toa</t>
  </si>
  <si>
    <t>محلّ (تِجارِيّ) , دُكﱠان , حانُوت</t>
  </si>
  <si>
    <t>dokkɑn; mæqɑze</t>
  </si>
  <si>
    <t>[dukʸano]</t>
  </si>
  <si>
    <t>vipaṇa-; āpaṇa-; paṇya-šālā-</t>
  </si>
  <si>
    <t>store, shop</t>
  </si>
  <si>
    <t>toɑr̃gɑ</t>
  </si>
  <si>
    <t>forum; mercātus</t>
  </si>
  <si>
    <t>aɣo'ra</t>
  </si>
  <si>
    <t>ago'rā</t>
  </si>
  <si>
    <t>bazar; rynok (torg)</t>
  </si>
  <si>
    <t>mark(e)t</t>
  </si>
  <si>
    <t>maþl</t>
  </si>
  <si>
    <t>First term may be a marketless outdoor square; second term also indicates a gathering of people in a marketplace.</t>
  </si>
  <si>
    <t>torg; marknad</t>
  </si>
  <si>
    <t>torg; mark(n)aðr</t>
  </si>
  <si>
    <t>marché</t>
  </si>
  <si>
    <t>marhad</t>
  </si>
  <si>
    <t>marchnad</t>
  </si>
  <si>
    <t>cēte; marcad</t>
  </si>
  <si>
    <t>[mer'kʰatü]</t>
  </si>
  <si>
    <t>mercado</t>
  </si>
  <si>
    <t>[māketi]</t>
  </si>
  <si>
    <t>سُوْق</t>
  </si>
  <si>
    <t>bɑzɑr</t>
  </si>
  <si>
    <t>Loans respectively from Romanian and Hungarian.</t>
  </si>
  <si>
    <t>[bazari]; [piac̷o]</t>
  </si>
  <si>
    <t>paṇyavīthī-; āpaṇa-; vipaṇa-</t>
  </si>
  <si>
    <t>market (place)</t>
  </si>
  <si>
    <t>gavpeyɑs</t>
  </si>
  <si>
    <t>mercātor; negōtiātor</t>
  </si>
  <si>
    <t>'eboros</t>
  </si>
  <si>
    <t>'emporos; 'kapēlos</t>
  </si>
  <si>
    <t>kupec; torgovec</t>
  </si>
  <si>
    <t>koufman</t>
  </si>
  <si>
    <t>Second term is a general term also meaning 'businessman'; third term is usually incorporated with other terms, e.g., bokhandlare 'bookseller'.</t>
  </si>
  <si>
    <t>köp-man; affärs-man; handlare</t>
  </si>
  <si>
    <t>kaupmaðr</t>
  </si>
  <si>
    <t>marchand; commerçant</t>
  </si>
  <si>
    <t>marhadour; koɲversant</t>
  </si>
  <si>
    <t>masnachydd; marsiand(ï)wr</t>
  </si>
  <si>
    <t>cennaige</t>
  </si>
  <si>
    <t>Latter means 'horse-dealer'.</t>
  </si>
  <si>
    <t>ṣal'c̷ale; [trata'lãt]</t>
  </si>
  <si>
    <t>comerciante</t>
  </si>
  <si>
    <t>tokotaha pisinisi koloa; tauhikoloa</t>
  </si>
  <si>
    <t>تاجِر</t>
  </si>
  <si>
    <t>[tɑǰer]; bɑzærgɑn</t>
  </si>
  <si>
    <t>ari is doer suffix.</t>
  </si>
  <si>
    <t>[šeftari]</t>
  </si>
  <si>
    <t>vaṇij-</t>
  </si>
  <si>
    <t>merchant</t>
  </si>
  <si>
    <t>gavppɑšit</t>
  </si>
  <si>
    <t>mercārī; negōtiārī</t>
  </si>
  <si>
    <t>sinala'ɣi; adala'ɣi</t>
  </si>
  <si>
    <t>empo'reuomai</t>
  </si>
  <si>
    <t>torgovat</t>
  </si>
  <si>
    <t>koufen, veilsen</t>
  </si>
  <si>
    <t>kaupon</t>
  </si>
  <si>
    <t>handla; sälja</t>
  </si>
  <si>
    <t>kaupa; manga</t>
  </si>
  <si>
    <t>échange</t>
  </si>
  <si>
    <t>ober koɲvers</t>
  </si>
  <si>
    <t>masnachu</t>
  </si>
  <si>
    <t>Latter from Span. 'cambiar'.</t>
  </si>
  <si>
    <t>['trüka] ~ ['troka]; [kʰã'bio]</t>
  </si>
  <si>
    <t>Iberian Span. has comercializar, negociar.</t>
  </si>
  <si>
    <t>trocar</t>
  </si>
  <si>
    <t>fetoŋi koloa</t>
  </si>
  <si>
    <t>hoko-na; hoko-hoko</t>
  </si>
  <si>
    <t>*PEO *poli</t>
  </si>
  <si>
    <t>تِجارة , مُقايضة</t>
  </si>
  <si>
    <t>[teǰɑræt]-kærdæn</t>
  </si>
  <si>
    <t>Cf. German geschäft.</t>
  </si>
  <si>
    <t>[šefto]</t>
  </si>
  <si>
    <t>vāṇijyaṁ kṛ-</t>
  </si>
  <si>
    <t>trade, barter</t>
  </si>
  <si>
    <t>vuovdit</t>
  </si>
  <si>
    <t>vendere</t>
  </si>
  <si>
    <t>pu'lao</t>
  </si>
  <si>
    <t>pō'leō</t>
  </si>
  <si>
    <t>prodat</t>
  </si>
  <si>
    <t>verkoufen</t>
  </si>
  <si>
    <t>frabugjan</t>
  </si>
  <si>
    <t>sälja</t>
  </si>
  <si>
    <t>selja</t>
  </si>
  <si>
    <t>vendre</t>
  </si>
  <si>
    <t>gwerzaɲ</t>
  </si>
  <si>
    <t>gwerthu</t>
  </si>
  <si>
    <t>ṣal</t>
  </si>
  <si>
    <t>vender</t>
  </si>
  <si>
    <t>ki-namaka</t>
  </si>
  <si>
    <t>faka-tau atu</t>
  </si>
  <si>
    <t>PEP *hoko</t>
  </si>
  <si>
    <t>PPN *hoko</t>
  </si>
  <si>
    <t>بَاعَ</t>
  </si>
  <si>
    <t>foruxtæn/ foruš-</t>
  </si>
  <si>
    <t>bikin-</t>
  </si>
  <si>
    <t>vi-krī- (vi-krīṇate ~ vi-krīṇīte)</t>
  </si>
  <si>
    <t>sell</t>
  </si>
  <si>
    <t>oɑstit</t>
  </si>
  <si>
    <t>emere</t>
  </si>
  <si>
    <t>aɣo'razo</t>
  </si>
  <si>
    <t>ō'neomai; pi'praskomai; pi'praskō; ago'razō</t>
  </si>
  <si>
    <t>kupit</t>
  </si>
  <si>
    <t>koufen</t>
  </si>
  <si>
    <t>bugjan</t>
  </si>
  <si>
    <t>köpa</t>
  </si>
  <si>
    <t>kaupa</t>
  </si>
  <si>
    <t>acheter</t>
  </si>
  <si>
    <t>prenaɲ</t>
  </si>
  <si>
    <t>prynu</t>
  </si>
  <si>
    <t>crenim; cennaigim</t>
  </si>
  <si>
    <t>e'roṣi</t>
  </si>
  <si>
    <t>comprar</t>
  </si>
  <si>
    <t>'Cause to be purchased' -ko-wi. *Aztecan *kowa.</t>
  </si>
  <si>
    <t>ki-ko[w]a</t>
  </si>
  <si>
    <t>faka-tau</t>
  </si>
  <si>
    <t>hoko-na</t>
  </si>
  <si>
    <t>اِشْتَرَى , اِبْتَاعَ</t>
  </si>
  <si>
    <t>xæridæn</t>
  </si>
  <si>
    <t>kin-</t>
  </si>
  <si>
    <t>krī- (krīṇāti); paṇ- (paṇate)</t>
  </si>
  <si>
    <t>buy</t>
  </si>
  <si>
    <t>dinet</t>
  </si>
  <si>
    <t>merēre</t>
  </si>
  <si>
    <t>ker'ðizo</t>
  </si>
  <si>
    <t>'ktaomai; 'arnumai</t>
  </si>
  <si>
    <t>zarabotat</t>
  </si>
  <si>
    <t>verdienen; arnen</t>
  </si>
  <si>
    <t>för-tjäna</t>
  </si>
  <si>
    <t>vinna</t>
  </si>
  <si>
    <t>gagner</t>
  </si>
  <si>
    <t>gounid arhant</t>
  </si>
  <si>
    <t>ennill</t>
  </si>
  <si>
    <t>'irabas</t>
  </si>
  <si>
    <t>ganar</t>
  </si>
  <si>
    <t>ŋāueʔi</t>
  </si>
  <si>
    <t>كَسَبَ , نَالَ</t>
  </si>
  <si>
    <t>[kæsb]-kærdæn</t>
  </si>
  <si>
    <t>Respectively: 'make money; take' 11.130.</t>
  </si>
  <si>
    <t>ker (love); le-</t>
  </si>
  <si>
    <t>In the causative: 'to procure, acquire'.</t>
  </si>
  <si>
    <t>arj- (arjayati)</t>
  </si>
  <si>
    <t>earn</t>
  </si>
  <si>
    <t>balka</t>
  </si>
  <si>
    <t>mercēs</t>
  </si>
  <si>
    <t>mi'sθos</t>
  </si>
  <si>
    <t>mi'stʰos</t>
  </si>
  <si>
    <t>Final form is current usage.</t>
  </si>
  <si>
    <t>plata; žalovanj ́e; zarplata</t>
  </si>
  <si>
    <t>miete; lōn; solt</t>
  </si>
  <si>
    <t>mizdo; laun</t>
  </si>
  <si>
    <t>Second term is 'payment'.</t>
  </si>
  <si>
    <t>lön; betalning</t>
  </si>
  <si>
    <t>leiga; kaup; laun</t>
  </si>
  <si>
    <t>salaire</t>
  </si>
  <si>
    <t>The latter form means 'laborer'; and is archaic, from 13th century texts.</t>
  </si>
  <si>
    <t>pê; gopr</t>
  </si>
  <si>
    <t>cyflog; hur</t>
  </si>
  <si>
    <t>fochricc; foichell; tuarastal</t>
  </si>
  <si>
    <t>From Span. 'soldada'.</t>
  </si>
  <si>
    <t>[ṣol'data]; [žo'nale]</t>
  </si>
  <si>
    <t>salario; sueldo</t>
  </si>
  <si>
    <t>totoŋi ŋāue; vāheŋa</t>
  </si>
  <si>
    <t>PPN *utu</t>
  </si>
  <si>
    <t>أَجْر , أُجْرة , راتِب</t>
  </si>
  <si>
    <t>[hoquq]</t>
  </si>
  <si>
    <t>[sumazi]</t>
  </si>
  <si>
    <t>vetana-; bhṛti-; mūlya-</t>
  </si>
  <si>
    <t>wages</t>
  </si>
  <si>
    <t>balkahit</t>
  </si>
  <si>
    <t>condūcere</t>
  </si>
  <si>
    <t>ni'kiazo</t>
  </si>
  <si>
    <t>mi'stʰūmai</t>
  </si>
  <si>
    <t>nanjat ́</t>
  </si>
  <si>
    <t>mieten; dingen</t>
  </si>
  <si>
    <t>Second term is almost obsolete. Final term is 'employ, engage'.</t>
  </si>
  <si>
    <t>hyra; lega, leja; anställa</t>
  </si>
  <si>
    <t>leiga</t>
  </si>
  <si>
    <t>louer</t>
  </si>
  <si>
    <t>feurmiɲ</t>
  </si>
  <si>
    <t>cyflogi; llogi; hurio</t>
  </si>
  <si>
    <t>gaibim ar faichill</t>
  </si>
  <si>
    <t>[a'loka]</t>
  </si>
  <si>
    <t>Iberian Span. has contratar, emplear.</t>
  </si>
  <si>
    <t>alquilar; emplear</t>
  </si>
  <si>
    <t>اِسْتَأْجَرَ</t>
  </si>
  <si>
    <t>[kerɑye]-kærdæn</t>
  </si>
  <si>
    <t>Probably a denominative of bhaṭa-, 'hired soldier or mercenary'; and very likely a Prakritized form of same.</t>
  </si>
  <si>
    <t>bhaṭ- (bhāṭayati)</t>
  </si>
  <si>
    <t>hire</t>
  </si>
  <si>
    <t>maksu</t>
  </si>
  <si>
    <t>vectīgal; stipendium; tribūtum</t>
  </si>
  <si>
    <t>'foros</t>
  </si>
  <si>
    <t>'pʰoros; 'telos; eispʰo'rā</t>
  </si>
  <si>
    <t>Final form means 'tribute'.</t>
  </si>
  <si>
    <t>nalog; podat ́; dan</t>
  </si>
  <si>
    <t>zins; zol</t>
  </si>
  <si>
    <t>gabaur also means 'contribution'.</t>
  </si>
  <si>
    <t>gild; gilstr; gabaur</t>
  </si>
  <si>
    <t>skatt</t>
  </si>
  <si>
    <t>skattr; tollr</t>
  </si>
  <si>
    <t>taxe; impôt</t>
  </si>
  <si>
    <t>kontribusion; impoiou</t>
  </si>
  <si>
    <t>treth</t>
  </si>
  <si>
    <t>cīs</t>
  </si>
  <si>
    <t>'legar</t>
  </si>
  <si>
    <t>impuesto; tributo</t>
  </si>
  <si>
    <t>taake</t>
  </si>
  <si>
    <t>ضرِيبة , جِزْية</t>
  </si>
  <si>
    <t>bɑǰ; [mɑliyɑt]</t>
  </si>
  <si>
    <t>[porc̷ia]</t>
  </si>
  <si>
    <t>kara-; bali-; šulka-</t>
  </si>
  <si>
    <t>tax, tribute</t>
  </si>
  <si>
    <t>r̃ehket</t>
  </si>
  <si>
    <t>ratiō</t>
  </si>
  <si>
    <t>loɣaria'smos</t>
  </si>
  <si>
    <t>'logos; logi'smos</t>
  </si>
  <si>
    <t>sčët</t>
  </si>
  <si>
    <t>rech(e)nunge</t>
  </si>
  <si>
    <t>raþjo</t>
  </si>
  <si>
    <t>First term used in the context of a bank. Second and third terms are 'reckoning, calculation'.</t>
  </si>
  <si>
    <t>räknings konto; beräkning; räken-skap</t>
  </si>
  <si>
    <t>tal, tala; reikningr</t>
  </si>
  <si>
    <t>compte</t>
  </si>
  <si>
    <t>kont</t>
  </si>
  <si>
    <t>airem; comairem</t>
  </si>
  <si>
    <t>['kʰũtü]</t>
  </si>
  <si>
    <t>calcul; cuenta</t>
  </si>
  <si>
    <t>moʔua</t>
  </si>
  <si>
    <t>حِساب</t>
  </si>
  <si>
    <t>[hesɑb]</t>
  </si>
  <si>
    <t>Means 'payment'.</t>
  </si>
  <si>
    <t>pokinimos</t>
  </si>
  <si>
    <t>gaṇana-</t>
  </si>
  <si>
    <t>account, reckoning</t>
  </si>
  <si>
    <t>maksit</t>
  </si>
  <si>
    <t>pendere; solvere</t>
  </si>
  <si>
    <t>pli'rono</t>
  </si>
  <si>
    <t>apo'didōmi; apo'tinō</t>
  </si>
  <si>
    <t>(za) platit</t>
  </si>
  <si>
    <t>gelten</t>
  </si>
  <si>
    <t>betala</t>
  </si>
  <si>
    <t>gjalda</t>
  </si>
  <si>
    <t>payer</t>
  </si>
  <si>
    <t>paeaɲ</t>
  </si>
  <si>
    <t>talu</t>
  </si>
  <si>
    <t>direnim; asrenim</t>
  </si>
  <si>
    <t>['pʰaka]</t>
  </si>
  <si>
    <t>pagar</t>
  </si>
  <si>
    <t>'His/her pay' is i-tatan.</t>
  </si>
  <si>
    <t>taštawa; -ištaa</t>
  </si>
  <si>
    <t>ea; utu-a; whaka-ea-tia</t>
  </si>
  <si>
    <t>PPN *totoŋi; *utu</t>
  </si>
  <si>
    <t>*PEO *toto</t>
  </si>
  <si>
    <t>(دَفَعَ (المال</t>
  </si>
  <si>
    <t>pærdɑxtæn/ pærdɑz-</t>
  </si>
  <si>
    <t>pokin-</t>
  </si>
  <si>
    <t>dā- (dadāti)</t>
  </si>
  <si>
    <t>pay (vb)</t>
  </si>
  <si>
    <t>veɑlgi</t>
  </si>
  <si>
    <t>dēbitum; aes aliēnum</t>
  </si>
  <si>
    <t>'xreos</t>
  </si>
  <si>
    <t>'kʰreos</t>
  </si>
  <si>
    <t>dolg</t>
  </si>
  <si>
    <t>dulgs</t>
  </si>
  <si>
    <t>Second term is rare in modern usage.</t>
  </si>
  <si>
    <t>skuld; gäld</t>
  </si>
  <si>
    <t>dette</t>
  </si>
  <si>
    <t>dle; gle</t>
  </si>
  <si>
    <t>dyled</t>
  </si>
  <si>
    <t>fiach</t>
  </si>
  <si>
    <t>sor</t>
  </si>
  <si>
    <t>deuda</t>
  </si>
  <si>
    <t>tawika-lis</t>
  </si>
  <si>
    <t>nama</t>
  </si>
  <si>
    <t>دَيْن</t>
  </si>
  <si>
    <t>vɑm; qærz</t>
  </si>
  <si>
    <t>[vužʸilimos]</t>
  </si>
  <si>
    <t>Means 'duty, debt'. Cf. 'lend' 11.610.</t>
  </si>
  <si>
    <t>ṛṇa-</t>
  </si>
  <si>
    <t>debt</t>
  </si>
  <si>
    <t>leɑt velggolɑš</t>
  </si>
  <si>
    <t>dēbēre</t>
  </si>
  <si>
    <t>xro'stao</t>
  </si>
  <si>
    <t>o'pʰeilō</t>
  </si>
  <si>
    <t>byt ́ dolžnym</t>
  </si>
  <si>
    <t>schulden; schuldec sīn; suln</t>
  </si>
  <si>
    <t>skulan</t>
  </si>
  <si>
    <t>vara skyldig</t>
  </si>
  <si>
    <t>vera skyldr; skyldugr</t>
  </si>
  <si>
    <t>devoir</t>
  </si>
  <si>
    <t>dleoud; gleoud</t>
  </si>
  <si>
    <t>bod mewn dyled (i)</t>
  </si>
  <si>
    <t>dlegair domsa</t>
  </si>
  <si>
    <t>Lit. 'to have debt'.</t>
  </si>
  <si>
    <t>sor 'ükʰen</t>
  </si>
  <si>
    <t>deber</t>
  </si>
  <si>
    <t>tawika</t>
  </si>
  <si>
    <t>دَانَ له ب , كَانَ مدِيناً له ب</t>
  </si>
  <si>
    <t>'Be in debt'.</t>
  </si>
  <si>
    <t>av- [vužʸile]</t>
  </si>
  <si>
    <t>Other meanings are 'hold, preserve, practice'. When it carries the meaning 'owe', the direct object is in the accusative case: 'owe something (acc.) to (dative or genitive)'.</t>
  </si>
  <si>
    <t>dhṛ- (dharati)</t>
  </si>
  <si>
    <t>owe</t>
  </si>
  <si>
    <t>luoikkɑhit</t>
  </si>
  <si>
    <t>mūtuum sūmere; mūtuārī</t>
  </si>
  <si>
    <t>ða'nizome</t>
  </si>
  <si>
    <t>da'neizomai</t>
  </si>
  <si>
    <t>zanjat ́; zaimstvovat</t>
  </si>
  <si>
    <t>entlēhenen; borgen</t>
  </si>
  <si>
    <t>leihwan sis</t>
  </si>
  <si>
    <t>låna</t>
  </si>
  <si>
    <t>θiggja at lāni</t>
  </si>
  <si>
    <t>emprunter</t>
  </si>
  <si>
    <t>prestaɲ</t>
  </si>
  <si>
    <t>(cael) benthyg, benthyca; echwyn(a); benthycio</t>
  </si>
  <si>
    <t>'žeṣan</t>
  </si>
  <si>
    <t>pedir prestado</t>
  </si>
  <si>
    <t>tanew-ti; -tanewi</t>
  </si>
  <si>
    <t>kole ke ŋāueʔaki</t>
  </si>
  <si>
    <t>اِسْتَعَارَ , اِقْتَرَضَ</t>
  </si>
  <si>
    <t>[qærz]-kærdæn/ -gereftæn</t>
  </si>
  <si>
    <t>Cf. 'lend' 11.610; 'take on loan'.</t>
  </si>
  <si>
    <t>le-[vužʸile]</t>
  </si>
  <si>
    <t>First term means 'to get into debt.'</t>
  </si>
  <si>
    <t>ṛṇaṁ kṛ- (kṛṇoti ~ karoti); ṛṇaṃ grah- (gṛhṇāti)</t>
  </si>
  <si>
    <t>borrow</t>
  </si>
  <si>
    <t>luoikɑt</t>
  </si>
  <si>
    <t>mūtuum dāre</t>
  </si>
  <si>
    <t>ða'nizo</t>
  </si>
  <si>
    <t>da'neizō; 'kikʰrēmi</t>
  </si>
  <si>
    <t>ssudit ́; odolžit</t>
  </si>
  <si>
    <t>līhen; lēhenen</t>
  </si>
  <si>
    <t>leihwan</t>
  </si>
  <si>
    <t>ljā; lāna</t>
  </si>
  <si>
    <t>prêter</t>
  </si>
  <si>
    <t>(rhoi) benthyg, benthyca; echwyna; benthycio</t>
  </si>
  <si>
    <t>airlēicim; oidim</t>
  </si>
  <si>
    <t>['pʰeṣta]</t>
  </si>
  <si>
    <t>prestar</t>
  </si>
  <si>
    <t>ʔoaŋe ke ŋāueʔaki faka-taimi</t>
  </si>
  <si>
    <t>أَعَارَ , أَقْرَضَ</t>
  </si>
  <si>
    <t>[qærz]-dɑdæn</t>
  </si>
  <si>
    <t>'Give on loan'.</t>
  </si>
  <si>
    <t>de-[vužʸile]</t>
  </si>
  <si>
    <t>This term can also mean 'give, grant a debt'. See 'debt' 11.640.</t>
  </si>
  <si>
    <t>ṛṇaṃ dā- (dadāti)</t>
  </si>
  <si>
    <t>lend</t>
  </si>
  <si>
    <t>hanis</t>
  </si>
  <si>
    <t>avārus; tenāx; sordidus</t>
  </si>
  <si>
    <t>fi'larɣiros; tsi'gunis</t>
  </si>
  <si>
    <t>pʰi'larguros; pʰilo'kʰrēmatos; pʰeidō'los</t>
  </si>
  <si>
    <t>skupoj</t>
  </si>
  <si>
    <t>gīrisch; gītec</t>
  </si>
  <si>
    <t>faihufriks; faihugairns</t>
  </si>
  <si>
    <t>Second term is 'stingy'.</t>
  </si>
  <si>
    <t>girig; snål; njugg</t>
  </si>
  <si>
    <t>fē-gjarn; -frekr; hnøggr</t>
  </si>
  <si>
    <t>avare; radin</t>
  </si>
  <si>
    <t>piz; tost</t>
  </si>
  <si>
    <t>cybyddlyd; crintach(lyd)</t>
  </si>
  <si>
    <t>santach</t>
  </si>
  <si>
    <t>'šekʰen</t>
  </si>
  <si>
    <t>Iberian Span. has avaricioso, mezquino.</t>
  </si>
  <si>
    <t>avaro; mezquino</t>
  </si>
  <si>
    <t>c̷oc̷oka-t</t>
  </si>
  <si>
    <t>taha nima-maʔu</t>
  </si>
  <si>
    <t>apo; kaiponu-hia; haakere-a</t>
  </si>
  <si>
    <t>جشِع , بخِيل</t>
  </si>
  <si>
    <t>[bæxil]</t>
  </si>
  <si>
    <t>xandžuvalo</t>
  </si>
  <si>
    <t>kadarya-; kṛpaṇa-; dhanārthin-; lobhin-; artha-lubdha-</t>
  </si>
  <si>
    <t>avaricious, stingy</t>
  </si>
  <si>
    <t>geɑr̃yideɑddyi</t>
  </si>
  <si>
    <t>mendīcus</t>
  </si>
  <si>
    <t>zi'tianos</t>
  </si>
  <si>
    <t>ptō'kʰos</t>
  </si>
  <si>
    <t>niščij</t>
  </si>
  <si>
    <t>betelære</t>
  </si>
  <si>
    <t>bidagwa</t>
  </si>
  <si>
    <t>tiggare</t>
  </si>
  <si>
    <t>gongumaðr; olmusumaðr</t>
  </si>
  <si>
    <t>mendiant</t>
  </si>
  <si>
    <t>klasker-bara</t>
  </si>
  <si>
    <t>cardotyn</t>
  </si>
  <si>
    <t>Form means 'begging'.</t>
  </si>
  <si>
    <t>foigde</t>
  </si>
  <si>
    <t>bil'c̷ale; [amui'nero]</t>
  </si>
  <si>
    <t>mendigo</t>
  </si>
  <si>
    <t>'To beg' is ta-tetekiwi-a.</t>
  </si>
  <si>
    <t>naken tahtani maj</t>
  </si>
  <si>
    <t>tokotaha moʔuiʔaki; ʔa e faʔa kole</t>
  </si>
  <si>
    <t>Verbal form.</t>
  </si>
  <si>
    <t>inoi-a; pati</t>
  </si>
  <si>
    <t>PPN *hu(u)</t>
  </si>
  <si>
    <t>شحﱠاذ , مُتسوﱢل</t>
  </si>
  <si>
    <t>gædɑ</t>
  </si>
  <si>
    <t>[korovec̷o]</t>
  </si>
  <si>
    <t>bhikṣu-; daridra-; yācaka-</t>
  </si>
  <si>
    <t>beggar</t>
  </si>
  <si>
    <t>geɑffi</t>
  </si>
  <si>
    <t>pauper; inops</t>
  </si>
  <si>
    <t>fto'xos</t>
  </si>
  <si>
    <t>'penēs</t>
  </si>
  <si>
    <t>bednyj; ubogij</t>
  </si>
  <si>
    <t>arm; dürftic</t>
  </si>
  <si>
    <t>unleds</t>
  </si>
  <si>
    <t>fattig</t>
  </si>
  <si>
    <t>fātœkr; ūauðigr</t>
  </si>
  <si>
    <t>pauvre</t>
  </si>
  <si>
    <t>paour</t>
  </si>
  <si>
    <t>tlawd</t>
  </si>
  <si>
    <t>bocht; domme; daidbir</t>
  </si>
  <si>
    <t>From Gascon (Béarn) 'praube'.</t>
  </si>
  <si>
    <t>['praue]</t>
  </si>
  <si>
    <t>pobre</t>
  </si>
  <si>
    <t>Lit. 'someone negative has ? possessions'.</t>
  </si>
  <si>
    <t>naken amo kipia ten i-aška</t>
  </si>
  <si>
    <t>kau masiva</t>
  </si>
  <si>
    <t>rawakore</t>
  </si>
  <si>
    <t>PPN *mativa; *matiwa; *wewe</t>
  </si>
  <si>
    <t>فقِير , مُعْوْز</t>
  </si>
  <si>
    <t>[meskin]; [fæqir]; dærviš; niyɑzmænd</t>
  </si>
  <si>
    <t>čoʀo</t>
  </si>
  <si>
    <t>daridra-; nirdhana-</t>
  </si>
  <si>
    <t>poor</t>
  </si>
  <si>
    <t>r̃ikkis</t>
  </si>
  <si>
    <t>dīves; opulentus</t>
  </si>
  <si>
    <t>'plusios</t>
  </si>
  <si>
    <t>'plūsios</t>
  </si>
  <si>
    <t>bogatyj</t>
  </si>
  <si>
    <t>rīch(e)</t>
  </si>
  <si>
    <t>gabigs</t>
  </si>
  <si>
    <t>rik</t>
  </si>
  <si>
    <t>auðigr; rīkr</t>
  </si>
  <si>
    <t>riche</t>
  </si>
  <si>
    <t>pinvidig</t>
  </si>
  <si>
    <t>cyfoethog</t>
  </si>
  <si>
    <t>somme; saidbir</t>
  </si>
  <si>
    <t>a'berac̷̣</t>
  </si>
  <si>
    <t>rico</t>
  </si>
  <si>
    <t>tomin is 'money' 11.430.</t>
  </si>
  <si>
    <t>tomin piš-keh</t>
  </si>
  <si>
    <t>maʔumeʔa</t>
  </si>
  <si>
    <t>whai taoŋa</t>
  </si>
  <si>
    <t>غنِيّ , ثرِيّ</t>
  </si>
  <si>
    <t>[servæt]mænd</t>
  </si>
  <si>
    <t>barvalo</t>
  </si>
  <si>
    <t>dhanin-; dravyavant-; revant-</t>
  </si>
  <si>
    <t>rich</t>
  </si>
  <si>
    <t>mintɑ</t>
  </si>
  <si>
    <t>nummus; monēta</t>
  </si>
  <si>
    <t>'nomisma</t>
  </si>
  <si>
    <t>moneta</t>
  </si>
  <si>
    <t>münze</t>
  </si>
  <si>
    <t>skatts</t>
  </si>
  <si>
    <t>Second term is Biblical and poetic.</t>
  </si>
  <si>
    <t>mynt; penning</t>
  </si>
  <si>
    <t>peningr; mynt</t>
  </si>
  <si>
    <t>pièce de monnaie</t>
  </si>
  <si>
    <t>pez; pez moneiz</t>
  </si>
  <si>
    <t>arian bath</t>
  </si>
  <si>
    <t>šehe; [pa'trako]</t>
  </si>
  <si>
    <t>moneda</t>
  </si>
  <si>
    <t>silini; sēniti</t>
  </si>
  <si>
    <t>سِكﱠة , عُمْلة , نقْد معْدنِيّ</t>
  </si>
  <si>
    <t>[sekke]</t>
  </si>
  <si>
    <t>Final form 'golden'.</t>
  </si>
  <si>
    <t>lov; [para]; [žilto]</t>
  </si>
  <si>
    <t>mudrā-; [dīnāra-]; naṇaka-;</t>
  </si>
  <si>
    <t>r̃uhtɑ</t>
  </si>
  <si>
    <t>pecūnia; aes; argentum</t>
  </si>
  <si>
    <t>'xrima; lef'ta</t>
  </si>
  <si>
    <t>'kʰrēmata; ar'gurion</t>
  </si>
  <si>
    <t>den ́gi</t>
  </si>
  <si>
    <t>gelt; schaz</t>
  </si>
  <si>
    <t>skatts; faihu</t>
  </si>
  <si>
    <t>pengar</t>
  </si>
  <si>
    <t>fē; peningar; baugr</t>
  </si>
  <si>
    <t>argent</t>
  </si>
  <si>
    <t>arhant</t>
  </si>
  <si>
    <t>arian; pres</t>
  </si>
  <si>
    <t>[ṣoṣ]</t>
  </si>
  <si>
    <t>dinero</t>
  </si>
  <si>
    <t>tomin</t>
  </si>
  <si>
    <t>paʔaŋa</t>
  </si>
  <si>
    <t>[moni]</t>
  </si>
  <si>
    <t>نُقُود , نقْد , فُلُوس</t>
  </si>
  <si>
    <t>pul</t>
  </si>
  <si>
    <t>Plural of lov 'coin'.</t>
  </si>
  <si>
    <t>The first two forms also refer to 'wealth, goods, property'; mudrā- also means 'seal, ring' and can also refer to cash, a coin or a piece of money.</t>
  </si>
  <si>
    <t>dhana-; artha-; mudrā-; [dīnāra-]</t>
  </si>
  <si>
    <t>money</t>
  </si>
  <si>
    <t>luoitit</t>
  </si>
  <si>
    <t>dīmittere; ēmittere; solvere</t>
  </si>
  <si>
    <t>(ap)elefθe'rono</t>
  </si>
  <si>
    <t>apo'lūō; 'lūō; a'pʰiēmi; apal'lassō</t>
  </si>
  <si>
    <t>pustit</t>
  </si>
  <si>
    <t>verlazzen; lœsen</t>
  </si>
  <si>
    <t>fraletan; lausjan</t>
  </si>
  <si>
    <t>lös-släppa; lös-giva; släppa; frige</t>
  </si>
  <si>
    <t>lāta laust</t>
  </si>
  <si>
    <t>libérer</t>
  </si>
  <si>
    <t>leuskel da vond</t>
  </si>
  <si>
    <t>gollwng</t>
  </si>
  <si>
    <t>['libra]</t>
  </si>
  <si>
    <t>Iberian Span. has liberar, soltar.</t>
  </si>
  <si>
    <t>soltar; largar</t>
  </si>
  <si>
    <t>tuku-na; tuku-a kia haere</t>
  </si>
  <si>
    <t>أَطْلَقَ , سَرﱠحَ</t>
  </si>
  <si>
    <t>[xælɑs]-kærdæn; ræhɑ-dɑdæn</t>
  </si>
  <si>
    <t>muc- (muɲcati); sṛj- (sṛjati)</t>
  </si>
  <si>
    <t>release, let go</t>
  </si>
  <si>
    <t>lahppit</t>
  </si>
  <si>
    <t>āmittere; perdere</t>
  </si>
  <si>
    <t>'xano</t>
  </si>
  <si>
    <t>a'pollūmi</t>
  </si>
  <si>
    <t>Second form means 'waste...'.</t>
  </si>
  <si>
    <t>terjat ́; utratit</t>
  </si>
  <si>
    <t>verliesen</t>
  </si>
  <si>
    <t>fraliusan</t>
  </si>
  <si>
    <t>förlora; tappa</t>
  </si>
  <si>
    <t>tȳna; tapa</t>
  </si>
  <si>
    <t>perdre</t>
  </si>
  <si>
    <t>koll</t>
  </si>
  <si>
    <t>colli</t>
  </si>
  <si>
    <t>ēiplid ūad</t>
  </si>
  <si>
    <t>gal</t>
  </si>
  <si>
    <t>perder</t>
  </si>
  <si>
    <t>'To be lost' -pooliwi; -polo-wi. *Aztecan *polowa.</t>
  </si>
  <si>
    <t>ki-polo-[w]a</t>
  </si>
  <si>
    <t>mole; pulia</t>
  </si>
  <si>
    <t>ŋaro</t>
  </si>
  <si>
    <t>فَقَدَ</t>
  </si>
  <si>
    <t>gom-kærdæn</t>
  </si>
  <si>
    <t>Respectively: loan from Greek; naš + causative suffix 'make run'.</t>
  </si>
  <si>
    <t>[xasar-]; našav-</t>
  </si>
  <si>
    <t>The 3rd person sing.: jahāti has additional senses of 'leave, leave behind, desert; remove, renounce'. The passive hīyate has the sense of 'decrease, pass away, lose, be deprived of' (with the instrumental or ablative).</t>
  </si>
  <si>
    <t>hā-; bhraṃš- (bhrašyati)</t>
  </si>
  <si>
    <t>lose</t>
  </si>
  <si>
    <t>gavdnɑt</t>
  </si>
  <si>
    <t>invenīre; reperīre</t>
  </si>
  <si>
    <t>'vrisko</t>
  </si>
  <si>
    <t>heu'riskō</t>
  </si>
  <si>
    <t>najti; naxodit</t>
  </si>
  <si>
    <t>vinden</t>
  </si>
  <si>
    <t>bigitan</t>
  </si>
  <si>
    <t>finna; hitta</t>
  </si>
  <si>
    <t>finna</t>
  </si>
  <si>
    <t>trouver</t>
  </si>
  <si>
    <t>kavoud</t>
  </si>
  <si>
    <t>caffael, cael, cael hyd (i); ffeindio</t>
  </si>
  <si>
    <t>fogaibim; foriccim</t>
  </si>
  <si>
    <t>a'c̷aman; e'diren</t>
  </si>
  <si>
    <t>encontrar; hallar</t>
  </si>
  <si>
    <t>*Aztecan *ɨhta, also 'see'.</t>
  </si>
  <si>
    <t>ki-ahsi; mo-mati</t>
  </si>
  <si>
    <t>kumi; ʔilo</t>
  </si>
  <si>
    <t>kite-a</t>
  </si>
  <si>
    <t>وَجَدَ , عَثَرَ على</t>
  </si>
  <si>
    <t>peydɑ-kærdæn</t>
  </si>
  <si>
    <t>arakʰ-</t>
  </si>
  <si>
    <t>vid- (vindati); adhi-gam (adhi-gacchati)</t>
  </si>
  <si>
    <t>find</t>
  </si>
  <si>
    <t>ohc̷ɑt</t>
  </si>
  <si>
    <t>quaerere; petere</t>
  </si>
  <si>
    <t>'psaxno</t>
  </si>
  <si>
    <t>zē'teō</t>
  </si>
  <si>
    <t>iskat</t>
  </si>
  <si>
    <t>suochen</t>
  </si>
  <si>
    <t>sokjan</t>
  </si>
  <si>
    <t>söka; leta efter</t>
  </si>
  <si>
    <t>leita; sœkja</t>
  </si>
  <si>
    <t>chercher</t>
  </si>
  <si>
    <t>klask</t>
  </si>
  <si>
    <t>sīrim; iarraim; saigim</t>
  </si>
  <si>
    <t>Respectively: 'look for; search'.</t>
  </si>
  <si>
    <t>['čerka]; 'ikʰer</t>
  </si>
  <si>
    <t>buscar</t>
  </si>
  <si>
    <t>*Aztecan *teemowa.</t>
  </si>
  <si>
    <t>ki-teemo-[w]a</t>
  </si>
  <si>
    <t>kumi</t>
  </si>
  <si>
    <t>rapu-a; kimi-hia; haahaa; haahau-tia; kimi; rapu; tiro; tirotiro</t>
  </si>
  <si>
    <t>PSO *sala. PCP *cara.</t>
  </si>
  <si>
    <t>PPN *kumi; *k(i, u)mi; *uŋa; *sala</t>
  </si>
  <si>
    <t>Means 'open the eyes wide'; homonym (1).</t>
  </si>
  <si>
    <t>PAN *lat</t>
  </si>
  <si>
    <t>بَحَثَ عن , فَتﱠشَ عن</t>
  </si>
  <si>
    <t>ǰostoǰu-kærdæn</t>
  </si>
  <si>
    <t>rod-</t>
  </si>
  <si>
    <t>anu-iṣ- (anvicchati/ anu-icchati)</t>
  </si>
  <si>
    <t>seek, look for</t>
  </si>
  <si>
    <t>vɑhagɑhttit</t>
  </si>
  <si>
    <t>nocēre; laedere</t>
  </si>
  <si>
    <t>pli'ɣono; travma'tizo; 'vlapto; 'kano zi'mia</t>
  </si>
  <si>
    <t>'blaptō; lū'mainomai</t>
  </si>
  <si>
    <t>vredit</t>
  </si>
  <si>
    <t>schaden; schadigen</t>
  </si>
  <si>
    <t>gaskaþjan; gasleiþjan</t>
  </si>
  <si>
    <t>skada</t>
  </si>
  <si>
    <t>skeða, skaða</t>
  </si>
  <si>
    <t>blesser; endommager</t>
  </si>
  <si>
    <t>ober droug</t>
  </si>
  <si>
    <t>niweidio</t>
  </si>
  <si>
    <t>fofichim; bronnaim</t>
  </si>
  <si>
    <t>pʰo'roki</t>
  </si>
  <si>
    <t>Iberian Span. has hacer daɲo, daɲar, herir.</t>
  </si>
  <si>
    <t>daɲar; herir</t>
  </si>
  <si>
    <t>Also ki-koko-a.</t>
  </si>
  <si>
    <t>ki-čiwilia mal; mo-ihtako-a</t>
  </si>
  <si>
    <t>maumauʔi; faka-laveaʔi; faka-mamahiʔi</t>
  </si>
  <si>
    <t>'Injury' is kino; tuukino-taŋa.</t>
  </si>
  <si>
    <t>tuuŋa; whara; kino; tuukino-tia</t>
  </si>
  <si>
    <t>PEP kaŋa. PCP *mavoa'wounded'.</t>
  </si>
  <si>
    <t>PPN *mafoa; *kaŋa</t>
  </si>
  <si>
    <t>أَضَرﱠ , ضَرﱠ , آذَى</t>
  </si>
  <si>
    <t>[zærær]-ræsɑndæn</t>
  </si>
  <si>
    <t>dukʰ 'harm' + causative suffix.</t>
  </si>
  <si>
    <t>dukʰav-</t>
  </si>
  <si>
    <t>The alternate form hiṅs- is probably a desiderative derivative of han- 'kill'.</t>
  </si>
  <si>
    <t>hiṅs- (hiṅsate ~ hinasti); riṣ- (riṣate)</t>
  </si>
  <si>
    <t>harm, injure, damage</t>
  </si>
  <si>
    <t>duššɑdit</t>
  </si>
  <si>
    <t>perdere; abolēre; dēstruere</t>
  </si>
  <si>
    <t>kata'strefo</t>
  </si>
  <si>
    <t>'pʰtʰeirō; 'ollūmi; a'pollūmi; kata'lūō; apʰa'nizō</t>
  </si>
  <si>
    <t>uničtožit ́; razrušit ́; istrebit</t>
  </si>
  <si>
    <t>zerstœren; vernihten</t>
  </si>
  <si>
    <t>fraqistjan</t>
  </si>
  <si>
    <t>för-störa</t>
  </si>
  <si>
    <t>spilla</t>
  </si>
  <si>
    <t>détruire</t>
  </si>
  <si>
    <t>distrujaɲ; dispenn</t>
  </si>
  <si>
    <t>dinistrio; distrywio</t>
  </si>
  <si>
    <t>First form is 3rd sing.</t>
  </si>
  <si>
    <t>do-lega; millim; collim</t>
  </si>
  <si>
    <t>Lit. 'to undo'; borrowed prefix is from Latin 'dis-'. Latter form 'to break'.</t>
  </si>
  <si>
    <t>[de'ṣ]egin; hauc̷̣</t>
  </si>
  <si>
    <t>destruir</t>
  </si>
  <si>
    <t>Cf. 'old' 14.150.</t>
  </si>
  <si>
    <t>ki-weh-welo-a</t>
  </si>
  <si>
    <t>faka-ʔauha</t>
  </si>
  <si>
    <t>ŋaro; huna-ia; takakino-tia; whaka-mootii</t>
  </si>
  <si>
    <t>First ex.means 'crash, collapse'.</t>
  </si>
  <si>
    <t>PPN *solo; *ofa</t>
  </si>
  <si>
    <t>دَمﱠرَ , خَرﱠبَ</t>
  </si>
  <si>
    <t>nist-o-nɑbud-kærdæn</t>
  </si>
  <si>
    <t>[rimosar-]; [prepedisar-]</t>
  </si>
  <si>
    <t>The first form is the causative form of naš- 'to be lost'. When placed in the causative, it has the meaning 'to cause to be lost', hence, to 'disappear, destroy'. Similarly, the second form is the causative of dhvaṃs-; dhvas 'to perish, be ruined'. The causative is 'to cause to fall to pieces' or 'to destroy'. The passive form dhvaṃsyate (3rd person sing.) also carries the sense of 'destroy, to be destroyed.'</t>
  </si>
  <si>
    <t>nāšaya- (nāšayati); dhvaṃsaya- (dhvaṃsayati); kṣi- (kṣiṇoti)</t>
  </si>
  <si>
    <t>destroy</t>
  </si>
  <si>
    <t>beɑstit</t>
  </si>
  <si>
    <t>servāre; ēripere; salvāre</t>
  </si>
  <si>
    <t>'sozo; ðia'sozo; ɣli'tono</t>
  </si>
  <si>
    <t>'sōzō</t>
  </si>
  <si>
    <t>spasti; izbavit</t>
  </si>
  <si>
    <t>retten; (ge)nern</t>
  </si>
  <si>
    <t>nasjan</t>
  </si>
  <si>
    <t>frälsa nowadays most often means 'save a soul'</t>
  </si>
  <si>
    <t>rädda; frälsa</t>
  </si>
  <si>
    <t>hjalpa; frjālsa</t>
  </si>
  <si>
    <t>sauver</t>
  </si>
  <si>
    <t>saveteiɲ; sovetaad</t>
  </si>
  <si>
    <t>achub</t>
  </si>
  <si>
    <t>tessurc; sōirim</t>
  </si>
  <si>
    <t>['ṣalba]</t>
  </si>
  <si>
    <t>salvar; rescatar</t>
  </si>
  <si>
    <t>faka-haofi</t>
  </si>
  <si>
    <t>whaka-ora; tohu-ŋia</t>
  </si>
  <si>
    <t>أَنْقَذَ</t>
  </si>
  <si>
    <t>ræhɑʔi-kærdæn; [neǰɑt]-dɑdæn</t>
  </si>
  <si>
    <t>[skepisar-]; arakʰ-</t>
  </si>
  <si>
    <t>First form is causative of tṛā- (tarati), 'pass across, cross' . When used in the causative, it has the sense of 'rescue, save'.</t>
  </si>
  <si>
    <t>tāraya- (tārayati); trā- (trāyate)</t>
  </si>
  <si>
    <t>save, rescue</t>
  </si>
  <si>
    <t>seɑiludit</t>
  </si>
  <si>
    <t>(cōn)servāre; custōdīre</t>
  </si>
  <si>
    <t>prosta'tevo; profi'laso</t>
  </si>
  <si>
    <t>pʰu'lassō; 'sōzō</t>
  </si>
  <si>
    <t>xranit</t>
  </si>
  <si>
    <t>bewarn; bergen</t>
  </si>
  <si>
    <t>bairgan; gafastan</t>
  </si>
  <si>
    <t>First term is 'to keep'; third term is 'to save money'.</t>
  </si>
  <si>
    <t>bevara; se efter; spara</t>
  </si>
  <si>
    <t>bjarga</t>
  </si>
  <si>
    <t>préserver</t>
  </si>
  <si>
    <t>mired; delhel</t>
  </si>
  <si>
    <t>cadw; gofalu (am)</t>
  </si>
  <si>
    <t>conōim; comētaim</t>
  </si>
  <si>
    <t>be'gira</t>
  </si>
  <si>
    <t>Iberian Span. has conservar, preservar, proteger.</t>
  </si>
  <si>
    <t>conservar; proteger</t>
  </si>
  <si>
    <t>عُنِيَ بِ ؛ وَقَى , حَفِظَ</t>
  </si>
  <si>
    <t>negɑh-dɑštæn; [hefz]-kærdæn</t>
  </si>
  <si>
    <t>The sense of the first term is to 'preserve from injury' or 'protect'. Another term is gup- (jugopa), perfect; gupta, past participle, often used with the ablative 'to preserve from'.</t>
  </si>
  <si>
    <t>rakṣ- (rakṣati); gup-</t>
  </si>
  <si>
    <t>preserve, look after</t>
  </si>
  <si>
    <t>mahc̷ɑhit</t>
  </si>
  <si>
    <t>reddere; restituere</t>
  </si>
  <si>
    <t>'ðino 'piso; epi'strefo</t>
  </si>
  <si>
    <t>apo'didōmi</t>
  </si>
  <si>
    <t>otdat ́; vozvraščat</t>
  </si>
  <si>
    <t>widergeben</t>
  </si>
  <si>
    <t>at-giban</t>
  </si>
  <si>
    <t>Latter two examples are formal, ancient forms.</t>
  </si>
  <si>
    <t>ge till-baka; åter-ge; giva till-baka; åter-giva</t>
  </si>
  <si>
    <t>gefa aptr</t>
  </si>
  <si>
    <t>rendre</t>
  </si>
  <si>
    <t>rentaɲ; reiɲ en dro</t>
  </si>
  <si>
    <t>rhoi yn ôl; dychwelyd</t>
  </si>
  <si>
    <t>aisicim</t>
  </si>
  <si>
    <t>[e'rɛ̃da]; [ere'meti]</t>
  </si>
  <si>
    <t>devolver</t>
  </si>
  <si>
    <t>رَدﱠ , أَعَادَ , أَرْجَعَ</t>
  </si>
  <si>
    <t>pæs-dadæn</t>
  </si>
  <si>
    <t>de- palpale</t>
  </si>
  <si>
    <t>prati-dā- (pratidadāti)</t>
  </si>
  <si>
    <t>give back</t>
  </si>
  <si>
    <t>ɑddit</t>
  </si>
  <si>
    <t>'ðino</t>
  </si>
  <si>
    <t>'didōmi</t>
  </si>
  <si>
    <t>dat</t>
  </si>
  <si>
    <t>geben</t>
  </si>
  <si>
    <t>giban</t>
  </si>
  <si>
    <t>First term is spoken form.</t>
  </si>
  <si>
    <t>ge; giva</t>
  </si>
  <si>
    <t>gefa</t>
  </si>
  <si>
    <t>donner</t>
  </si>
  <si>
    <t>reiɲ</t>
  </si>
  <si>
    <t>rhoi; rhoddi</t>
  </si>
  <si>
    <t>do-biur</t>
  </si>
  <si>
    <t>'eman</t>
  </si>
  <si>
    <t>dar</t>
  </si>
  <si>
    <t>Also te-tayokoli-a. *Aztecan *maka.</t>
  </si>
  <si>
    <t>ki-maka; ki-te-maka</t>
  </si>
  <si>
    <t>ʔomai kiate au</t>
  </si>
  <si>
    <t>'Gift' is koha; whaka-aro.</t>
  </si>
  <si>
    <t>hoatu; hoo-mai</t>
  </si>
  <si>
    <t>*TO *ʔatu. PNP *soli; *ʔavatu, 'give away'. PCP *soli.</t>
  </si>
  <si>
    <t>PPN *foo; *foaki; *hoo; *fo-aki; *soli; *qatu</t>
  </si>
  <si>
    <t>أَعْطَى</t>
  </si>
  <si>
    <t>dɑdæn/ deh-</t>
  </si>
  <si>
    <t>de-</t>
  </si>
  <si>
    <t>dā- (dadāti); rā- rāti)</t>
  </si>
  <si>
    <t>give</t>
  </si>
  <si>
    <t>oɑpmi; diŋgɑ</t>
  </si>
  <si>
    <t>rēs</t>
  </si>
  <si>
    <t>'praɣma</t>
  </si>
  <si>
    <t>'kʰrēma</t>
  </si>
  <si>
    <t>vešč</t>
  </si>
  <si>
    <t>dinc</t>
  </si>
  <si>
    <t>waihts</t>
  </si>
  <si>
    <t>sak; ting; före-mål</t>
  </si>
  <si>
    <t>chose</t>
  </si>
  <si>
    <t>tra</t>
  </si>
  <si>
    <t>peth</t>
  </si>
  <si>
    <t>From Latin 'causa'.</t>
  </si>
  <si>
    <t>['gaisa]</t>
  </si>
  <si>
    <t>cosa</t>
  </si>
  <si>
    <t>Nominalizer: -l; -lis; -yot.</t>
  </si>
  <si>
    <t>tehsa</t>
  </si>
  <si>
    <t>meʔa; ha meʔa</t>
  </si>
  <si>
    <t>mea; taoŋa</t>
  </si>
  <si>
    <t>PPN *meqa; *meʔa; *me-a; *afa</t>
  </si>
  <si>
    <t>شَيْء</t>
  </si>
  <si>
    <t>čiz</t>
  </si>
  <si>
    <t>[treabo]; buči ~ buti; šey</t>
  </si>
  <si>
    <t>First example also means 'the real, the thing or matter in question, the place of something'.</t>
  </si>
  <si>
    <t>vastu-; dravya-</t>
  </si>
  <si>
    <t>thing</t>
  </si>
  <si>
    <t>seɑilluhit</t>
  </si>
  <si>
    <t>tenēre</t>
  </si>
  <si>
    <t>fi'lao; kra'tao</t>
  </si>
  <si>
    <t>'ekʰō</t>
  </si>
  <si>
    <t>deržat</t>
  </si>
  <si>
    <t>behalten</t>
  </si>
  <si>
    <t>behålla</t>
  </si>
  <si>
    <t>halda</t>
  </si>
  <si>
    <t>garder; retenir</t>
  </si>
  <si>
    <t>mired; goarn</t>
  </si>
  <si>
    <t>cadw</t>
  </si>
  <si>
    <t>congaibim</t>
  </si>
  <si>
    <t>be'gira; 'eček</t>
  </si>
  <si>
    <t>conservar; retener; guardar</t>
  </si>
  <si>
    <t>*Aztecan *piya.</t>
  </si>
  <si>
    <t>ki-pi[y]a</t>
  </si>
  <si>
    <t>tauhi</t>
  </si>
  <si>
    <t>(pu)puri-tia; tiaki-na</t>
  </si>
  <si>
    <t>اِحْتَفَظَ بِ , حَفِظَ, حَجَزَ</t>
  </si>
  <si>
    <t>negɑh-dɑštæn</t>
  </si>
  <si>
    <t>dhṛ- (dhārayati)</t>
  </si>
  <si>
    <t>keep, retain</t>
  </si>
  <si>
    <t>oɑǰǰut</t>
  </si>
  <si>
    <t>nancīscī; adipīscī; parāre</t>
  </si>
  <si>
    <t>apo'kto</t>
  </si>
  <si>
    <t>'ktaomai</t>
  </si>
  <si>
    <t>polučit ́; dostat ́; dobyt</t>
  </si>
  <si>
    <t>erkrīgen; erwerben</t>
  </si>
  <si>
    <t>Means 'gain'.</t>
  </si>
  <si>
    <t>gastaldan</t>
  </si>
  <si>
    <t>få</t>
  </si>
  <si>
    <t>fā; geta</t>
  </si>
  <si>
    <t>obtenir</t>
  </si>
  <si>
    <t>cael, caffael</t>
  </si>
  <si>
    <t>Form is 3rd sing.</t>
  </si>
  <si>
    <t>adcota</t>
  </si>
  <si>
    <t>'ükʰen; ar'diec̷̣</t>
  </si>
  <si>
    <t>obtener; conseguir</t>
  </si>
  <si>
    <t>maʔu mai</t>
  </si>
  <si>
    <t>tiki; tiiki-na; kawe-a; whi-whi; riro i</t>
  </si>
  <si>
    <t>حَصَلَ على , نَالَ , تَسَلﱠم</t>
  </si>
  <si>
    <t>[hɑsel]-kærdæn; be-dæst ɑværdæn</t>
  </si>
  <si>
    <t>le-</t>
  </si>
  <si>
    <t>The latter form requires an ablative if the sense is 'obtain, get from'.</t>
  </si>
  <si>
    <t>āp- (āpnoti); labh- (labhate)</t>
  </si>
  <si>
    <t>get, obtain</t>
  </si>
  <si>
    <t>doɑllɑt</t>
  </si>
  <si>
    <t>kra'tao</t>
  </si>
  <si>
    <t>'ekʰō; kra'teō</t>
  </si>
  <si>
    <t>hān; halten</t>
  </si>
  <si>
    <t>haban</t>
  </si>
  <si>
    <t>hålla</t>
  </si>
  <si>
    <t>halda; hafa</t>
  </si>
  <si>
    <t>tenir</t>
  </si>
  <si>
    <t>derhel krog</t>
  </si>
  <si>
    <t>dal(a)</t>
  </si>
  <si>
    <t>'eček</t>
  </si>
  <si>
    <t>tener (en mano); apoyar</t>
  </si>
  <si>
    <t>ki-kic̷ki-a</t>
  </si>
  <si>
    <t>kuku; pukepuke</t>
  </si>
  <si>
    <t>pupuri; (pu)puri-tia; (ra)rawhia</t>
  </si>
  <si>
    <t>'Hold in hand' *kum-aki; *kum-i.</t>
  </si>
  <si>
    <t>PPN *sapo; *sopu; *piki; *lafi(t); *lapi(t)</t>
  </si>
  <si>
    <t>*PEO *piki'cling to'.</t>
  </si>
  <si>
    <t>مَسَكَ بِ , أَمْسَكَ بِ , قَبَضَ</t>
  </si>
  <si>
    <t>negɑh-dɑštæn ~ negæh-dɑštæn</t>
  </si>
  <si>
    <t>Not connected with anger-, cf. 10.612.</t>
  </si>
  <si>
    <t>hold</t>
  </si>
  <si>
    <t>dohppet</t>
  </si>
  <si>
    <t>praehendere; capere</t>
  </si>
  <si>
    <t>pi'ano; ar'pazo</t>
  </si>
  <si>
    <t>hai'reō; har'pazō; 'drassomai; lam'banō</t>
  </si>
  <si>
    <t>xvatat ́; sxvatit</t>
  </si>
  <si>
    <t>vāhen; vazzen; grīfen</t>
  </si>
  <si>
    <t>fahan; greipan</t>
  </si>
  <si>
    <t>gripa</t>
  </si>
  <si>
    <t>taka; grīpa; fā</t>
  </si>
  <si>
    <t>saisir; attraper</t>
  </si>
  <si>
    <t>kregiɲ; tapoud krog</t>
  </si>
  <si>
    <t>gafael</t>
  </si>
  <si>
    <t>gaibim</t>
  </si>
  <si>
    <t>a'c̷aman</t>
  </si>
  <si>
    <t>agarrar; empuɲar; coger; asir</t>
  </si>
  <si>
    <t>Latter is 'seize from, take from'.</t>
  </si>
  <si>
    <t>ki-kʷi; -maa-kʷi-li</t>
  </si>
  <si>
    <t>puke ʔaki e nima; puke faka-mālohi</t>
  </si>
  <si>
    <t>hopu-kia; kapo-hia; riro; taŋo-hia; mau-ria</t>
  </si>
  <si>
    <t>PNP *apu</t>
  </si>
  <si>
    <t>PPN *kapo; *hapo; *sapo; *puke; *lasu; *saru; *sopu; *kuku; *siko; *piki; *kape</t>
  </si>
  <si>
    <t>Homonym (1). Also 'pluck, pull out' *buC; *dut. Fourth form is homonym (2).</t>
  </si>
  <si>
    <t>PAN *bit; *gem; *kem; *kep</t>
  </si>
  <si>
    <t>أَمْسَكَ بِ , قَبَضَ , اِسْتَوْلَى على</t>
  </si>
  <si>
    <t>gereftæn / gir-</t>
  </si>
  <si>
    <t>astar-; xutil-</t>
  </si>
  <si>
    <t>grabh- (gṛbhṇāti); rabh- (rabhate); labh- (labhate)</t>
  </si>
  <si>
    <t>seize, grasp</t>
  </si>
  <si>
    <t>valdit</t>
  </si>
  <si>
    <t>capere; sūmere</t>
  </si>
  <si>
    <t>'perno</t>
  </si>
  <si>
    <t>lam'banō; hai'reō</t>
  </si>
  <si>
    <t>brat ́; vzjat</t>
  </si>
  <si>
    <t>nemen</t>
  </si>
  <si>
    <t>niman</t>
  </si>
  <si>
    <t>ta; taga</t>
  </si>
  <si>
    <t>nema; taka; θiggja</t>
  </si>
  <si>
    <t>prendre</t>
  </si>
  <si>
    <t>kemer</t>
  </si>
  <si>
    <t>cym(e)ryd</t>
  </si>
  <si>
    <t>gaibim; air-fo-emim</t>
  </si>
  <si>
    <t>har</t>
  </si>
  <si>
    <t>tomar; coger</t>
  </si>
  <si>
    <t>'Take out' is k-išti-a.</t>
  </si>
  <si>
    <t>ki-kʷi; tahkʷani-a; kʷi-lia</t>
  </si>
  <si>
    <t>ʔave; toʔo; inu pe folo</t>
  </si>
  <si>
    <t>taŋo-hia; taŋo; mau-ria; tari-a</t>
  </si>
  <si>
    <t>PPN *saqu; *tali 'receive'. PNP *kape. PCP *tari.</t>
  </si>
  <si>
    <t>PPN *toʔo; *toqo; *saru; *lilo; *la(q)uka</t>
  </si>
  <si>
    <t>*PEO *saŋku-m.</t>
  </si>
  <si>
    <t>أَخَذَ , تَنَاوَلَ</t>
  </si>
  <si>
    <t>gereftæn/gir-; bær-dɑštæn</t>
  </si>
  <si>
    <t>take</t>
  </si>
  <si>
    <t>oɑmɑstit</t>
  </si>
  <si>
    <t>possidēre; tenēre</t>
  </si>
  <si>
    <t>'exo; ka'texo</t>
  </si>
  <si>
    <t>'kektēmai</t>
  </si>
  <si>
    <t>vladet ́; obladat ́; imet</t>
  </si>
  <si>
    <t>besitzen</t>
  </si>
  <si>
    <t>gastaldan; aigan</t>
  </si>
  <si>
    <t>äga; besitta</t>
  </si>
  <si>
    <t>eiga</t>
  </si>
  <si>
    <t>posséder</t>
  </si>
  <si>
    <t>kaoud</t>
  </si>
  <si>
    <t>meddu (ar); perchen (ar)</t>
  </si>
  <si>
    <t>techtaim; selbaim</t>
  </si>
  <si>
    <t>'ükʰen</t>
  </si>
  <si>
    <t>poseer, tener</t>
  </si>
  <si>
    <t>Respectively: occurs with singular; occurs with plural. 'Possessions/property' is i-aška-ko; te-aška-t.</t>
  </si>
  <si>
    <t>-w; -wan</t>
  </si>
  <si>
    <t>meʔa ʔaʔata; maʔu maʔata</t>
  </si>
  <si>
    <t>whai; whiwhi</t>
  </si>
  <si>
    <t>Possessive particle *to(o); *na(a); *nA; *tO; *n(i).</t>
  </si>
  <si>
    <t>PPN *no(o)</t>
  </si>
  <si>
    <t>مَلَكَ , اِقْتَنَى</t>
  </si>
  <si>
    <t>dɑštæn / dɑr-</t>
  </si>
  <si>
    <t>'There is to me'.</t>
  </si>
  <si>
    <t>si man</t>
  </si>
  <si>
    <t>Also mean 'have' and 'to be master of'. Both require genitives.</t>
  </si>
  <si>
    <t>kṣi- (kṣeti); īš- (īṣṭe)</t>
  </si>
  <si>
    <t>own, possess</t>
  </si>
  <si>
    <t>mus leɑ 'I have'.</t>
  </si>
  <si>
    <t>leɑt</t>
  </si>
  <si>
    <t>habēre</t>
  </si>
  <si>
    <t>'exo</t>
  </si>
  <si>
    <t>Abstract only.</t>
  </si>
  <si>
    <t>imet</t>
  </si>
  <si>
    <t>hān</t>
  </si>
  <si>
    <t>haban; aigan</t>
  </si>
  <si>
    <t>Second term is archaic.</t>
  </si>
  <si>
    <t>ha; hava</t>
  </si>
  <si>
    <t>hafa</t>
  </si>
  <si>
    <t>avoir</t>
  </si>
  <si>
    <t>The idea may be expressed in a phrase with 'be'.</t>
  </si>
  <si>
    <t>bod â; bod gan</t>
  </si>
  <si>
    <t>tener</t>
  </si>
  <si>
    <t>ki-pi-[y]a</t>
  </si>
  <si>
    <t>PPN *fai</t>
  </si>
  <si>
    <t>عِنْدُهُ , لديهِ , لهُ</t>
  </si>
  <si>
    <t>Respectively: tʰer- is archaic; 'there is to me'.</t>
  </si>
  <si>
    <t>tʰer-; si man</t>
  </si>
  <si>
    <t>Occur with genitive. 'I have' may be rendered as mamāsti = mama asti; mama bhavati; mama vidyate. The root vid 'find' (vindati) is not to be confused with vid 'know'.</t>
  </si>
  <si>
    <t>as- (asti); bhū- (bhavati); vid- (vindati)</t>
  </si>
  <si>
    <t>have</t>
  </si>
  <si>
    <t>seɑivut</t>
  </si>
  <si>
    <t>exponere; appellere</t>
  </si>
  <si>
    <t>apovi'vazo; apovi'vazome</t>
  </si>
  <si>
    <t>apo'bainō; ek'bainō</t>
  </si>
  <si>
    <t>pričalit</t>
  </si>
  <si>
    <t>lenden</t>
  </si>
  <si>
    <t>landa; föra i land; sätta i land; hala in</t>
  </si>
  <si>
    <t>débarquer</t>
  </si>
  <si>
    <t>debarkiɲ</t>
  </si>
  <si>
    <t>glanio</t>
  </si>
  <si>
    <t>desembarcar</t>
  </si>
  <si>
    <t>uu-ŋia ki uta; tau</t>
  </si>
  <si>
    <t>نَزَلَ إلى البرّ , رَسَا</t>
  </si>
  <si>
    <t>Lit. 'reach the land'.</t>
  </si>
  <si>
    <t>ares- la pʰuvate</t>
  </si>
  <si>
    <t>ud-tṝ- (uttārayati)</t>
  </si>
  <si>
    <t>land (vb)</t>
  </si>
  <si>
    <t>Motion</t>
  </si>
  <si>
    <t>hammɑn</t>
  </si>
  <si>
    <t>portus</t>
  </si>
  <si>
    <t>li'mani</t>
  </si>
  <si>
    <t>li'mēn</t>
  </si>
  <si>
    <t>port; gavan</t>
  </si>
  <si>
    <t>port; habene</t>
  </si>
  <si>
    <t>hamn</t>
  </si>
  <si>
    <t>hofn</t>
  </si>
  <si>
    <t>port; mouillage</t>
  </si>
  <si>
    <t>porz</t>
  </si>
  <si>
    <t>porthladd; harbwr; porth</t>
  </si>
  <si>
    <t>cuan</t>
  </si>
  <si>
    <t>['portü]</t>
  </si>
  <si>
    <t>puerto</t>
  </si>
  <si>
    <t>taulaŋa</t>
  </si>
  <si>
    <t>Lit. 'mouth river'.</t>
  </si>
  <si>
    <t>waha awa</t>
  </si>
  <si>
    <t>PPN *taulaŋa</t>
  </si>
  <si>
    <t>مِيْناء , مرْفأ</t>
  </si>
  <si>
    <t>bændær</t>
  </si>
  <si>
    <t>Latter form: 'jetty'.</t>
  </si>
  <si>
    <t>[luka]; [molo]</t>
  </si>
  <si>
    <t>Lit. 'boat-abode, shelter' .</t>
  </si>
  <si>
    <t>naukāšaya-; naukāšraya-</t>
  </si>
  <si>
    <t>harbor, port</t>
  </si>
  <si>
    <t>aŋkor̃</t>
  </si>
  <si>
    <t>ancora</t>
  </si>
  <si>
    <t>'agira</t>
  </si>
  <si>
    <t>'aŋkūrā</t>
  </si>
  <si>
    <t>jakor</t>
  </si>
  <si>
    <t>anker</t>
  </si>
  <si>
    <t>ankare</t>
  </si>
  <si>
    <t>akkeri</t>
  </si>
  <si>
    <t>ancre</t>
  </si>
  <si>
    <t>eor</t>
  </si>
  <si>
    <t>angor</t>
  </si>
  <si>
    <t>ingor</t>
  </si>
  <si>
    <t>ancla</t>
  </si>
  <si>
    <t>taula</t>
  </si>
  <si>
    <t>puŋa-a; haika</t>
  </si>
  <si>
    <t>مِرْساة</t>
  </si>
  <si>
    <t>længær</t>
  </si>
  <si>
    <t>[kručoko]</t>
  </si>
  <si>
    <t>anchor</t>
  </si>
  <si>
    <t>bor̃yyɑs</t>
  </si>
  <si>
    <t>vēlum</t>
  </si>
  <si>
    <t>pa'ni</t>
  </si>
  <si>
    <t>hi'stion</t>
  </si>
  <si>
    <t>parus</t>
  </si>
  <si>
    <t>segel; sigel</t>
  </si>
  <si>
    <t>segel</t>
  </si>
  <si>
    <t>segl</t>
  </si>
  <si>
    <t>voile</t>
  </si>
  <si>
    <t>gouel</t>
  </si>
  <si>
    <t>hwyl</t>
  </si>
  <si>
    <t>sēol</t>
  </si>
  <si>
    <t>vela</t>
  </si>
  <si>
    <t>lā</t>
  </si>
  <si>
    <t>raa; heera</t>
  </si>
  <si>
    <t>PPN *laa; *tere</t>
  </si>
  <si>
    <t>شِراع</t>
  </si>
  <si>
    <t>bɑdbɑn</t>
  </si>
  <si>
    <t>[poroso]</t>
  </si>
  <si>
    <t>vāta-vasana-; vāyu-vasana-</t>
  </si>
  <si>
    <t>sail (noun)</t>
  </si>
  <si>
    <t>stivli</t>
  </si>
  <si>
    <t>mālus</t>
  </si>
  <si>
    <t>ka'tarti</t>
  </si>
  <si>
    <t>hi'stos</t>
  </si>
  <si>
    <t>mačta</t>
  </si>
  <si>
    <t>mast</t>
  </si>
  <si>
    <t>sigla; siglutrē</t>
  </si>
  <si>
    <t>mât</t>
  </si>
  <si>
    <t>gwern</t>
  </si>
  <si>
    <t>hwylbren</t>
  </si>
  <si>
    <t>seolchrand</t>
  </si>
  <si>
    <t>mástil</t>
  </si>
  <si>
    <t>fanā</t>
  </si>
  <si>
    <t>tira</t>
  </si>
  <si>
    <t>PPN *tila; *fanaa</t>
  </si>
  <si>
    <t>*PEO *jila(canoe).</t>
  </si>
  <si>
    <t>صارٍ</t>
  </si>
  <si>
    <t>dægæl</t>
  </si>
  <si>
    <t>[stilbo]</t>
  </si>
  <si>
    <t>kūpa-; kūpaka-</t>
  </si>
  <si>
    <t>stivr̃ɑ</t>
  </si>
  <si>
    <t>gubernāculum</t>
  </si>
  <si>
    <t>ti'moni; pi'ðalio</t>
  </si>
  <si>
    <t>pē'dalion</t>
  </si>
  <si>
    <t>rul</t>
  </si>
  <si>
    <t>stiurruoder; ruoder; stiur; rieme</t>
  </si>
  <si>
    <t>roder</t>
  </si>
  <si>
    <t>stȳri; rœðri</t>
  </si>
  <si>
    <t>gouvernail</t>
  </si>
  <si>
    <t>stur</t>
  </si>
  <si>
    <t>llyw</t>
  </si>
  <si>
    <t>lue</t>
  </si>
  <si>
    <t>timón</t>
  </si>
  <si>
    <t>foheʔuli</t>
  </si>
  <si>
    <t>uruŋi</t>
  </si>
  <si>
    <t>PPN *uli(ṅ)</t>
  </si>
  <si>
    <t>دفﱠة</t>
  </si>
  <si>
    <t>sokkɑn-e-kešti</t>
  </si>
  <si>
    <t>[rata]</t>
  </si>
  <si>
    <t>karṇa-; aritra-; keni-pāta-</t>
  </si>
  <si>
    <t>rudder</t>
  </si>
  <si>
    <t>suhkɑt</t>
  </si>
  <si>
    <t>rēmigāre</t>
  </si>
  <si>
    <t>tra'vao ku'pi; kopila'to</t>
  </si>
  <si>
    <t>e'ressō; kōpēla'teō</t>
  </si>
  <si>
    <t>gresti</t>
  </si>
  <si>
    <t>ruodern; ruodeln</t>
  </si>
  <si>
    <t>ro</t>
  </si>
  <si>
    <t>ramer</t>
  </si>
  <si>
    <t>roenviɲ; reual</t>
  </si>
  <si>
    <t>rhwyfo</t>
  </si>
  <si>
    <t>remar</t>
  </si>
  <si>
    <t>ʔaʔalo</t>
  </si>
  <si>
    <t>hoe</t>
  </si>
  <si>
    <t>PPN *qalo</t>
  </si>
  <si>
    <t>جَذﱠفَ</t>
  </si>
  <si>
    <t>pɑru-zædæn</t>
  </si>
  <si>
    <t>[vislisar-]</t>
  </si>
  <si>
    <t>Descriptively, naukāṃ naukā-daṇḍena vah- (3rd person sing.), causative: vāhayati 'propel a boat by means of an oar'.</t>
  </si>
  <si>
    <t>row (vb)</t>
  </si>
  <si>
    <t>meɑlli</t>
  </si>
  <si>
    <t>ku'pi</t>
  </si>
  <si>
    <t>grebok</t>
  </si>
  <si>
    <t>paddel</t>
  </si>
  <si>
    <t>pagaie</t>
  </si>
  <si>
    <t>rhwyf; padl; rhodl</t>
  </si>
  <si>
    <t>Iberian Span. has canalete.</t>
  </si>
  <si>
    <t>remo corto</t>
  </si>
  <si>
    <t>fohe</t>
  </si>
  <si>
    <t>hoe-a</t>
  </si>
  <si>
    <t>PPN *paki'ornamental paddle'.</t>
  </si>
  <si>
    <t>PPN *fohe; *qalo</t>
  </si>
  <si>
    <t>*PEO *voze; *poze; *paki'ornamental p.'.</t>
  </si>
  <si>
    <t>(مِجْذاف (قصِير</t>
  </si>
  <si>
    <t>pɑru</t>
  </si>
  <si>
    <t>Loan from Romanian. Cf. 'spade' 08.230.</t>
  </si>
  <si>
    <t>[vislic̷a]; [lopata]</t>
  </si>
  <si>
    <t>kṣepaṇi; nau-daṇḍa-; naukā-daṇḍa-</t>
  </si>
  <si>
    <t>paddle (noun)</t>
  </si>
  <si>
    <t>airu</t>
  </si>
  <si>
    <t>rēmus; tōnsa</t>
  </si>
  <si>
    <t>'kōpē; ere'tmon</t>
  </si>
  <si>
    <t>veslo</t>
  </si>
  <si>
    <t>ruoder; ruodel; rieme</t>
  </si>
  <si>
    <t>åra</t>
  </si>
  <si>
    <t>ār; rœði</t>
  </si>
  <si>
    <t>rame</t>
  </si>
  <si>
    <t>roeɲv</t>
  </si>
  <si>
    <t>rhwyf</t>
  </si>
  <si>
    <t>rāme</t>
  </si>
  <si>
    <t>remo</t>
  </si>
  <si>
    <t>PPN *sua 'scull'</t>
  </si>
  <si>
    <t>PPN ʔalo</t>
  </si>
  <si>
    <t>*PEO *sua.</t>
  </si>
  <si>
    <t>مِجْذاف , مِجْداف</t>
  </si>
  <si>
    <t>[visla]</t>
  </si>
  <si>
    <t>aritra-; kṣepaṇi; nau-daṇḍa-</t>
  </si>
  <si>
    <t>oar</t>
  </si>
  <si>
    <t>lɑhttɑ</t>
  </si>
  <si>
    <t>ratis</t>
  </si>
  <si>
    <t>sxe'ðia</t>
  </si>
  <si>
    <t>skʰe'diā</t>
  </si>
  <si>
    <t>plot; parom</t>
  </si>
  <si>
    <t>vlōz</t>
  </si>
  <si>
    <t>flotte</t>
  </si>
  <si>
    <t>floti</t>
  </si>
  <si>
    <t>radeau</t>
  </si>
  <si>
    <t>radell</t>
  </si>
  <si>
    <t>rafft; cludair</t>
  </si>
  <si>
    <t>raith</t>
  </si>
  <si>
    <t>balsa</t>
  </si>
  <si>
    <t>lafalafa; vakavakaʔāmei</t>
  </si>
  <si>
    <t>mookii; mookihi</t>
  </si>
  <si>
    <t>PPN *kiato</t>
  </si>
  <si>
    <t>رمث , طوْف</t>
  </si>
  <si>
    <t>[pluto]</t>
  </si>
  <si>
    <t>uḍupa-; taraṇa-</t>
  </si>
  <si>
    <t>raft</t>
  </si>
  <si>
    <t>ekre'mes</t>
  </si>
  <si>
    <t>'statʰmē</t>
  </si>
  <si>
    <t>utlegar</t>
  </si>
  <si>
    <t>utriggare</t>
  </si>
  <si>
    <t>balancier</t>
  </si>
  <si>
    <t>sadiwr</t>
  </si>
  <si>
    <t>Iberian Span. has balancín.</t>
  </si>
  <si>
    <t>batanga</t>
  </si>
  <si>
    <t>PPN *ama; *hama; *sama(n)</t>
  </si>
  <si>
    <t>*PEO *zama. * *yama</t>
  </si>
  <si>
    <t>مرْكب ذو ذِراع</t>
  </si>
  <si>
    <t>outrigger</t>
  </si>
  <si>
    <t>kanohtɑ</t>
  </si>
  <si>
    <t>ka'no; pi'roɣa</t>
  </si>
  <si>
    <t>čelnok; kanoe</t>
  </si>
  <si>
    <t>kanot</t>
  </si>
  <si>
    <t>canoe; pirogue</t>
  </si>
  <si>
    <t>kanod</t>
  </si>
  <si>
    <t>canŵ</t>
  </si>
  <si>
    <t>Iberian Span. has canoa, piragua.</t>
  </si>
  <si>
    <t>canoa</t>
  </si>
  <si>
    <t>Double canoe kalia. 'Catamaran' vaka fōua.</t>
  </si>
  <si>
    <t>pōpao</t>
  </si>
  <si>
    <t>waka</t>
  </si>
  <si>
    <t>PPN *katea '(canoe)side opposite outrigger'. 'Canoe shed' *folau.</t>
  </si>
  <si>
    <t>PPN *waka</t>
  </si>
  <si>
    <t>*PEO *waŋka; *wa(ŋ)ka.</t>
  </si>
  <si>
    <t>زوْرق طوِيل</t>
  </si>
  <si>
    <t>canoe</t>
  </si>
  <si>
    <t>fɑnɑs</t>
  </si>
  <si>
    <t>linter; cymba; scapha</t>
  </si>
  <si>
    <t>'plio; ka'ravi</t>
  </si>
  <si>
    <t>'lembos; 'skapʰē; 'kumbē</t>
  </si>
  <si>
    <t>lodka</t>
  </si>
  <si>
    <t>nache; nāwe</t>
  </si>
  <si>
    <t>skip</t>
  </si>
  <si>
    <t>båt; fartyg</t>
  </si>
  <si>
    <t>bāir; nokkvi</t>
  </si>
  <si>
    <t>bateau</t>
  </si>
  <si>
    <t>bag</t>
  </si>
  <si>
    <t>bad; cwch</t>
  </si>
  <si>
    <t>curach; bāt</t>
  </si>
  <si>
    <t>'ũc̷i</t>
  </si>
  <si>
    <t>bote</t>
  </si>
  <si>
    <t>'Outrigger' pōpao.</t>
  </si>
  <si>
    <t>vaka; vaka ʔaʔalo</t>
  </si>
  <si>
    <t>poti; waka</t>
  </si>
  <si>
    <t>'Craft, sea-going' fouzua.</t>
  </si>
  <si>
    <t>PPN *waka; *vaka; *folau</t>
  </si>
  <si>
    <t>*PEO *waŋka; *waŋka(ŋ)</t>
  </si>
  <si>
    <t>مرْكب , زوْرق , قارِب</t>
  </si>
  <si>
    <t>[qayeq]</t>
  </si>
  <si>
    <t>c̷uno</t>
  </si>
  <si>
    <t>nau-; naukā-; plava-; pota-</t>
  </si>
  <si>
    <t>boat</t>
  </si>
  <si>
    <t>dampɑ</t>
  </si>
  <si>
    <t>nāvis, nāvigium</t>
  </si>
  <si>
    <t>'skafos; 'plio; ka'ravi</t>
  </si>
  <si>
    <t>'naus; 'ploion</t>
  </si>
  <si>
    <t>korabl ́; sudno</t>
  </si>
  <si>
    <t>schif; schef</t>
  </si>
  <si>
    <t>First term now literary, poetic, etc.</t>
  </si>
  <si>
    <t>skepp; fartyg</t>
  </si>
  <si>
    <t>skip; nōr; fley</t>
  </si>
  <si>
    <t>navire; bateau</t>
  </si>
  <si>
    <t>lestr; batimant</t>
  </si>
  <si>
    <t>llong</t>
  </si>
  <si>
    <t>nau; long; lestar</t>
  </si>
  <si>
    <t>buque; barco</t>
  </si>
  <si>
    <t>'Stern' taumuli.</t>
  </si>
  <si>
    <t>sitima; vaka</t>
  </si>
  <si>
    <t>kaipuke</t>
  </si>
  <si>
    <t>PPN *pola</t>
  </si>
  <si>
    <t>سفِينة</t>
  </si>
  <si>
    <t>kešti; nɑv</t>
  </si>
  <si>
    <t>Loans from Russian.</t>
  </si>
  <si>
    <t>bero; [ladžia]; [paraxodo]</t>
  </si>
  <si>
    <t>nau-</t>
  </si>
  <si>
    <t>ship</t>
  </si>
  <si>
    <t>iugum</t>
  </si>
  <si>
    <t>zi'ɣos</t>
  </si>
  <si>
    <t>zu'gon; zu'gos</t>
  </si>
  <si>
    <t>jarmo</t>
  </si>
  <si>
    <t>joch</t>
  </si>
  <si>
    <t>yukuzi</t>
  </si>
  <si>
    <t>ok</t>
  </si>
  <si>
    <t>joug</t>
  </si>
  <si>
    <t>yeo</t>
  </si>
  <si>
    <t>iau</t>
  </si>
  <si>
    <t>cuing</t>
  </si>
  <si>
    <t>üs'tari</t>
  </si>
  <si>
    <t>yugo</t>
  </si>
  <si>
    <t>haʔamo</t>
  </si>
  <si>
    <t>ioka</t>
  </si>
  <si>
    <t>نِيْر</t>
  </si>
  <si>
    <t>yuq</t>
  </si>
  <si>
    <t>Latter form: 'carried by person on shoulder'.</t>
  </si>
  <si>
    <t>[bravnic̷a]; [koromisla]</t>
  </si>
  <si>
    <t>yuga-</t>
  </si>
  <si>
    <t>yoke</t>
  </si>
  <si>
    <t>aksil</t>
  </si>
  <si>
    <t>axis</t>
  </si>
  <si>
    <t>'aksonas</t>
  </si>
  <si>
    <t>'aksōn</t>
  </si>
  <si>
    <t>os</t>
  </si>
  <si>
    <t>ahse</t>
  </si>
  <si>
    <t>axel</t>
  </si>
  <si>
    <t>oxull; oxultrē</t>
  </si>
  <si>
    <t>essieu</t>
  </si>
  <si>
    <t>ahel</t>
  </si>
  <si>
    <t>echel</t>
  </si>
  <si>
    <t>fertas</t>
  </si>
  <si>
    <t>'nac̷a</t>
  </si>
  <si>
    <t>eje</t>
  </si>
  <si>
    <t>ʔakisela</t>
  </si>
  <si>
    <t>مِحْور</t>
  </si>
  <si>
    <t>mil, mile</t>
  </si>
  <si>
    <t>[vosia]</t>
  </si>
  <si>
    <t>akṣa-</t>
  </si>
  <si>
    <t>axle</t>
  </si>
  <si>
    <t>yuvlɑ</t>
  </si>
  <si>
    <t>rota</t>
  </si>
  <si>
    <t>'roða; tro'xos</t>
  </si>
  <si>
    <t>tro'kʰos; 'kuklos</t>
  </si>
  <si>
    <t>koleso</t>
  </si>
  <si>
    <t>rat</t>
  </si>
  <si>
    <t>hjul</t>
  </si>
  <si>
    <t>hvel; hjōl; hvēl</t>
  </si>
  <si>
    <t>rod</t>
  </si>
  <si>
    <t>olwyn; rhod</t>
  </si>
  <si>
    <t>droch; roth</t>
  </si>
  <si>
    <t>From Latin 'rota'.</t>
  </si>
  <si>
    <t>[e'rota]</t>
  </si>
  <si>
    <t>rueda</t>
  </si>
  <si>
    <t>yowa also means 'round' 12.810; 'night' 14.420. 'Goes around' is malakač-ti-k. See 'turn around' 10.130.</t>
  </si>
  <si>
    <t>'Spoke' kahoki.</t>
  </si>
  <si>
    <t>wiira</t>
  </si>
  <si>
    <t>عجلة , دُوﻻب</t>
  </si>
  <si>
    <t>čærx</t>
  </si>
  <si>
    <t>[roata]</t>
  </si>
  <si>
    <t>cakra-</t>
  </si>
  <si>
    <t>wheel</t>
  </si>
  <si>
    <t>The first example is plural.</t>
  </si>
  <si>
    <t>skeɑr̃r̃ut; vovdnɑ</t>
  </si>
  <si>
    <t>Also carrus; plaustrum.</t>
  </si>
  <si>
    <t>vehiculum; raeda</t>
  </si>
  <si>
    <t>va'ɣoni; karo</t>
  </si>
  <si>
    <t>'hamaksa; a'pēnē; 'okʰos</t>
  </si>
  <si>
    <t>povozka; telega</t>
  </si>
  <si>
    <t>wagen; karre</t>
  </si>
  <si>
    <t>Second term is cart.</t>
  </si>
  <si>
    <t>vagn; kärra</t>
  </si>
  <si>
    <t>reið; vagn; karir</t>
  </si>
  <si>
    <t>wagon; charrette</t>
  </si>
  <si>
    <t>karr</t>
  </si>
  <si>
    <t>cerbyd; (g)wagen; men; ben; cert</t>
  </si>
  <si>
    <t>fēn; carpat; carr</t>
  </si>
  <si>
    <t>Respectively: 'carriage; cart; little cart with bars'.</t>
  </si>
  <si>
    <t>[ba'gu]; 'orga; [ča'riot]</t>
  </si>
  <si>
    <t>carro; carretón</t>
  </si>
  <si>
    <t>For hauling dirt, tal.</t>
  </si>
  <si>
    <t>tal-kišti-lo-ni</t>
  </si>
  <si>
    <t>sāliote; fale fonoŋa (lēlue)</t>
  </si>
  <si>
    <t>waakena</t>
  </si>
  <si>
    <t>عربة , مرْكبة</t>
  </si>
  <si>
    <t>gɑri</t>
  </si>
  <si>
    <t>vurdon</t>
  </si>
  <si>
    <t>yāna-; vāhana-; ratha-; šakaṭa-; anas-</t>
  </si>
  <si>
    <t>carriage, wagon, cart</t>
  </si>
  <si>
    <t>šɑldi</t>
  </si>
  <si>
    <t>pōns</t>
  </si>
  <si>
    <t>'ɣefira</t>
  </si>
  <si>
    <t>'gepʰūrā</t>
  </si>
  <si>
    <t>most</t>
  </si>
  <si>
    <t>brucke; stec</t>
  </si>
  <si>
    <t>Second term usually means 'landing-place'.</t>
  </si>
  <si>
    <t>bro; brygga</t>
  </si>
  <si>
    <t>brū</t>
  </si>
  <si>
    <t>pont</t>
  </si>
  <si>
    <t>drochet</t>
  </si>
  <si>
    <t>'sübü</t>
  </si>
  <si>
    <t>puente</t>
  </si>
  <si>
    <t>halafakakavakava</t>
  </si>
  <si>
    <t>piriti; arawhata</t>
  </si>
  <si>
    <t>PPN *te-a</t>
  </si>
  <si>
    <t>PAN *tey</t>
  </si>
  <si>
    <t>جِسْر , كُوبْرِي</t>
  </si>
  <si>
    <t>pol</t>
  </si>
  <si>
    <t>pʰurt</t>
  </si>
  <si>
    <t>setu-; piṇḍala-</t>
  </si>
  <si>
    <t>bridge</t>
  </si>
  <si>
    <t>balggis</t>
  </si>
  <si>
    <t>sēmita; callis</t>
  </si>
  <si>
    <t>mono'pati; 'ðromos</t>
  </si>
  <si>
    <t>'patos; atra'pos; 'tribos</t>
  </si>
  <si>
    <t>tropinka, tropa; dorožka</t>
  </si>
  <si>
    <t>pfat; stīc</t>
  </si>
  <si>
    <t>staiga</t>
  </si>
  <si>
    <t>stig</t>
  </si>
  <si>
    <t>stīgr</t>
  </si>
  <si>
    <t>sentier; chemin</t>
  </si>
  <si>
    <t>gwenodenn; ribin</t>
  </si>
  <si>
    <t>llwybr</t>
  </si>
  <si>
    <t>cassān; conar</t>
  </si>
  <si>
    <t>From Span. 'senda'.</t>
  </si>
  <si>
    <t>['ṣɛ̃da]</t>
  </si>
  <si>
    <t>camino; senda</t>
  </si>
  <si>
    <t>*Aztecan *oh-.</t>
  </si>
  <si>
    <t>oh-ti; oh-pic̷a-k</t>
  </si>
  <si>
    <t>kiʔi hala</t>
  </si>
  <si>
    <t>ara; huarahi</t>
  </si>
  <si>
    <t>'To make path' *foa.</t>
  </si>
  <si>
    <t>PPN *hala; *hala(n); *sala; *te-a</t>
  </si>
  <si>
    <t>*PEO *zala.</t>
  </si>
  <si>
    <t>سبِيل , مجاز</t>
  </si>
  <si>
    <t>rɑh</t>
  </si>
  <si>
    <t>[vurma]</t>
  </si>
  <si>
    <t>For first form, see preceding. There is no appreciable difference with the preceding. If the sense of 'foot-path' is meant (French 'sentier'), then pada-vī-; pada-ga-patha-; padika-mārga- might be more appropriate.</t>
  </si>
  <si>
    <t>path-; mārga-</t>
  </si>
  <si>
    <t>path</t>
  </si>
  <si>
    <t>geɑidnu</t>
  </si>
  <si>
    <t>via</t>
  </si>
  <si>
    <t>'ðromos; o'ðos</t>
  </si>
  <si>
    <t>ho'dos; 'keleutʰos</t>
  </si>
  <si>
    <t>doroga; put</t>
  </si>
  <si>
    <t>wec; strāze</t>
  </si>
  <si>
    <t>wigs</t>
  </si>
  <si>
    <t>väg</t>
  </si>
  <si>
    <t>vegr; braut; gata</t>
  </si>
  <si>
    <t>route</t>
  </si>
  <si>
    <t>hent</t>
  </si>
  <si>
    <t>ffordd</t>
  </si>
  <si>
    <t>slige; sēt; rōt; conar; bōthar</t>
  </si>
  <si>
    <t>'bide</t>
  </si>
  <si>
    <t>carretera</t>
  </si>
  <si>
    <t>oh-ti</t>
  </si>
  <si>
    <t>'Sea route' halaŋa vaka.</t>
  </si>
  <si>
    <t>hala</t>
  </si>
  <si>
    <t>'Street' [tiriti].</t>
  </si>
  <si>
    <t>hua-nui; huarahi; ara; roori; rori; haere</t>
  </si>
  <si>
    <t>طرِيق</t>
  </si>
  <si>
    <t>[drom]</t>
  </si>
  <si>
    <t>The first form is the weak stem; it appears as panthān- in its strong stem, and pathi- in the middle stem. There is no sharp division between 'street' and 'road', terms which have different origins in English. If a main road or highway is meant, the term rathyā- 'carriage road' may be used. If 'street' refers to the 'path within a city', which English 'street' sometimes represents, then nagara-mārga- can be cited.</t>
  </si>
  <si>
    <t>path-; mārga-; adhvan-</t>
  </si>
  <si>
    <t>road</t>
  </si>
  <si>
    <t>sahčɑt</t>
  </si>
  <si>
    <t>trūdere; impellere; pulsāre</t>
  </si>
  <si>
    <t>'sproxno</t>
  </si>
  <si>
    <t>ō'tʰeō</t>
  </si>
  <si>
    <t>Respectively: 'push, shove'.</t>
  </si>
  <si>
    <t>tolkat ́; pixat</t>
  </si>
  <si>
    <t>schieben</t>
  </si>
  <si>
    <t>afskiuban</t>
  </si>
  <si>
    <t>Third term is 'thrust, hit, shoot' etc.</t>
  </si>
  <si>
    <t>knuffa, knuffa på; skjuta, skjuta på; stöta, stöta till</t>
  </si>
  <si>
    <t>skȳfa</t>
  </si>
  <si>
    <t>pousser</t>
  </si>
  <si>
    <t>poulzaɲ; boutaɲ</t>
  </si>
  <si>
    <t>gwthio; hyrddiaf; hyrddu</t>
  </si>
  <si>
    <t>['pʰuṣa]</t>
  </si>
  <si>
    <t>empujar</t>
  </si>
  <si>
    <t>teke; tekeʔi ki mui</t>
  </si>
  <si>
    <t>pana-a; tute-a</t>
  </si>
  <si>
    <t>PPN *tule(kq)i; *tono. PEP tute 'push away'. PCP *tono'poke'; *tule.</t>
  </si>
  <si>
    <t>PPN *keu; *tule; *take; *pa(s, f)u; *pahu</t>
  </si>
  <si>
    <t>*PEO *kisi'poke'; *tul(ae).</t>
  </si>
  <si>
    <t>دَفَعَ</t>
  </si>
  <si>
    <t>tekɑn-dɑdæn</t>
  </si>
  <si>
    <t>spid-</t>
  </si>
  <si>
    <t>tud- (tudati)</t>
  </si>
  <si>
    <t>push, shove</t>
  </si>
  <si>
    <t>riidet</t>
  </si>
  <si>
    <t>The latter means to ride on a horse.</t>
  </si>
  <si>
    <t>vehī; equitāre</t>
  </si>
  <si>
    <t>epi'veno; kavali'kevo</t>
  </si>
  <si>
    <t>o'kʰeomai; e'launō; hip'peuō</t>
  </si>
  <si>
    <t>Forms, respectively, one direction; in general mean both 'on a horse' or other animal, and 'in a vehicle'.</t>
  </si>
  <si>
    <t>jexat ́; jezdit</t>
  </si>
  <si>
    <t>rīten</t>
  </si>
  <si>
    <t>Respectively: on a horse; in a vehicle.</t>
  </si>
  <si>
    <t>rida; åka</t>
  </si>
  <si>
    <t>Respectively: on a horse, in a vehicle.</t>
  </si>
  <si>
    <t>rīða; aka</t>
  </si>
  <si>
    <t>chevaucher</t>
  </si>
  <si>
    <t>mond war varh</t>
  </si>
  <si>
    <t>marchogaeth; reidio</t>
  </si>
  <si>
    <t>rīadaim</t>
  </si>
  <si>
    <t>sal'dika</t>
  </si>
  <si>
    <t>montar</t>
  </si>
  <si>
    <t>heka</t>
  </si>
  <si>
    <t>eke hooiho</t>
  </si>
  <si>
    <t>رَكِبَ</t>
  </si>
  <si>
    <t>sævɑr-šodæn</t>
  </si>
  <si>
    <t>trad-</t>
  </si>
  <si>
    <t>This term has the primary meaning of 'draw'. With the instrumental the passive form (uhya-) means 'to be carried or drawn by', for example, 'by a horse' (ašvena). By extension, it may be translated as 'to ride (on)'. Otherwise, 'ride' or French 'chevaucher' might be better expressed by the causative vāhaya-, thus, ašvaṃ vāhayati '(s)he rides on a horse', or, with two accusatives 'causes (the horse) to carry (him/her)'.</t>
  </si>
  <si>
    <t>vah- (vahati)</t>
  </si>
  <si>
    <t>ride</t>
  </si>
  <si>
    <t>vuoyihit</t>
  </si>
  <si>
    <t>agere; pellere</t>
  </si>
  <si>
    <t>oði'ɣo</t>
  </si>
  <si>
    <t>e'launō; hodē'geō</t>
  </si>
  <si>
    <t>Respectively: one direction; general form (livestock only).</t>
  </si>
  <si>
    <t>gnat ́; gonit</t>
  </si>
  <si>
    <t>trīben</t>
  </si>
  <si>
    <t>dreiban; draibjan</t>
  </si>
  <si>
    <t>Respectively: driving cattle, etc.; driving a vehicle, cf. 10.610.</t>
  </si>
  <si>
    <t>driva; köra</t>
  </si>
  <si>
    <t>reka; keyra</t>
  </si>
  <si>
    <t>conduire</t>
  </si>
  <si>
    <t>kas</t>
  </si>
  <si>
    <t>gyrru</t>
  </si>
  <si>
    <t>ad-aig; imm-aig</t>
  </si>
  <si>
    <t>['gida]</t>
  </si>
  <si>
    <t>conducir</t>
  </si>
  <si>
    <t>ki-neh-nemi-l-ti-a</t>
  </si>
  <si>
    <t>tuli mamaʔo</t>
  </si>
  <si>
    <t>whiu</t>
  </si>
  <si>
    <t>'Sea travel'.</t>
  </si>
  <si>
    <t>PPN *folau</t>
  </si>
  <si>
    <t>*PEO *p(o, i)lau'go by sea, voyage'</t>
  </si>
  <si>
    <t>سَاقَ</t>
  </si>
  <si>
    <t>rɑndæn</t>
  </si>
  <si>
    <t>The latter example, especially, has the sense of 'impel, drive on, push'. The root vah-, (see next) in the causative, vāhaya-, also means 'drive' (either transitively), drive a chariot: rathaṃ vāhaya-, or intransitively, with no object.</t>
  </si>
  <si>
    <t>aj- (ajati); nud- (nudati)</t>
  </si>
  <si>
    <t>drive</t>
  </si>
  <si>
    <t>yoðihit</t>
  </si>
  <si>
    <t>dūcere</t>
  </si>
  <si>
    <t>'agō; hē'geomai</t>
  </si>
  <si>
    <t>Respectively: one direction; general form.</t>
  </si>
  <si>
    <t>vesti; vodit</t>
  </si>
  <si>
    <t>leiten; vüeren</t>
  </si>
  <si>
    <t>tiuhan</t>
  </si>
  <si>
    <t>leda; föra</t>
  </si>
  <si>
    <t>leiða</t>
  </si>
  <si>
    <t>mener; conduire</t>
  </si>
  <si>
    <t>arwain; tywys</t>
  </si>
  <si>
    <t>fedim</t>
  </si>
  <si>
    <t>guiar, conducir</t>
  </si>
  <si>
    <t>'Lead with the hand' is -mah-čaana.</t>
  </si>
  <si>
    <t>ki-yekana; -čaana</t>
  </si>
  <si>
    <t>taki</t>
  </si>
  <si>
    <t>arahi-na; aarahi-na; arataki-na</t>
  </si>
  <si>
    <t>PPN *taki; *ala(f)</t>
  </si>
  <si>
    <t>قَادَ , أَرْشَدَ</t>
  </si>
  <si>
    <t>[hedɑyæt]-kærdæn; ræhnæmɑ-kærdæn</t>
  </si>
  <si>
    <t>pʰirav-; anger- ~ inger- ~ ninger-</t>
  </si>
  <si>
    <t>nī- (nayati)</t>
  </si>
  <si>
    <t>lead (vb)</t>
  </si>
  <si>
    <t>saddet</t>
  </si>
  <si>
    <t>mittere</t>
  </si>
  <si>
    <t>'stelno</t>
  </si>
  <si>
    <t>'pempō</t>
  </si>
  <si>
    <t>poslat</t>
  </si>
  <si>
    <t>schicken; senden</t>
  </si>
  <si>
    <t>sandjan</t>
  </si>
  <si>
    <t>sända; skicka</t>
  </si>
  <si>
    <t>envoyer</t>
  </si>
  <si>
    <t>(d)anfon</t>
  </si>
  <si>
    <t>'igor</t>
  </si>
  <si>
    <t>enviar; mandar</t>
  </si>
  <si>
    <t>ki-titani</t>
  </si>
  <si>
    <t>ʔave</t>
  </si>
  <si>
    <t>tono-a; ŋare-a; uŋa-a; tuku-a</t>
  </si>
  <si>
    <t>'Message, report'.</t>
  </si>
  <si>
    <t>بَعَثَ , أَرْسَلَ</t>
  </si>
  <si>
    <t>ferestɑdæn</t>
  </si>
  <si>
    <t>bičav-; trad-</t>
  </si>
  <si>
    <t>pra-iṣ- (pra-iṣṇāti ~ preṣṇāti)</t>
  </si>
  <si>
    <t>send</t>
  </si>
  <si>
    <t>buktit</t>
  </si>
  <si>
    <t>ferre, adferre</t>
  </si>
  <si>
    <t>'pao; 'ferno</t>
  </si>
  <si>
    <t>'pʰerō</t>
  </si>
  <si>
    <t>prinesti</t>
  </si>
  <si>
    <t>bringen; holn</t>
  </si>
  <si>
    <t>briggan</t>
  </si>
  <si>
    <t>First term is ancient, literary and mainly abstract. Third term is 'fetch'.</t>
  </si>
  <si>
    <t>bringa; ta med sig; hämta</t>
  </si>
  <si>
    <t>Latter: (with dat.)</t>
  </si>
  <si>
    <t>fœra; koma</t>
  </si>
  <si>
    <t>apporter; amener</t>
  </si>
  <si>
    <t>digas</t>
  </si>
  <si>
    <t>dod â; dwyn; cyrchu</t>
  </si>
  <si>
    <t>biru; dobiur; toucc-</t>
  </si>
  <si>
    <t>'ekʰar</t>
  </si>
  <si>
    <t>traer</t>
  </si>
  <si>
    <t>-wiikaa; kʷal-kʷi; -waal-kʷii</t>
  </si>
  <si>
    <t>ʔomai ~ mai</t>
  </si>
  <si>
    <t>mau-ria; hari</t>
  </si>
  <si>
    <t>جَلَبَ , أَتَى بِ , أَحْضَرَ</t>
  </si>
  <si>
    <t>ɑvordæn/ ɑvær-</t>
  </si>
  <si>
    <t>an-</t>
  </si>
  <si>
    <t>3rd person sing. forms: ā-nayati, ā-harati, bibharti ~ bharati. This final example has the primary meaning 'bear, carry' .</t>
  </si>
  <si>
    <t>ā-nī-; hṛ-; ā-hṛ-; bhṛ-</t>
  </si>
  <si>
    <t>bring</t>
  </si>
  <si>
    <t>guoddit</t>
  </si>
  <si>
    <t>sub ālā portāre</t>
  </si>
  <si>
    <t>meta'fero ('kato a'po ti ma'sxali)</t>
  </si>
  <si>
    <t>One direction.</t>
  </si>
  <si>
    <t>nesti pod rukoj</t>
  </si>
  <si>
    <t>unter dem arm tragen</t>
  </si>
  <si>
    <t>bära (under armen)</t>
  </si>
  <si>
    <t>porter (sous le bras)</t>
  </si>
  <si>
    <t>dougen dindan e gazel</t>
  </si>
  <si>
    <t>cario/dal dan ei fraich</t>
  </si>
  <si>
    <t>Lit. 'to carry-underarm'.</t>
  </si>
  <si>
    <t>beṣa 'pe-a-n e'raman</t>
  </si>
  <si>
    <t>llevar bajo el brazo</t>
  </si>
  <si>
    <t>ʔefi</t>
  </si>
  <si>
    <t>(حَمَلَ (بيْن الجنْب و الذﱢراع</t>
  </si>
  <si>
    <t>bæqæl-kærdæn/ -daštæn</t>
  </si>
  <si>
    <t>Perhaps bāhoḥ-adhaḥ vah-; bāhor-adho vah-.</t>
  </si>
  <si>
    <t>carry-underarm</t>
  </si>
  <si>
    <t>capite portāre</t>
  </si>
  <si>
    <t>meta'fero ('sto ke'fali)</t>
  </si>
  <si>
    <t>nesti na golove</t>
  </si>
  <si>
    <t>ūf dem houbet tragen</t>
  </si>
  <si>
    <t>bära (på huvudet)</t>
  </si>
  <si>
    <t>porter (sur la tête)</t>
  </si>
  <si>
    <t>dougen war e benn</t>
  </si>
  <si>
    <t>cario/dal ar ei ben</t>
  </si>
  <si>
    <t>Respectively: 'to carry-on-head; to carry-on-nape astride'.</t>
  </si>
  <si>
    <t>bü'rü-a-n e'raman; kõka'čea-n e'raman</t>
  </si>
  <si>
    <t>llevar sobre la cabeza</t>
  </si>
  <si>
    <t>(حَمَلَ (في الرﱠأْس</t>
  </si>
  <si>
    <t>Instrumental form of širas-.</t>
  </si>
  <si>
    <t>širasā vah-</t>
  </si>
  <si>
    <t>carry-on-head</t>
  </si>
  <si>
    <t>gur̃put</t>
  </si>
  <si>
    <t>umerō portāre</t>
  </si>
  <si>
    <t>meta'fero ('ston 'omo; stin 'plati)</t>
  </si>
  <si>
    <t>nōtopʰo'reō</t>
  </si>
  <si>
    <t>nesti na pleče</t>
  </si>
  <si>
    <t>auf dem rücken tragen</t>
  </si>
  <si>
    <t>bära (på axeln)</t>
  </si>
  <si>
    <t>porter (sur l'épaule)</t>
  </si>
  <si>
    <t>Lit. 'on the nape of his neck'.</t>
  </si>
  <si>
    <t>dougen war e chouk</t>
  </si>
  <si>
    <t>cario/dal ar ei ysgwydd(au)</t>
  </si>
  <si>
    <t>Lit. 'to carry-on-shoulder'.</t>
  </si>
  <si>
    <t>[eṣpal'da]-n e'raman</t>
  </si>
  <si>
    <t>llevar a la espalda/ en el hombro</t>
  </si>
  <si>
    <t>'Carry (on back)' piikau-tia; waha-a.</t>
  </si>
  <si>
    <t>amo-hia</t>
  </si>
  <si>
    <t>PPN *sole; *papa; *fafa'carry on back'</t>
  </si>
  <si>
    <t>PPN *fafa; *fua; *ʔamo; *qamo</t>
  </si>
  <si>
    <t>*PEO *zola; *papa; *vava'carry-on-back'.</t>
  </si>
  <si>
    <t>(حَمَلَ (في الكتف</t>
  </si>
  <si>
    <t>Instrumental form of skandha-.</t>
  </si>
  <si>
    <t>skandhena vah-</t>
  </si>
  <si>
    <t>carry-on-shoulder</t>
  </si>
  <si>
    <t>manū portāre</t>
  </si>
  <si>
    <t>meta'fero ('sta 'xeria)</t>
  </si>
  <si>
    <t>ba'stazō; 'pʰerō</t>
  </si>
  <si>
    <t>nesti v ruke</t>
  </si>
  <si>
    <t>in der hant tragen</t>
  </si>
  <si>
    <t>bära (i handen)</t>
  </si>
  <si>
    <t>porter (dans la main)</t>
  </si>
  <si>
    <t>dougen en e zorn</t>
  </si>
  <si>
    <t>cario/dal (yn ei law/ddwylo)</t>
  </si>
  <si>
    <t>Lit. 'to carry-in-hand'.</t>
  </si>
  <si>
    <t>eṣ'kü-a-n e'raman</t>
  </si>
  <si>
    <t>llevar en la mano</t>
  </si>
  <si>
    <t>ki-mah-čana</t>
  </si>
  <si>
    <t>fua</t>
  </si>
  <si>
    <t>'Carry (in arms)' hiki-tia; tapuhi-tia.</t>
  </si>
  <si>
    <t>(حَمَلَ (في اليد</t>
  </si>
  <si>
    <t>Final form: 'make walk'.</t>
  </si>
  <si>
    <t>anger- ~ inger- ~ ninger-; pʰir-av</t>
  </si>
  <si>
    <t>haste is locative; hastena vah- is instrumental). It is possible to render hasta- in the dual: hastayoḥ (locative) or hastābhyām: 'in both hands'.</t>
  </si>
  <si>
    <t>(haste) bhṛ-; (hastena) vah-</t>
  </si>
  <si>
    <t>carry-in-hand</t>
  </si>
  <si>
    <t>ferre tulī lātus; portāre; gerre; vehere</t>
  </si>
  <si>
    <t>meta'fero</t>
  </si>
  <si>
    <t>'pʰerō; 'agō</t>
  </si>
  <si>
    <t>nesti; nosit</t>
  </si>
  <si>
    <t>tragen</t>
  </si>
  <si>
    <t>bairan</t>
  </si>
  <si>
    <t>Respectively: 'carry, bear; transport; carry by a vehicle'.</t>
  </si>
  <si>
    <t>bära; föra; köra</t>
  </si>
  <si>
    <t>bera</t>
  </si>
  <si>
    <t>porter</t>
  </si>
  <si>
    <t>dougen</t>
  </si>
  <si>
    <t>cludo; cario; dwyn; porthi</t>
  </si>
  <si>
    <t>biru; immchuirim</t>
  </si>
  <si>
    <t>Latter form means 'to transport'.</t>
  </si>
  <si>
    <t>e'raman; [kʰa'rea]</t>
  </si>
  <si>
    <t>llevar; cargar</t>
  </si>
  <si>
    <t>'To unload' -ta-mama-l-kiiš-tii. *Aztecan *maama.</t>
  </si>
  <si>
    <t>ta-mama; kʷika</t>
  </si>
  <si>
    <t>toʔo; hiki; uta; fua</t>
  </si>
  <si>
    <t>kawe-a; amo-hia; hari-a; mau-ria; hari; mau</t>
  </si>
  <si>
    <t>PPN *uta; *fua(t) 'load, cargo'. PNP *sa(a)pa. PCP *(')adi.</t>
  </si>
  <si>
    <t>PPN *kawe; *ʔavatu; *fafa; *tali(k); *sapai</t>
  </si>
  <si>
    <t>*PEO *Ruja'load, cargo'.</t>
  </si>
  <si>
    <t>حَمَلَ</t>
  </si>
  <si>
    <t>bordæn</t>
  </si>
  <si>
    <t>anger-</t>
  </si>
  <si>
    <t>bhṛ- (bibharti); vah-; ud-vah- (ud-vahati)</t>
  </si>
  <si>
    <t>carry (bear)</t>
  </si>
  <si>
    <t>intrāre, introīre; ingredī</t>
  </si>
  <si>
    <t>'beno</t>
  </si>
  <si>
    <t>ei'serkʰomai</t>
  </si>
  <si>
    <t>voit ́i vstupit</t>
  </si>
  <si>
    <t>īngān</t>
  </si>
  <si>
    <t>galeiþan; inngangan; innatgaggan</t>
  </si>
  <si>
    <t>in-träda; gå in</t>
  </si>
  <si>
    <t>gagga inn</t>
  </si>
  <si>
    <t>entrer</t>
  </si>
  <si>
    <t>Respectively: seen from outside; seen from inside.</t>
  </si>
  <si>
    <t>mond ebarz; dond ebarz</t>
  </si>
  <si>
    <t>myn(e)d/d(yf)od i mewn</t>
  </si>
  <si>
    <t>inodtiagu</t>
  </si>
  <si>
    <t>ṣar</t>
  </si>
  <si>
    <t>entrar</t>
  </si>
  <si>
    <t>kalaki</t>
  </si>
  <si>
    <t>hū</t>
  </si>
  <si>
    <t>tomo-kia; uru; kuhu-a; kuhu; hou</t>
  </si>
  <si>
    <t>PNP *tomo. PSS *sulupa. PCP *curu.</t>
  </si>
  <si>
    <t>PPN *huru; *ofi-ofi; *tomo; *tama</t>
  </si>
  <si>
    <t>دَخَلَ</t>
  </si>
  <si>
    <t>vɑred- dɑxel-šodæn; dær-amædæn</t>
  </si>
  <si>
    <t>Means 'go in'.</t>
  </si>
  <si>
    <t>žʸa-andre</t>
  </si>
  <si>
    <t>viš-; pra-viš- (pra-višati)</t>
  </si>
  <si>
    <t>enter</t>
  </si>
  <si>
    <t>lɑhkɑnit</t>
  </si>
  <si>
    <t>adpropinquāre; accēdere</t>
  </si>
  <si>
    <t>plisi'azo</t>
  </si>
  <si>
    <t>plēsi'azō; pe'lazō; eŋ'gizō</t>
  </si>
  <si>
    <t>približat ́sja; podojti, podxodit ́</t>
  </si>
  <si>
    <t>nāhen</t>
  </si>
  <si>
    <t>Means 'come near'.</t>
  </si>
  <si>
    <t>nehwa qiman</t>
  </si>
  <si>
    <t>närma sig</t>
  </si>
  <si>
    <t>ganga nœr; nākvœma</t>
  </si>
  <si>
    <t>approcher</t>
  </si>
  <si>
    <t>tostaad</t>
  </si>
  <si>
    <t>dynesu, nesu; agosáu; nesáu</t>
  </si>
  <si>
    <t>ascnaim; tascnaim</t>
  </si>
  <si>
    <t>'hülʸãt</t>
  </si>
  <si>
    <t>acercarse; aproximarse</t>
  </si>
  <si>
    <t>faka-ofiofi</t>
  </si>
  <si>
    <t>whakatata-ŋia</t>
  </si>
  <si>
    <t>PPN *fotu; *ofi ofi</t>
  </si>
  <si>
    <t>*PEO *(m)p(o, u)tu</t>
  </si>
  <si>
    <t>اِقْتَرَبَ</t>
  </si>
  <si>
    <t>næzdik-šodæn</t>
  </si>
  <si>
    <t>paš: 'near' + passive.</t>
  </si>
  <si>
    <t>pašuv-</t>
  </si>
  <si>
    <t>Respectively, 3rd person sing. forms: adhi-, abhi-, ā-, abhyā-gacchati; a-yāti.</t>
  </si>
  <si>
    <t>adhi-gam-; abhi-gam-; ā-gam-; abhi-ā-gam-; ā-yā-</t>
  </si>
  <si>
    <t>approach</t>
  </si>
  <si>
    <t>yoɑvdɑt</t>
  </si>
  <si>
    <t>advenīre, pervenīre</t>
  </si>
  <si>
    <t>'ftano</t>
  </si>
  <si>
    <t>hi'kneomai; apʰi'kneomai; 'pʰtʰanō</t>
  </si>
  <si>
    <t>pridti; pribyt</t>
  </si>
  <si>
    <t>anekomen; gelangen</t>
  </si>
  <si>
    <t>anaqiman</t>
  </si>
  <si>
    <t>First and second terms are 'reach'; third and fourth are 'arrive'. Fifth term is 'be in time, have time, get time' and is used poetically. Sixth term is usually abstract.</t>
  </si>
  <si>
    <t>komma till; an-lända till; komma; an-lända; hinna; nå</t>
  </si>
  <si>
    <t>Respectively: intransitive, transitive</t>
  </si>
  <si>
    <t>koma at; nā</t>
  </si>
  <si>
    <t>atteindre; arriver</t>
  </si>
  <si>
    <t>arrioud, arruoud; digouezoud; en em gaoud</t>
  </si>
  <si>
    <t>d(yf)od i; cyrraedd</t>
  </si>
  <si>
    <t>roiccim; rosaigim</t>
  </si>
  <si>
    <t>hel</t>
  </si>
  <si>
    <t>llegar; alcanzar</t>
  </si>
  <si>
    <t>*Aztecan *ahsi.</t>
  </si>
  <si>
    <t>ki-ahsi; ehko</t>
  </si>
  <si>
    <t>tau; aʔu</t>
  </si>
  <si>
    <t>Also tuupono; tae atu ki; tutuki.</t>
  </si>
  <si>
    <t>tae-a; uu-ŋia (ki); tau; eke; tatuu</t>
  </si>
  <si>
    <t>PPN *hoko; *soko; *tae; *lau</t>
  </si>
  <si>
    <t>*PEO *soko'ship'.</t>
  </si>
  <si>
    <t>وَصَلَ , بَلَغَ</t>
  </si>
  <si>
    <t>ræsidæn; [vɑred]-šodæn</t>
  </si>
  <si>
    <t>ares-</t>
  </si>
  <si>
    <t>Respectively: 3rd person sing. forms to supplement above entries: gacchati; ā-gacchati; a-sīdati; (pra-)āpnoti. Semantically, 'reach' and 'arrive' may be viewed as equal to 'go' and 'come', thus indicating directional opposites. Otherwise, 'reach' may be viewed as a synonym of 'arrive at'. The first two forms are respectively 'go; come'. ā-sad- has the sense of 'attain; approach (set near)'. The final forms have similar meanings.</t>
  </si>
  <si>
    <t>gam-; ā-gam-; ā-sad-; āp-; pra-āp- (prāp)</t>
  </si>
  <si>
    <t>reach, arrive</t>
  </si>
  <si>
    <t>doɑr̃r̃idit</t>
  </si>
  <si>
    <t>(in-, per-)sequī</t>
  </si>
  <si>
    <t>parakolu'θo</t>
  </si>
  <si>
    <t>di'ōkō</t>
  </si>
  <si>
    <t>presledovat ́; gnat</t>
  </si>
  <si>
    <t>æchten; vervolgen; jagen</t>
  </si>
  <si>
    <t>wrikan</t>
  </si>
  <si>
    <t>förfölja</t>
  </si>
  <si>
    <t>elta</t>
  </si>
  <si>
    <t>poursuivre</t>
  </si>
  <si>
    <t>Respectively: go after; run after.</t>
  </si>
  <si>
    <t>mond war lerh; redeg war lerh</t>
  </si>
  <si>
    <t>erlid; canlyn; dilyn</t>
  </si>
  <si>
    <t>ingrennim; dosennim</t>
  </si>
  <si>
    <t>Lit. 'to follow nearby'.</t>
  </si>
  <si>
    <t>õ'do-tik ža'raik</t>
  </si>
  <si>
    <t>perseguir</t>
  </si>
  <si>
    <t>'Follow footsteps' -mec̷-toh-toka.</t>
  </si>
  <si>
    <t>tulimui</t>
  </si>
  <si>
    <t>aru-mia; whai; whaaia</t>
  </si>
  <si>
    <t>ﻻحَقَ , طَارَدَ , تَتَبﱠع , تَعَقﱠب</t>
  </si>
  <si>
    <t>dombɑl-kærdæn</t>
  </si>
  <si>
    <t>[gonisar-]</t>
  </si>
  <si>
    <t>Causative form is anu-sārayati.</t>
  </si>
  <si>
    <t>anu-dhāv- (anu-dhāvati); anu-sṛ-</t>
  </si>
  <si>
    <t>pursue</t>
  </si>
  <si>
    <t>čuovvut</t>
  </si>
  <si>
    <t>sequī</t>
  </si>
  <si>
    <t>akolu'θo</t>
  </si>
  <si>
    <t>'hepomai; akolū'tʰeō</t>
  </si>
  <si>
    <t>sledit ́; (pre)sledovat</t>
  </si>
  <si>
    <t>volgen</t>
  </si>
  <si>
    <t>laistjan</t>
  </si>
  <si>
    <t>följa</t>
  </si>
  <si>
    <t>fylgja</t>
  </si>
  <si>
    <t>suivre</t>
  </si>
  <si>
    <t>heuliaɲ; mond do heul</t>
  </si>
  <si>
    <t>dilyn; canlyn</t>
  </si>
  <si>
    <t>sechur</t>
  </si>
  <si>
    <t>ža'raiki</t>
  </si>
  <si>
    <t>seguir</t>
  </si>
  <si>
    <t>sen- is 'together'.</t>
  </si>
  <si>
    <t>-toka; ta-toh-toka; ki-sen-toka</t>
  </si>
  <si>
    <t>muimui</t>
  </si>
  <si>
    <t>whai; whaai-a; aru; aru-mia</t>
  </si>
  <si>
    <t>PPN *(q)usi. PNP *fai</t>
  </si>
  <si>
    <t>PPN *ʔalu; *qalu; *fai</t>
  </si>
  <si>
    <t>*PEO *(q)uz(iu)-R.</t>
  </si>
  <si>
    <t>تَبِعَ , عَقَبَ</t>
  </si>
  <si>
    <t>Respectively: 'go after; come after'.</t>
  </si>
  <si>
    <t>žʸa pala; av pala</t>
  </si>
  <si>
    <t>anu-gam- (anu-gacchati); sac- (sacate)</t>
  </si>
  <si>
    <t>follow</t>
  </si>
  <si>
    <t>bahtɑr̃it</t>
  </si>
  <si>
    <t>fugere</t>
  </si>
  <si>
    <t>apo'ðro; 'trepome se fi'ɣi</t>
  </si>
  <si>
    <t>'pheugō</t>
  </si>
  <si>
    <t>bežat</t>
  </si>
  <si>
    <t>vliehen</t>
  </si>
  <si>
    <t>þliuhan</t>
  </si>
  <si>
    <t>fly</t>
  </si>
  <si>
    <t>flȳja</t>
  </si>
  <si>
    <t>s'enfuir</t>
  </si>
  <si>
    <t>tehel; tehoud</t>
  </si>
  <si>
    <t>ffoi</t>
  </si>
  <si>
    <t>techim</t>
  </si>
  <si>
    <t>huir</t>
  </si>
  <si>
    <t>Latter is 'he goes along furtively'.</t>
  </si>
  <si>
    <t>čolo-a; čoloh-ti-nemi</t>
  </si>
  <si>
    <t>hola</t>
  </si>
  <si>
    <t>oma</t>
  </si>
  <si>
    <t>PPN *sao 'escaped'. PCP *drō; 'escape, free' *sao. 'Refuge' punaŋa.</t>
  </si>
  <si>
    <t>PPN *roo; *halu; *kalo; *sao; *sola</t>
  </si>
  <si>
    <t>فَرﱠ , هَرَبَ</t>
  </si>
  <si>
    <t>gorixtæn/ goriz-; færɑr-kærdæn</t>
  </si>
  <si>
    <t>Means 'run' 10.460.</t>
  </si>
  <si>
    <t>naš-</t>
  </si>
  <si>
    <t>palāy- (palāyate); dru- (dravati)</t>
  </si>
  <si>
    <t>flee</t>
  </si>
  <si>
    <t>yavkɑt</t>
  </si>
  <si>
    <t>ēvānescere</t>
  </si>
  <si>
    <t>eksafa'nizome</t>
  </si>
  <si>
    <t>apʰa'nizomai; eksapʰa'nizomai</t>
  </si>
  <si>
    <t>isčeznut</t>
  </si>
  <si>
    <t>verswinden</t>
  </si>
  <si>
    <t>för-svinna</t>
  </si>
  <si>
    <t>disparaître</t>
  </si>
  <si>
    <t>Means 'to go from sight'.</t>
  </si>
  <si>
    <t>mond diwar wel</t>
  </si>
  <si>
    <t>diflannu; myn(e)d o'r golwg</t>
  </si>
  <si>
    <t>desaparecer</t>
  </si>
  <si>
    <t>puli; puli vave; mole atu</t>
  </si>
  <si>
    <t>hemo</t>
  </si>
  <si>
    <t>PEP *numi</t>
  </si>
  <si>
    <t>PPN *ŋalo; *nimo; *numi</t>
  </si>
  <si>
    <t>اِخْتَفَى , تَوَارَى</t>
  </si>
  <si>
    <t>æz-beyn-ræftæn</t>
  </si>
  <si>
    <t>xasav-</t>
  </si>
  <si>
    <t>Latter form has the sense of 'perish, destroy'. It may be intrans. or trans.: 'expel, drive away, extinguish'.</t>
  </si>
  <si>
    <t>apa-gam-; naš- (našyati)</t>
  </si>
  <si>
    <t>disappear</t>
  </si>
  <si>
    <t>vuolgit</t>
  </si>
  <si>
    <t>ab-(ex-)īre; discēdere</t>
  </si>
  <si>
    <t>'fevɣo; anaxo'ro</t>
  </si>
  <si>
    <t>a'perkʰomai; anakʰō'reō; apokʰō'reō</t>
  </si>
  <si>
    <t>ujti; uxodit</t>
  </si>
  <si>
    <t>abegān</t>
  </si>
  <si>
    <t>afleiþan; usgaggan</t>
  </si>
  <si>
    <t>First term refers to departing on foot.</t>
  </si>
  <si>
    <t>gå bort; resa bort</t>
  </si>
  <si>
    <t>ganga af; ganga brott</t>
  </si>
  <si>
    <t>s'en aller; partir</t>
  </si>
  <si>
    <t>mond kuit</t>
  </si>
  <si>
    <t>ymadael; myn(e)d i ffwrdd</t>
  </si>
  <si>
    <t>immthigim</t>
  </si>
  <si>
    <t>žun; [pʰarti]</t>
  </si>
  <si>
    <t>irse; marcharse; partir</t>
  </si>
  <si>
    <t>Cf. 'forget' 17.320. *Aztecan *kiisa.</t>
  </si>
  <si>
    <t>ki-kawa; ki-kač-tewa ?</t>
  </si>
  <si>
    <t>mavahe atu; tukufolau; ʔalu mamaʔo</t>
  </si>
  <si>
    <t>haere atu; riro</t>
  </si>
  <si>
    <t>PNP *fiu'fling'. PCP *(bv)iu'leave, throw away'.</t>
  </si>
  <si>
    <t>PPN *masuq(e, i); *tuku; *walho</t>
  </si>
  <si>
    <t>*PEO *(bv)iu'leave, put'</t>
  </si>
  <si>
    <t>غَادَرَ , سَرَحَ</t>
  </si>
  <si>
    <t>'Go' + emphatic particle.</t>
  </si>
  <si>
    <t>žʸa- tar</t>
  </si>
  <si>
    <t>apa-gam-</t>
  </si>
  <si>
    <t>go away, depart</t>
  </si>
  <si>
    <t>mahc̷c̷ɑt</t>
  </si>
  <si>
    <t>revenīre</t>
  </si>
  <si>
    <t>epi'strefo; ɣi'rizo 'piso</t>
  </si>
  <si>
    <t>epa'nerkʰomai; e'paneimi; no'steō</t>
  </si>
  <si>
    <t>vernut ́sja</t>
  </si>
  <si>
    <t>widerkomen</t>
  </si>
  <si>
    <t>atwandjan (sik)</t>
  </si>
  <si>
    <t>komma till-baka</t>
  </si>
  <si>
    <t>revenir</t>
  </si>
  <si>
    <t>dond en dro</t>
  </si>
  <si>
    <t>dod yn ôl; dychwelyd</t>
  </si>
  <si>
    <t>First form contains Latin prefix 're-'.</t>
  </si>
  <si>
    <t>[ara]žin; 'üc̷ül</t>
  </si>
  <si>
    <t>volver; regresar</t>
  </si>
  <si>
    <t>'To return it' is ki-kʷepa.</t>
  </si>
  <si>
    <t>mo-kepa; išpeta-ni</t>
  </si>
  <si>
    <t>foki mai</t>
  </si>
  <si>
    <t>Respectively: intransitive; trans.</t>
  </si>
  <si>
    <t>hoki-a; whaka-hoki-a</t>
  </si>
  <si>
    <t>PPN *foki; *maliu; *fuli</t>
  </si>
  <si>
    <t>*PEO *poki; *tale</t>
  </si>
  <si>
    <t>رَجَعَ , عَادَ</t>
  </si>
  <si>
    <t>bær-gæštæn</t>
  </si>
  <si>
    <t>av- palpale</t>
  </si>
  <si>
    <t>prati-ā-gam- (praty-ā-gam-)</t>
  </si>
  <si>
    <t>come back</t>
  </si>
  <si>
    <t>boɑhtit</t>
  </si>
  <si>
    <t>venīre</t>
  </si>
  <si>
    <t>'erxome</t>
  </si>
  <si>
    <t>'erkʰomai</t>
  </si>
  <si>
    <t>pridti, prixodit</t>
  </si>
  <si>
    <t>komen</t>
  </si>
  <si>
    <t>qiman</t>
  </si>
  <si>
    <t>komma</t>
  </si>
  <si>
    <t>koma</t>
  </si>
  <si>
    <t>venir</t>
  </si>
  <si>
    <t>dond</t>
  </si>
  <si>
    <t>Final three are 's/he comes; came; may come (subjunctive)'.</t>
  </si>
  <si>
    <t>dyfod; daw; daeth; del</t>
  </si>
  <si>
    <t>doiccim; ticim</t>
  </si>
  <si>
    <t>žin</t>
  </si>
  <si>
    <t>Latter form is irregular verb. *Aztecan *wiic̷-; *waallaah-.</t>
  </si>
  <si>
    <t>wic̷a; wala-; wiki</t>
  </si>
  <si>
    <t>haʔu</t>
  </si>
  <si>
    <t>haere; haere mai; haramai</t>
  </si>
  <si>
    <t>PPN *maliu; *saqu</t>
  </si>
  <si>
    <t>جَاءَ , أَتَى</t>
  </si>
  <si>
    <t>ɑmædæn/ ɑ-</t>
  </si>
  <si>
    <t>av-</t>
  </si>
  <si>
    <t>ā-gam- (ā-gacchati); ā-i- (eti)</t>
  </si>
  <si>
    <t>come</t>
  </si>
  <si>
    <t>mɑnnɑt olggos</t>
  </si>
  <si>
    <t>exīre</t>
  </si>
  <si>
    <t>'vɣeno</t>
  </si>
  <si>
    <t>'ekseimi; e'kserkʰomai; ek'bainō</t>
  </si>
  <si>
    <t>vyjti/ vyxodit</t>
  </si>
  <si>
    <t>ūzgān</t>
  </si>
  <si>
    <t>utgaggan</t>
  </si>
  <si>
    <t>gå ut</t>
  </si>
  <si>
    <t>sortir</t>
  </si>
  <si>
    <t>mond er mêz</t>
  </si>
  <si>
    <t>myn(e)d allan</t>
  </si>
  <si>
    <t>'elkʰi; i'doki</t>
  </si>
  <si>
    <t>salir</t>
  </si>
  <si>
    <t>'To leave hastily' -kiiš-ti-wec̷i.</t>
  </si>
  <si>
    <t>kisa; -kiiš; ewtewa</t>
  </si>
  <si>
    <t>خَرَجَ , سَرَحَ</t>
  </si>
  <si>
    <t>birun ræftæn</t>
  </si>
  <si>
    <t>žʸa- avri</t>
  </si>
  <si>
    <t>niṣ-kram-; nir-gam-</t>
  </si>
  <si>
    <t>go out</t>
  </si>
  <si>
    <t>mɑnnɑt vulos</t>
  </si>
  <si>
    <t>dēscendere</t>
  </si>
  <si>
    <t>kate'veno</t>
  </si>
  <si>
    <t>kata'bainō; 'kateimi; ka'terkʰomai</t>
  </si>
  <si>
    <t>sojti/sxodit</t>
  </si>
  <si>
    <t>undergān</t>
  </si>
  <si>
    <t>atsteigan</t>
  </si>
  <si>
    <t>gå ner</t>
  </si>
  <si>
    <t>descendre</t>
  </si>
  <si>
    <t>diskenn</t>
  </si>
  <si>
    <t>myn(e)d i lawr; disgyn</t>
  </si>
  <si>
    <t>'erač</t>
  </si>
  <si>
    <t>bajar; descender</t>
  </si>
  <si>
    <t>'Bajado' is wal-temolis. 'He is making it go down' ki-temooltiih-tok. *Aztecan *təmo(wa).</t>
  </si>
  <si>
    <t>temo-[w]a</t>
  </si>
  <si>
    <t>hifo; fāhifo; hifo ki lalo</t>
  </si>
  <si>
    <t>The descent is heke-taŋa.</t>
  </si>
  <si>
    <t>heke</t>
  </si>
  <si>
    <t>PPN *solo</t>
  </si>
  <si>
    <t>نَزَلَ , هَبَطَ</t>
  </si>
  <si>
    <t>foru ræftæn</t>
  </si>
  <si>
    <t>'Give oneself down'.</t>
  </si>
  <si>
    <t>de-pe tele</t>
  </si>
  <si>
    <t>ava-ruh-; adho gam-</t>
  </si>
  <si>
    <t>go down</t>
  </si>
  <si>
    <t>goɑr̃gŋut</t>
  </si>
  <si>
    <t>scandere</t>
  </si>
  <si>
    <t>skarfa'lono</t>
  </si>
  <si>
    <t>anarri'kʰaomai</t>
  </si>
  <si>
    <t>lezt ́; lazit</t>
  </si>
  <si>
    <t>stīgen</t>
  </si>
  <si>
    <t>steigan</t>
  </si>
  <si>
    <t>klättra; kliva; klänga</t>
  </si>
  <si>
    <t>grimper</t>
  </si>
  <si>
    <t>krapad</t>
  </si>
  <si>
    <t>dringo</t>
  </si>
  <si>
    <t>i'gan; 'goiti žun</t>
  </si>
  <si>
    <t>trepar</t>
  </si>
  <si>
    <t>kaka</t>
  </si>
  <si>
    <t>kake-a; piki-tia</t>
  </si>
  <si>
    <t>PNP *fa-nake</t>
  </si>
  <si>
    <t>PPN *ato; *heke; *hake; *sake; *ake; *kake; *piki; *fanai</t>
  </si>
  <si>
    <t>*PEO *zake-v.</t>
  </si>
  <si>
    <t>تَسَلﱠق</t>
  </si>
  <si>
    <t>ankel-</t>
  </si>
  <si>
    <t>ā-ruh- (-rohati); adhy-ā-ruh-</t>
  </si>
  <si>
    <t>climb</t>
  </si>
  <si>
    <t>mɑnnɑt ɑlɑs</t>
  </si>
  <si>
    <t>ascendere</t>
  </si>
  <si>
    <t>ane'veno</t>
  </si>
  <si>
    <t>ana'bainō; 'aneimi; a'nerkʰomai</t>
  </si>
  <si>
    <t>idti; xodit ́ na goru; podnjat ́ sja</t>
  </si>
  <si>
    <t>ūfgān</t>
  </si>
  <si>
    <t>ufarsteigan; ussteigan</t>
  </si>
  <si>
    <t>stå up; gå up</t>
  </si>
  <si>
    <t>monter</t>
  </si>
  <si>
    <t>sevel</t>
  </si>
  <si>
    <t>myn(e)d i fyny; esgyn</t>
  </si>
  <si>
    <t>i'gan</t>
  </si>
  <si>
    <t>subir</t>
  </si>
  <si>
    <t>'To go up together' -seen-tehko.</t>
  </si>
  <si>
    <t>tehko; pan-kisa; kahakʷi</t>
  </si>
  <si>
    <t>PPN *hake; *ato; *fa-nake; *fa-nai</t>
  </si>
  <si>
    <t>صَعِدَ</t>
  </si>
  <si>
    <t>bɑlɑ ræftæn</t>
  </si>
  <si>
    <t>žʸa- opre</t>
  </si>
  <si>
    <t>ud-i- (udeti); ūrdhvaṃ gam- (ūrdhvaṃ gacchati)</t>
  </si>
  <si>
    <t>go up</t>
  </si>
  <si>
    <t>mɑnnɑt</t>
  </si>
  <si>
    <t>Late Latin has: vādere; ambulāre.</t>
  </si>
  <si>
    <t>īre; cēdere</t>
  </si>
  <si>
    <t>pi'ɣeno; 'pao</t>
  </si>
  <si>
    <t>'eimi; 'bainō</t>
  </si>
  <si>
    <t>idti; xodit</t>
  </si>
  <si>
    <t>gān; varn; līden</t>
  </si>
  <si>
    <t>gaggan; -leiþan</t>
  </si>
  <si>
    <t>First term refers to going on foot; second term is mainly literary.</t>
  </si>
  <si>
    <t>gå; fara; resa</t>
  </si>
  <si>
    <t>ganga; fara; līða</t>
  </si>
  <si>
    <t>aller</t>
  </si>
  <si>
    <t>mond</t>
  </si>
  <si>
    <t>Final three are personal verb forms; respectively: 's/he goes; went; may go (subjunctive)'.</t>
  </si>
  <si>
    <t>myn(e)d; â; aeth; êl</t>
  </si>
  <si>
    <t>tiagu; lod; -rega; dul</t>
  </si>
  <si>
    <t>žun</t>
  </si>
  <si>
    <t>ir</t>
  </si>
  <si>
    <t>'To pass' is pano-a. 'To stroll' is pašalo-a; 'he is passing' pašaalooh-tok. *Aztecan *panowa.</t>
  </si>
  <si>
    <t>neh-nemi; nemi; yowi ~ -ow ~ yow-; -yah</t>
  </si>
  <si>
    <t>ʔalu; lue</t>
  </si>
  <si>
    <t>Also means 'move'.</t>
  </si>
  <si>
    <t>haere; haere-a atu; whanatu</t>
  </si>
  <si>
    <t>PPN *fano; *laka; *maliu; *ʔalu; *roo; *saʔele</t>
  </si>
  <si>
    <t>*PEO *pano; *lako.</t>
  </si>
  <si>
    <t>ذَهَبَ</t>
  </si>
  <si>
    <t>ræftæn/ ræv-</t>
  </si>
  <si>
    <t>žʸa-</t>
  </si>
  <si>
    <t>i- (eti); yā- (yāti); gam- (gacchati); gā- (jigāti)</t>
  </si>
  <si>
    <t>go</t>
  </si>
  <si>
    <t>viehkɑt</t>
  </si>
  <si>
    <t>currere</t>
  </si>
  <si>
    <t>'trexo</t>
  </si>
  <si>
    <t>'trekʰō; 'tʰeō</t>
  </si>
  <si>
    <t>Respectively: one direction, general form.</t>
  </si>
  <si>
    <t>bežat ́, begat</t>
  </si>
  <si>
    <t>loufen; springen; rennen</t>
  </si>
  <si>
    <t>rinnan; þragjan</t>
  </si>
  <si>
    <t>Second example is older, dialect form.</t>
  </si>
  <si>
    <t>springa; ränna; löpa</t>
  </si>
  <si>
    <t>renna; hlaupa</t>
  </si>
  <si>
    <t>courir</t>
  </si>
  <si>
    <t>redeg; galoupad</t>
  </si>
  <si>
    <t>rhedeg</t>
  </si>
  <si>
    <t>rethim</t>
  </si>
  <si>
    <t>laṣ'terka</t>
  </si>
  <si>
    <t>correr</t>
  </si>
  <si>
    <t>*Aztecan *-tlalowa.</t>
  </si>
  <si>
    <t>mo-talo-(w)a</t>
  </si>
  <si>
    <t>lele</t>
  </si>
  <si>
    <t>oma; kawe; toro-toro</t>
  </si>
  <si>
    <t>PCP *kiv(iu).</t>
  </si>
  <si>
    <t>PPN *lele; *kifu</t>
  </si>
  <si>
    <t>عَدَا , رَكَضَ</t>
  </si>
  <si>
    <t>dævidæn</t>
  </si>
  <si>
    <t>naš-; prast-</t>
  </si>
  <si>
    <t>dhāv- (dhāvati); dru- (dravati); drā- (drāti)</t>
  </si>
  <si>
    <t>run</t>
  </si>
  <si>
    <t>skier̃bmut</t>
  </si>
  <si>
    <t>claudicāre</t>
  </si>
  <si>
    <t>ku'tseno</t>
  </si>
  <si>
    <t>'skazō; kʰō'leuō; kʰō'lainō</t>
  </si>
  <si>
    <t>xpamat</t>
  </si>
  <si>
    <t>hinken</t>
  </si>
  <si>
    <t>halta; linka</t>
  </si>
  <si>
    <t>boiter</t>
  </si>
  <si>
    <t>kammaɲ</t>
  </si>
  <si>
    <t>hercio, hercian; honcian</t>
  </si>
  <si>
    <t>čaɲ'kʰüka</t>
  </si>
  <si>
    <t>Iberian Span. has cojear.</t>
  </si>
  <si>
    <t>lisiar</t>
  </si>
  <si>
    <t>totitoti</t>
  </si>
  <si>
    <t>PPN *tipa; *luli; *LuLi</t>
  </si>
  <si>
    <t>عَرَجَ , مَشَى مُضْطرِباً</t>
  </si>
  <si>
    <t>langa-</t>
  </si>
  <si>
    <t>lan̄g- (lan̄gati)</t>
  </si>
  <si>
    <t>limp</t>
  </si>
  <si>
    <t>vad͜zd͜zit</t>
  </si>
  <si>
    <t>ambulāre; gradī</t>
  </si>
  <si>
    <t>perpa'tao</t>
  </si>
  <si>
    <t>ba'dizō; 'bainō</t>
  </si>
  <si>
    <t>gān; wandeln</t>
  </si>
  <si>
    <t>gaggan</t>
  </si>
  <si>
    <t>gå</t>
  </si>
  <si>
    <t>ganga</t>
  </si>
  <si>
    <t>marcher</t>
  </si>
  <si>
    <t>kerzed; bale</t>
  </si>
  <si>
    <t>cerdded; rhodio</t>
  </si>
  <si>
    <t>cingim; tiagu</t>
  </si>
  <si>
    <t>'ebil</t>
  </si>
  <si>
    <t>caminar; andar</t>
  </si>
  <si>
    <t>-nemi; neh-nemi; -nen; -nehnen</t>
  </si>
  <si>
    <t>ʔalu; lue; maŋa; laka</t>
  </si>
  <si>
    <t>First form means 'step'. 'Stroll' haaere-ere.'Tread, trample' takahi-a.</t>
  </si>
  <si>
    <t>hiikoi; haere-a-wae-wae; haere maa raro</t>
  </si>
  <si>
    <t>PPN *laka; *fano; *maliu; *qalu; *lao; *roo; *sa(a)qele; *sAʔele; *takafi</t>
  </si>
  <si>
    <t>*PEO *laka'go, step'</t>
  </si>
  <si>
    <t>PAN *zak</t>
  </si>
  <si>
    <t>مَشىَ , سَارَ</t>
  </si>
  <si>
    <t>rɑh-ræftæn</t>
  </si>
  <si>
    <t>pʰir-</t>
  </si>
  <si>
    <t>Also, pādābhyāṃ gam- (gacchati).</t>
  </si>
  <si>
    <t>kram- (kramati); gam-</t>
  </si>
  <si>
    <t>walk</t>
  </si>
  <si>
    <t>dansut</t>
  </si>
  <si>
    <t>saltāre</t>
  </si>
  <si>
    <t>xo'revo</t>
  </si>
  <si>
    <t>or'kʰeomai; kʰo'reuō</t>
  </si>
  <si>
    <t>tancovat ́; pljasat</t>
  </si>
  <si>
    <t>tanzen</t>
  </si>
  <si>
    <t>plinsjan</t>
  </si>
  <si>
    <t>dansa</t>
  </si>
  <si>
    <t>hoppa; dansa</t>
  </si>
  <si>
    <t>danser</t>
  </si>
  <si>
    <t>daɲsal</t>
  </si>
  <si>
    <t>dawnsio</t>
  </si>
  <si>
    <t>['dãc̷a]</t>
  </si>
  <si>
    <t>bailar</t>
  </si>
  <si>
    <t>Latter forms are 'bailador'. *Aztecan *-ɨhtootia.</t>
  </si>
  <si>
    <t>mihtoti-a; kʷesaltin; wewes</t>
  </si>
  <si>
    <t>hulohula; faiva</t>
  </si>
  <si>
    <t>haka-a; kani-kani</t>
  </si>
  <si>
    <t>PPN *meqe. PNP *kapa. PEP *fula</t>
  </si>
  <si>
    <t>PPN *mako; *saka; *sak-a; *se(q)a; *kapa; *huLa</t>
  </si>
  <si>
    <t>رَقَصَ</t>
  </si>
  <si>
    <t>[ræqs-]kærdæn</t>
  </si>
  <si>
    <t>nṛt- (nṛtyati)</t>
  </si>
  <si>
    <t>dance</t>
  </si>
  <si>
    <t>čiekčɑt</t>
  </si>
  <si>
    <t>calcitrāre</t>
  </si>
  <si>
    <t>klo'tsao</t>
  </si>
  <si>
    <t>la'ktizō</t>
  </si>
  <si>
    <t>udarit ́ nogoj</t>
  </si>
  <si>
    <t>treten</t>
  </si>
  <si>
    <t>sparka</t>
  </si>
  <si>
    <t>donner un coup de pied</t>
  </si>
  <si>
    <t>reiɲ eun taol troad</t>
  </si>
  <si>
    <t>cicio</t>
  </si>
  <si>
    <t>Lit. 'to give kick'.</t>
  </si>
  <si>
    <t>oṣti'kata 'eman</t>
  </si>
  <si>
    <t>patear</t>
  </si>
  <si>
    <t>-mec̷-topeewa; ki-tel-iksa</t>
  </si>
  <si>
    <t>ʔaka</t>
  </si>
  <si>
    <t>'Trample' is takahi-a.</t>
  </si>
  <si>
    <t>whana-a; kiki-a</t>
  </si>
  <si>
    <t>PPN *ʔaka; *qaka; *sake</t>
  </si>
  <si>
    <t>رَفَسَ , رَكَلَ</t>
  </si>
  <si>
    <t>lægæd-zædæn</t>
  </si>
  <si>
    <t>Lit. 'give one foot'.</t>
  </si>
  <si>
    <t>de- ekʰ punro</t>
  </si>
  <si>
    <t>pādena taḍ- (tāḍayati)</t>
  </si>
  <si>
    <t>kick</t>
  </si>
  <si>
    <t>ɲuiket</t>
  </si>
  <si>
    <t>salīre</t>
  </si>
  <si>
    <t>pi'ðao</t>
  </si>
  <si>
    <t>'hallomai; pē'daō</t>
  </si>
  <si>
    <t>prygat ́, prygnut</t>
  </si>
  <si>
    <t>springen</t>
  </si>
  <si>
    <t>hoppa</t>
  </si>
  <si>
    <t>støkkva; hlaupa</t>
  </si>
  <si>
    <t>sauter</t>
  </si>
  <si>
    <t>lammad, lampad</t>
  </si>
  <si>
    <t>neidio; llamu</t>
  </si>
  <si>
    <t>lingim</t>
  </si>
  <si>
    <t>'žausi</t>
  </si>
  <si>
    <t>saltar; brincar</t>
  </si>
  <si>
    <t>c̷ikʷi-ni</t>
  </si>
  <si>
    <t>puna; puna faka-laka</t>
  </si>
  <si>
    <t>peke; tuu-peke-tia; rere-ŋia; moowhiti</t>
  </si>
  <si>
    <t>PPN *fiti; *lele; *rei; *Lei; *sopo; *panau; *ʔoso</t>
  </si>
  <si>
    <t>*PEO *pinti'cause to j., rebound, fly up'</t>
  </si>
  <si>
    <t>قَفَزَ , وَثَبَ</t>
  </si>
  <si>
    <t>ǰæstæn; pæridæn</t>
  </si>
  <si>
    <t>xutʸ-</t>
  </si>
  <si>
    <t>skand- (skandati); pru- (pravate)</t>
  </si>
  <si>
    <t>jump, leap</t>
  </si>
  <si>
    <t>čeɑssɑt</t>
  </si>
  <si>
    <t>lābī</t>
  </si>
  <si>
    <t>ɣli'strao</t>
  </si>
  <si>
    <t>oli'stʰanō</t>
  </si>
  <si>
    <t>skol ́zit</t>
  </si>
  <si>
    <t>glīten; slüpfen; slīten</t>
  </si>
  <si>
    <t>Means 'slip into'.</t>
  </si>
  <si>
    <t>sliupan</t>
  </si>
  <si>
    <t>Respectively: 'slide'; American-Swedish for 'slip', (Swedish 'slippa' is 'to not need to, to escape'); third term is 'slip'.</t>
  </si>
  <si>
    <t>glida; slippa; halka</t>
  </si>
  <si>
    <t>skreppa; skriðna</t>
  </si>
  <si>
    <t>glisser</t>
  </si>
  <si>
    <t>riklaɲ; rampaɲ</t>
  </si>
  <si>
    <t>llithro</t>
  </si>
  <si>
    <t>'lera</t>
  </si>
  <si>
    <t>resbalar</t>
  </si>
  <si>
    <t>'Escurrir' is ihšika.</t>
  </si>
  <si>
    <t>ta-šolawa; alak-ti-k; alawa-k</t>
  </si>
  <si>
    <t>hekea; meʔa faka-paheke; hekeheke</t>
  </si>
  <si>
    <t>mania; pareŋo</t>
  </si>
  <si>
    <t>PPN *solo; *(pa)seke</t>
  </si>
  <si>
    <t>Second form is homonyn (2). *PEO *jara</t>
  </si>
  <si>
    <t>PAN *lus; *rus</t>
  </si>
  <si>
    <t>زَلِقَ , اِنْزَلَقَ</t>
  </si>
  <si>
    <t>sor-xordæn; lis xordæn; læqzidæn</t>
  </si>
  <si>
    <t>[istr-]</t>
  </si>
  <si>
    <t>sṛp-; vi-sṛp- (vi-sarpati)</t>
  </si>
  <si>
    <t>slide, slip</t>
  </si>
  <si>
    <t>čegŋedit</t>
  </si>
  <si>
    <t>conquiniscere</t>
  </si>
  <si>
    <t>'kaθome okla'ðon</t>
  </si>
  <si>
    <t>hupo'ptēssō; o'klazō</t>
  </si>
  <si>
    <t>presmykat ́ sja</t>
  </si>
  <si>
    <t>hūchen</t>
  </si>
  <si>
    <t>huka sig ner</t>
  </si>
  <si>
    <t>s'accroupir</t>
  </si>
  <si>
    <t>kluchaɲ</t>
  </si>
  <si>
    <t>cyrcydu; cwrcwd; cwmanu; swatio</t>
  </si>
  <si>
    <t>ko'kot</t>
  </si>
  <si>
    <t>agacharse; ponerse en cuclillas</t>
  </si>
  <si>
    <t>قَرْفَصَ</t>
  </si>
  <si>
    <t>Also means 'to squat, hunker down'.</t>
  </si>
  <si>
    <t>čombɑtæme-zædæn</t>
  </si>
  <si>
    <t>Means 'sit'.</t>
  </si>
  <si>
    <t>Descriptively, kāyaṃ pranam- (praṇamati 'to bend the body, ' also implies 'paying respect'; natān̄gaḥ bhū- (bhavati) 'to be bent of body'.</t>
  </si>
  <si>
    <t>crouch</t>
  </si>
  <si>
    <t>čippostɑllɑt</t>
  </si>
  <si>
    <t>genu flectere</t>
  </si>
  <si>
    <t>ɣona'tizo</t>
  </si>
  <si>
    <t>gonupe'teō</t>
  </si>
  <si>
    <t>stojat ́ na kolenjax</t>
  </si>
  <si>
    <t>kniewen</t>
  </si>
  <si>
    <t>knussjan</t>
  </si>
  <si>
    <t>knä-böja; falla på knä</t>
  </si>
  <si>
    <t>s'agenouiller</t>
  </si>
  <si>
    <t>daoulinaɲ; penndaoulinaɲ</t>
  </si>
  <si>
    <t>penlinio</t>
  </si>
  <si>
    <t>be'laika</t>
  </si>
  <si>
    <t>arrodillarse</t>
  </si>
  <si>
    <t>tan-kʷa- is 'knee' 04.360.</t>
  </si>
  <si>
    <t>mo-tan-kʷa-kec̷a</t>
  </si>
  <si>
    <t>tuʔulutui</t>
  </si>
  <si>
    <t>tuu-turi</t>
  </si>
  <si>
    <t>رَكَعَ , رَبَضَ , وَقَفَ على رُكْبتيْهِ</t>
  </si>
  <si>
    <t>čæhɑr-zanu nešæstæn</t>
  </si>
  <si>
    <t>Respectively: 'give knees; give oneself on knees'; pe means 'on'.</t>
  </si>
  <si>
    <t>de-čanga; per-pe čangende</t>
  </si>
  <si>
    <t>A descriptive term, jānunī bhūmau nyas- (nyasyati) 'to lay both knees onto the ground'. Also possible, jānunī bhūmau kṛ- (karoti); jānubhyāṃ bhūmau pat- (patati).</t>
  </si>
  <si>
    <t>kneel</t>
  </si>
  <si>
    <t>ɲoɑmmut; beɑhkit</t>
  </si>
  <si>
    <t>serpere, rēpere</t>
  </si>
  <si>
    <t>'sernome</t>
  </si>
  <si>
    <t>'herpō</t>
  </si>
  <si>
    <t>polzti, polzat</t>
  </si>
  <si>
    <t>kriechen; slīchen</t>
  </si>
  <si>
    <t>Second term is with reference to snakes, etc.</t>
  </si>
  <si>
    <t>krypa; kräla</t>
  </si>
  <si>
    <t>skrīða; krjūpa</t>
  </si>
  <si>
    <t>ramper</t>
  </si>
  <si>
    <t>en em stleja; ruzaɲ</t>
  </si>
  <si>
    <t>ymlusgo; cropian</t>
  </si>
  <si>
    <t>Respectively: crawl; walk on all fours.</t>
  </si>
  <si>
    <t>he'reṣta; laha'poka</t>
  </si>
  <si>
    <t>gatear</t>
  </si>
  <si>
    <t>mo-titilac̷a; mo-išakawilana</t>
  </si>
  <si>
    <t>totolo</t>
  </si>
  <si>
    <t>ŋaoki; ŋaoko; ŋooki; ŋoi; whakapapa</t>
  </si>
  <si>
    <t>PPN *neke neke</t>
  </si>
  <si>
    <t>*PEO *kasi</t>
  </si>
  <si>
    <t>دَبﱠ , زَحَفَ , حَبَا</t>
  </si>
  <si>
    <t>xæzidæn</t>
  </si>
  <si>
    <t>Lit. 'pull oneself'.</t>
  </si>
  <si>
    <t>c̷ird-pe</t>
  </si>
  <si>
    <t>sṛp- (sarpati)</t>
  </si>
  <si>
    <t>creep, crawl</t>
  </si>
  <si>
    <t>bieggɑt</t>
  </si>
  <si>
    <t>flāre</t>
  </si>
  <si>
    <t>fi'sao</t>
  </si>
  <si>
    <t>'pneō; pʰū'saō; 'aēmi</t>
  </si>
  <si>
    <t>dut ́; vejat</t>
  </si>
  <si>
    <t>blāsen; wæjen</t>
  </si>
  <si>
    <t>waian; -blesan</t>
  </si>
  <si>
    <t>blåsa</t>
  </si>
  <si>
    <t>blāsa</t>
  </si>
  <si>
    <t>souffler</t>
  </si>
  <si>
    <t>c’hwezaɲ</t>
  </si>
  <si>
    <t>chwythu</t>
  </si>
  <si>
    <t>sētim</t>
  </si>
  <si>
    <t>From Gascon (Béarn) 'buha'.</t>
  </si>
  <si>
    <t>['buha]</t>
  </si>
  <si>
    <t>soplar</t>
  </si>
  <si>
    <t>'Blow (the wind)' ta-eheka. *Aztecan *-piic̷a.</t>
  </si>
  <si>
    <t>ki-pi-pic̷a; ki-pic̷a</t>
  </si>
  <si>
    <t>puhi</t>
  </si>
  <si>
    <t>pupuhi; puhi</t>
  </si>
  <si>
    <t>PPN *muze; *pisi; *pisi-kia 'splash, squirt'; *pusi; PPN *aŋina'blown away'. PCP *pusi. PCP *pu(q)u'raspberry, trumpet'. PCP *pu(')u'make noise by b'. PCP *yaginia'blown away'.</t>
  </si>
  <si>
    <t>PPN *ani; *aŋi; *pusi; *pus-i; *pu-pu(t); *falala; *ifi; *muze; *sawili; *paa</t>
  </si>
  <si>
    <t>Homonyn (2). *PEO *pus(iu); *pusu'ooze out, spurt, spray, explode, puff, squirt'; *upi(upi); *pisi-k; *pwisi; *pisi.</t>
  </si>
  <si>
    <t>PAN *pus; *put</t>
  </si>
  <si>
    <t>نَفَخَ</t>
  </si>
  <si>
    <t>dæmidæn</t>
  </si>
  <si>
    <t>[pʰurd-]</t>
  </si>
  <si>
    <t>vā- (vāti); dham- (dhamati)</t>
  </si>
  <si>
    <t>blow</t>
  </si>
  <si>
    <t>gir̃dit</t>
  </si>
  <si>
    <t>volāre</t>
  </si>
  <si>
    <t>pe'tao</t>
  </si>
  <si>
    <t>'petomai</t>
  </si>
  <si>
    <t>letet ́, letat</t>
  </si>
  <si>
    <t>vliegen</t>
  </si>
  <si>
    <t>flyga</t>
  </si>
  <si>
    <t>fljūga</t>
  </si>
  <si>
    <t>voler</t>
  </si>
  <si>
    <t>nijal</t>
  </si>
  <si>
    <t>ehedeg; hedfan; fflio</t>
  </si>
  <si>
    <t>foluur; etelaigim</t>
  </si>
  <si>
    <t>he'galta</t>
  </si>
  <si>
    <t>volar</t>
  </si>
  <si>
    <t>*Aztecan *pataanV.</t>
  </si>
  <si>
    <t>pata-ni</t>
  </si>
  <si>
    <t>faka-puna; puna</t>
  </si>
  <si>
    <t>First form also means 'soar, waterfall'.</t>
  </si>
  <si>
    <t>rere; topa; whaka-topa</t>
  </si>
  <si>
    <t>'Flying fish' *maalolo.</t>
  </si>
  <si>
    <t>PPN *lele; *kopa</t>
  </si>
  <si>
    <t>طَارَ</t>
  </si>
  <si>
    <t>pærvɑz-kærdæn</t>
  </si>
  <si>
    <t>hury-</t>
  </si>
  <si>
    <t>Also means 'fall' 10.230.</t>
  </si>
  <si>
    <t>pat- (patati)</t>
  </si>
  <si>
    <t>fly (vb)</t>
  </si>
  <si>
    <t>bor̃yyɑstit</t>
  </si>
  <si>
    <t>nāvigāre</t>
  </si>
  <si>
    <t>'pleo</t>
  </si>
  <si>
    <t>'pleō</t>
  </si>
  <si>
    <t>plyt ́; plavat</t>
  </si>
  <si>
    <t>schiffen; sigelen; vern</t>
  </si>
  <si>
    <t>farjan</t>
  </si>
  <si>
    <t>segla</t>
  </si>
  <si>
    <t>sigla</t>
  </si>
  <si>
    <t>naviguer</t>
  </si>
  <si>
    <t>navigaɲ</t>
  </si>
  <si>
    <t>hwylio; morio; mordwyo</t>
  </si>
  <si>
    <t>immrāim</t>
  </si>
  <si>
    <t>Lit, 'to go by boat'; the Souletin are mountain people, who do not sail.</t>
  </si>
  <si>
    <t>ũ'c̷i-s žun</t>
  </si>
  <si>
    <t>navegar</t>
  </si>
  <si>
    <t>rere</t>
  </si>
  <si>
    <t>*PEO *laya</t>
  </si>
  <si>
    <t>أَبْحَرَ , سَافَرَ بحْراً</t>
  </si>
  <si>
    <t>Means 'go on the water'.</t>
  </si>
  <si>
    <t>žʸa-pe o pai</t>
  </si>
  <si>
    <t>'Sail by boat' naukāyā plu-; nāvā plu-. tṛ (tṝ-) (tarati, tirati); gam (gacchati) are other forms that may be used with boat (nauka~ nau) to render the same meaning: 'sail, navigate'.</t>
  </si>
  <si>
    <t>plu- (naukā-)</t>
  </si>
  <si>
    <t>sail (vb)</t>
  </si>
  <si>
    <t>stuhčɑt</t>
  </si>
  <si>
    <t>aspergere</t>
  </si>
  <si>
    <t>pitsi'lizo; pe'tao ne'ra</t>
  </si>
  <si>
    <t>'hrainō; hran'tizō</t>
  </si>
  <si>
    <t>pleskat</t>
  </si>
  <si>
    <t>blesten</t>
  </si>
  <si>
    <t>stänka; slaska; skvätta; plaska; plumsa; skvalpa</t>
  </si>
  <si>
    <t>éclabousser</t>
  </si>
  <si>
    <t>strinkaɲ dour</t>
  </si>
  <si>
    <t>ysgeintio; tasgu; sblasio</t>
  </si>
  <si>
    <t>ča'paṣta ~ čala'puṣta</t>
  </si>
  <si>
    <t>salpicar</t>
  </si>
  <si>
    <t>'Salpica, busea' is čoponi.</t>
  </si>
  <si>
    <t>čačakʷaka; čačapaka; čačapani</t>
  </si>
  <si>
    <t>pihi</t>
  </si>
  <si>
    <t>poorutu; poohutu-hutu; wheku-wheku</t>
  </si>
  <si>
    <t>*PEO *pisi-k'squirt, spurt, spray, break wind(faeces), drizzle'</t>
  </si>
  <si>
    <t>PAN *cik</t>
  </si>
  <si>
    <t>رَشﱠ , بَخﱠ , رَذﱠ</t>
  </si>
  <si>
    <t>[priskeisar-]</t>
  </si>
  <si>
    <t>Means 'to disperse water here and there' or 'to agitate'. Also possible, jala-vikṣepaṃ kṛ- 'to agitate'.</t>
  </si>
  <si>
    <t>jalam itastato vi-kṣip-</t>
  </si>
  <si>
    <t>splash</t>
  </si>
  <si>
    <t>buokčɑt</t>
  </si>
  <si>
    <t>dēmergere</t>
  </si>
  <si>
    <t>vu'tao; 'kano vu'tia</t>
  </si>
  <si>
    <t>kolum'baō</t>
  </si>
  <si>
    <t>nyrjat</t>
  </si>
  <si>
    <t>tūchen</t>
  </si>
  <si>
    <t>dyka</t>
  </si>
  <si>
    <t>plonger</t>
  </si>
  <si>
    <t>plonjaɲ</t>
  </si>
  <si>
    <t>plymio</t>
  </si>
  <si>
    <t>Lit. 'to jump into (under) the water'.</t>
  </si>
  <si>
    <t>hur-pe-a-'lat 'žausi</t>
  </si>
  <si>
    <t>zambullirse</t>
  </si>
  <si>
    <t>hopo tūʔulu; uku</t>
  </si>
  <si>
    <t>ruku-hia; ruku</t>
  </si>
  <si>
    <t>PCP *jobu.</t>
  </si>
  <si>
    <t>PPN *sopu; *ruku; *luku; *lom-aki; *lom-i</t>
  </si>
  <si>
    <t>*PEO *jobu; *jo(bpv)u.</t>
  </si>
  <si>
    <t>PAN *neb</t>
  </si>
  <si>
    <t>غَطَسَ</t>
  </si>
  <si>
    <t>Respectively: 'give oneself'; loan from Romanian.</t>
  </si>
  <si>
    <t>de-pe; de-prufundak</t>
  </si>
  <si>
    <t>majj-; ni-majj- (ni-majjati)</t>
  </si>
  <si>
    <t>dive</t>
  </si>
  <si>
    <t>vuodyɑt</t>
  </si>
  <si>
    <t>nāre, natāre</t>
  </si>
  <si>
    <t>koli'bao</t>
  </si>
  <si>
    <t>'nēkʰō; 'neō</t>
  </si>
  <si>
    <t>swimmen</t>
  </si>
  <si>
    <t>simma</t>
  </si>
  <si>
    <t>svimma; synda</t>
  </si>
  <si>
    <t>nager</t>
  </si>
  <si>
    <t>neuɲvi; neuial</t>
  </si>
  <si>
    <t>nofio</t>
  </si>
  <si>
    <t>snāim</t>
  </si>
  <si>
    <t>ige'riška</t>
  </si>
  <si>
    <t>nadar</t>
  </si>
  <si>
    <t>ahkʷi</t>
  </si>
  <si>
    <t>kakau</t>
  </si>
  <si>
    <t>kau; (kau)kau-ria; kauhoe-tia; kau-taahoe</t>
  </si>
  <si>
    <t>PPN *kaukau; *kau</t>
  </si>
  <si>
    <t>عَامَ , سَبَحَ</t>
  </si>
  <si>
    <t>šenɑ-kærdæn</t>
  </si>
  <si>
    <t>[notisar-]</t>
  </si>
  <si>
    <t>A descriptive term, bāhubhyāṃ taraṇaṃ kṛ- (karoti) 'move or cross by means of both arms'; bāhubhyāṃ jale sṛ- 'move in the water by means of both arms.'</t>
  </si>
  <si>
    <t>plu- (plavate)</t>
  </si>
  <si>
    <t>swim</t>
  </si>
  <si>
    <t>r̃ievdɑt</t>
  </si>
  <si>
    <t>fluitāre</t>
  </si>
  <si>
    <t>epi'pleo</t>
  </si>
  <si>
    <t>'pleō; epi'pleō</t>
  </si>
  <si>
    <t>plávat</t>
  </si>
  <si>
    <t>sweben; vliezen</t>
  </si>
  <si>
    <t>flyta</t>
  </si>
  <si>
    <t>fljōta</t>
  </si>
  <si>
    <t>flotter</t>
  </si>
  <si>
    <t>Means 'to stay on the surface of the water'.</t>
  </si>
  <si>
    <t>chom war horre an dour</t>
  </si>
  <si>
    <t>nofio, arnofio</t>
  </si>
  <si>
    <t>flotar</t>
  </si>
  <si>
    <t>Lit. 'walk' + water-face-locative.</t>
  </si>
  <si>
    <t>nemi a-iš-ko</t>
  </si>
  <si>
    <t>faka-tētē</t>
  </si>
  <si>
    <t>'Afloat' is maanu; rewa.</t>
  </si>
  <si>
    <t>tere; maanu; rewa</t>
  </si>
  <si>
    <t>PNP *leva.</t>
  </si>
  <si>
    <t>PPN *manu; *maaŋi; *ma-ʔanu; *'anu; *maqanu; *ope; *tere; *uto; *zewa; *Lewa</t>
  </si>
  <si>
    <t>Homonyn (2). *PEO *manu.</t>
  </si>
  <si>
    <t>PAN *puŋ; *taw</t>
  </si>
  <si>
    <t>طَفَا</t>
  </si>
  <si>
    <t>Respectively: from flod (transitive form): 'to launch, set afloat'; reflexive form.</t>
  </si>
  <si>
    <t>[flodi-]; [plivi-pe]</t>
  </si>
  <si>
    <t>float</t>
  </si>
  <si>
    <t>vuodyut</t>
  </si>
  <si>
    <t>(sub)mergere</t>
  </si>
  <si>
    <t>vi'θizome; vu'liazo</t>
  </si>
  <si>
    <t>'dūō; kata'dūō; bu'tʰizomai</t>
  </si>
  <si>
    <t>Respectively: transitive, intransitive.</t>
  </si>
  <si>
    <t>(po)topit ́, (po)tonut</t>
  </si>
  <si>
    <t>Respectively: intransitive, transitive.</t>
  </si>
  <si>
    <t>sinken; senken</t>
  </si>
  <si>
    <t>Respectively: intransitive; transitive.</t>
  </si>
  <si>
    <t>sigqan; sagqan</t>
  </si>
  <si>
    <t>Respectively: intrans.; trans.</t>
  </si>
  <si>
    <t>sjunka; sänka</t>
  </si>
  <si>
    <t>st.: intransitive; wk.: transitive</t>
  </si>
  <si>
    <t>søkkva</t>
  </si>
  <si>
    <t>couler; sombrer</t>
  </si>
  <si>
    <t>The last two forms mean 'to go to the bottom'.</t>
  </si>
  <si>
    <t>gouelediɲ; mond d'ar strad; mond d'ar foɲs</t>
  </si>
  <si>
    <t>suddo; soddi</t>
  </si>
  <si>
    <t>bāidim</t>
  </si>
  <si>
    <t>'itʰo</t>
  </si>
  <si>
    <t>hundir</t>
  </si>
  <si>
    <t>Cf. 'bury, plant'.</t>
  </si>
  <si>
    <t>pan-kalaki; mo-pac̷-toka</t>
  </si>
  <si>
    <t>ŋoto</t>
  </si>
  <si>
    <t>totohu</t>
  </si>
  <si>
    <t>PPN *asu; *lom-aki; *lom-i; *luku; *ŋoto</t>
  </si>
  <si>
    <t>PAN *leb; *neb; *ɲej</t>
  </si>
  <si>
    <t>غَرِقَ , غَطَسَ</t>
  </si>
  <si>
    <t>foru-ræftæn</t>
  </si>
  <si>
    <t>[skezosav-]</t>
  </si>
  <si>
    <t>majj- (majjati)</t>
  </si>
  <si>
    <t>sink</t>
  </si>
  <si>
    <t>golgɑt</t>
  </si>
  <si>
    <t>fluere</t>
  </si>
  <si>
    <t>ki'lao; 'reo</t>
  </si>
  <si>
    <t>'hreō</t>
  </si>
  <si>
    <t>teč</t>
  </si>
  <si>
    <t>vliezen; rinnen</t>
  </si>
  <si>
    <t>rinnan</t>
  </si>
  <si>
    <t>flyta; rinna</t>
  </si>
  <si>
    <t>renna; fljōta</t>
  </si>
  <si>
    <t>couler</t>
  </si>
  <si>
    <t>ruillal</t>
  </si>
  <si>
    <t>llifo; rhedeg</t>
  </si>
  <si>
    <t>Respectively: flow (from barrel); flow (river).</t>
  </si>
  <si>
    <t>i'šuri; ['kuri]</t>
  </si>
  <si>
    <t>fluir; correr</t>
  </si>
  <si>
    <t>*Aztecan *wa-.</t>
  </si>
  <si>
    <t>tafe</t>
  </si>
  <si>
    <t>rere; paatere; tere</t>
  </si>
  <si>
    <t>'Current, flow' *qau; *ʔau; *'au(s).</t>
  </si>
  <si>
    <t>PPN *tafe; *pihi; *sali; *pua</t>
  </si>
  <si>
    <t>*PEO *sali; *tape.</t>
  </si>
  <si>
    <t>PAN *liR; *luR</t>
  </si>
  <si>
    <t>سَالَ , جَرَى</t>
  </si>
  <si>
    <t>ǰɑri-šodæn</t>
  </si>
  <si>
    <t>Means 'go'.</t>
  </si>
  <si>
    <t>sru- (sravati); sṛ- (sarati); kṣar- (kṣarati)</t>
  </si>
  <si>
    <t>flow</t>
  </si>
  <si>
    <t>šluvgit</t>
  </si>
  <si>
    <t>quatere; quassāre</t>
  </si>
  <si>
    <t>ti'nazo; tra'dazo; anaki'no</t>
  </si>
  <si>
    <t>'seiō; ti'nassō; 'pallō; sa'leuō</t>
  </si>
  <si>
    <t>trjasti</t>
  </si>
  <si>
    <t>schüteln</t>
  </si>
  <si>
    <t>gawigan; afhrisjan</t>
  </si>
  <si>
    <t>skaka</t>
  </si>
  <si>
    <t>hrista; skaka</t>
  </si>
  <si>
    <t>secouer; agiter</t>
  </si>
  <si>
    <t>hejaɲ</t>
  </si>
  <si>
    <t>siglo; ysgwyd</t>
  </si>
  <si>
    <t>crothim</t>
  </si>
  <si>
    <t>'igi; ĩha'rauṣ</t>
  </si>
  <si>
    <t>Iberian Span. has agitar.</t>
  </si>
  <si>
    <t>sacudir</t>
  </si>
  <si>
    <t>Also wiwiyoka; ta-c̷ec̷elo-a. *Aztecan *c̷əlowa.</t>
  </si>
  <si>
    <t>wi-wiška; kʷe-kʷetaka</t>
  </si>
  <si>
    <t>ŋalulu; tete; lulu</t>
  </si>
  <si>
    <t>wiri; ŋapu; ŋaaue-ue; oi-oi; rure-rure; ŋarue; ruu</t>
  </si>
  <si>
    <t>PNP *pole</t>
  </si>
  <si>
    <t>PPN *nini; *oʔi; *oqi; *ŋaue; *natali; *ŋatali; *ŋaaluelue; *lulu; *lu(u)luu; *lue; *tete; *mania; *poze; *poLe</t>
  </si>
  <si>
    <t>*PEO *rere.</t>
  </si>
  <si>
    <t>PAN *ger</t>
  </si>
  <si>
    <t>هَزﱠ , رَجﱠ</t>
  </si>
  <si>
    <t>tækɑn-dɑdæn; ǰombɑnidæn</t>
  </si>
  <si>
    <t>All loans from Romanian except for final loan from Greek.</t>
  </si>
  <si>
    <t>[drinc̷inisar-]; [kletenisar-]; [miskisar-]; [c̷inosar-]</t>
  </si>
  <si>
    <t>dhū- (dhūnoti)</t>
  </si>
  <si>
    <t>shake</t>
  </si>
  <si>
    <t>capere; praehendere</t>
  </si>
  <si>
    <t>'piano; silam'vano</t>
  </si>
  <si>
    <t>har'pazō</t>
  </si>
  <si>
    <t>Second form is imperfect.</t>
  </si>
  <si>
    <t>xvatat ́, xvatit ́; nojmat</t>
  </si>
  <si>
    <t>fånga; ta fast</t>
  </si>
  <si>
    <t>attraper</t>
  </si>
  <si>
    <t>tapoud, trapoud</t>
  </si>
  <si>
    <t>dal(a) (pêl)</t>
  </si>
  <si>
    <t>coger</t>
  </si>
  <si>
    <t>puke; hapo</t>
  </si>
  <si>
    <t>hopu-kia; taŋo-hia</t>
  </si>
  <si>
    <t>PCP *sapo'catch'.</t>
  </si>
  <si>
    <t>PPN *sapo</t>
  </si>
  <si>
    <t>(اِلْتَقَطَ , لَقَطَ (كُرة إلخ</t>
  </si>
  <si>
    <t>gir-kærdæn</t>
  </si>
  <si>
    <t>Latter form: 'take' 11.130.</t>
  </si>
  <si>
    <t>astar-; le-</t>
  </si>
  <si>
    <t>Perhaps pari-grah- (parigṛhṇāti); sam-grah- (saṃgṛhṇāti); parā-mṛš- (parāmṛšati); ava-lamb- (avalambate) avalambate.</t>
  </si>
  <si>
    <t>catch (ball)</t>
  </si>
  <si>
    <t>balkestit</t>
  </si>
  <si>
    <t>iacere</t>
  </si>
  <si>
    <t>pe'tao; 'rixno</t>
  </si>
  <si>
    <t>'hrīptō; 'ballō; 'hiēmi</t>
  </si>
  <si>
    <t>brosit ́; kinut</t>
  </si>
  <si>
    <t>werfen</t>
  </si>
  <si>
    <t>wairpan</t>
  </si>
  <si>
    <t>kasta</t>
  </si>
  <si>
    <t>verpa; kasta</t>
  </si>
  <si>
    <t>jeter</t>
  </si>
  <si>
    <t>teurel; taol; darhao</t>
  </si>
  <si>
    <t>taflu, taflyd; lluchio</t>
  </si>
  <si>
    <t>focerdaim; srēdim; dolēicim</t>
  </si>
  <si>
    <t>ur'tʰuki</t>
  </si>
  <si>
    <t>echar; tirar</t>
  </si>
  <si>
    <t>'Throw (it) out' -kalaan-ta-moota; 'throw out' -kalaan-kiiš-tii-h. *Aztecan *mootla.</t>
  </si>
  <si>
    <t>ki-ta-mota</t>
  </si>
  <si>
    <t>lī; laku; toloŋi</t>
  </si>
  <si>
    <t>maka-a; maka; paŋa-ia; whiu-a; whiu; epa</t>
  </si>
  <si>
    <t>PPN *fiu'fling'. PNP *tii; *ʔa(a)kili 'throw away'</t>
  </si>
  <si>
    <t>PPN *maka; *nou; *pi(ʔ)u; *fiu; *tili; *tolo; *liaki; *welo</t>
  </si>
  <si>
    <t>رَمَى , أَلْقَى</t>
  </si>
  <si>
    <t>ændɑxtæn; pærtɑftæn</t>
  </si>
  <si>
    <t>šʸud-</t>
  </si>
  <si>
    <t>kṣip- (kṣipati); as- (asyati)</t>
  </si>
  <si>
    <t>throw</t>
  </si>
  <si>
    <t>goɑikut</t>
  </si>
  <si>
    <t>stillāre</t>
  </si>
  <si>
    <t>'stazo</t>
  </si>
  <si>
    <t>'stazō</t>
  </si>
  <si>
    <t>kapat</t>
  </si>
  <si>
    <t>tropfen</t>
  </si>
  <si>
    <t>droppa</t>
  </si>
  <si>
    <t>dropi</t>
  </si>
  <si>
    <t>s'égoutter</t>
  </si>
  <si>
    <t>beraɲ; diveraɲ</t>
  </si>
  <si>
    <t>Nouns: dafn; diferyn.</t>
  </si>
  <si>
    <t>diferu; dafnu, dafnio</t>
  </si>
  <si>
    <t>banna; brōen</t>
  </si>
  <si>
    <t>[ko'tea]; 'čorta</t>
  </si>
  <si>
    <t>gotear; escurrir</t>
  </si>
  <si>
    <t>čičipika; čipini; čalani</t>
  </si>
  <si>
    <t>toʔi</t>
  </si>
  <si>
    <t>A 'drop' is pata.</t>
  </si>
  <si>
    <t>tu(ru)-turu</t>
  </si>
  <si>
    <t>PPN *tulu; *zu(u); *sali</t>
  </si>
  <si>
    <t>*PEO *turu</t>
  </si>
  <si>
    <t>قَطَرَ , تَقَطﱠرَ</t>
  </si>
  <si>
    <t>čekidæn</t>
  </si>
  <si>
    <t>Final form: 'give drip'.</t>
  </si>
  <si>
    <t>[pitiar-]; [c̷ulʸ-]; [pic̷-]; tʰav de-</t>
  </si>
  <si>
    <t>'To flow in drops' is kaṇašaḥ syand-. Noun form, '(liquid) drop' is bindu-.</t>
  </si>
  <si>
    <t>syand- (syandate)</t>
  </si>
  <si>
    <t>drip</t>
  </si>
  <si>
    <t>gɑhččɑt</t>
  </si>
  <si>
    <t>cadere</t>
  </si>
  <si>
    <t>'pefto</t>
  </si>
  <si>
    <t>'piptō</t>
  </si>
  <si>
    <t>First two forms respectively: perfect; imperfect. First form: only poetic (on battlefield) or unseparated hair over shoulders.</t>
  </si>
  <si>
    <t>past ́; padat ́; upast</t>
  </si>
  <si>
    <t>vallen</t>
  </si>
  <si>
    <t>driusan</t>
  </si>
  <si>
    <t>falla</t>
  </si>
  <si>
    <t>tomber</t>
  </si>
  <si>
    <t>kouezaɲ</t>
  </si>
  <si>
    <t>cwympo; syrthio</t>
  </si>
  <si>
    <t>do-tuit</t>
  </si>
  <si>
    <t>'eror</t>
  </si>
  <si>
    <t>caer</t>
  </si>
  <si>
    <t>Latter is 'fall'. *Aztecan *wəc̷ɨ.</t>
  </si>
  <si>
    <t>wec̷i; -wec̷o</t>
  </si>
  <si>
    <t>'Crashed', papahoro as in 'The tree crashed to the ground'.</t>
  </si>
  <si>
    <t>hiŋa; taka; makere; marere</t>
  </si>
  <si>
    <t>PCP *paku(')u'thud, splash, bang, deep noise'.</t>
  </si>
  <si>
    <t>PPN *makulu; *siŋa; *opa; *lutu</t>
  </si>
  <si>
    <t>*PEO *opa; *sapila.</t>
  </si>
  <si>
    <t>PAN *buq</t>
  </si>
  <si>
    <t>سَقَطَ , وَقَعَ</t>
  </si>
  <si>
    <t>oftɑdæn</t>
  </si>
  <si>
    <t>per-</t>
  </si>
  <si>
    <t>Latter form also means 'fly' 10.310.</t>
  </si>
  <si>
    <t>pad- (padyate); pat- (patati)</t>
  </si>
  <si>
    <t>fall</t>
  </si>
  <si>
    <t>loktet</t>
  </si>
  <si>
    <t>tollere; levāre</t>
  </si>
  <si>
    <t>si'kono; i'psono; ana'trefo</t>
  </si>
  <si>
    <t>'airō; a'eirō</t>
  </si>
  <si>
    <t>podnjat</t>
  </si>
  <si>
    <t>heben</t>
  </si>
  <si>
    <t>hafjan</t>
  </si>
  <si>
    <t>Second term is mainly abstract.</t>
  </si>
  <si>
    <t>lyfta; höja</t>
  </si>
  <si>
    <t>hefja; lypta; reisa</t>
  </si>
  <si>
    <t>lever, élever</t>
  </si>
  <si>
    <t>codi</t>
  </si>
  <si>
    <t>conucbaim</t>
  </si>
  <si>
    <t>Borrowed form from Span.'alzar'. Final form means 'to raise something'.</t>
  </si>
  <si>
    <t>'čüti; žeiki; ['alča]; 'iraiki</t>
  </si>
  <si>
    <t>levantar</t>
  </si>
  <si>
    <t>Also ki-ewa; mewa; ki-tehkol-ti-a. *Aztecan *təhko.</t>
  </si>
  <si>
    <t>ki-ahakʷi</t>
  </si>
  <si>
    <t>hiki</t>
  </si>
  <si>
    <t>Also haapai-ŋa; haapai-ŋia; tairaŋa; whaka-tairaŋa-tia; raŋa-a; maiaŋi; marewa.</t>
  </si>
  <si>
    <t>whaka-tuu; hiki; whata-a</t>
  </si>
  <si>
    <t>'Lift onto head' *suʔu.</t>
  </si>
  <si>
    <t>PPN *ketu; *liaki; *sa(a)pai; *siki; *laŋa; *mašiki; *masiki; *sua; *sili</t>
  </si>
  <si>
    <t>*PEO *siki-t; *tabe.</t>
  </si>
  <si>
    <t>رَفَعَ , عَلﱠى</t>
  </si>
  <si>
    <t>bær-dɑštæn</t>
  </si>
  <si>
    <t>vazd-</t>
  </si>
  <si>
    <t>3rd person sing. causative: (ut-)tolayati; utthāpayati.</t>
  </si>
  <si>
    <t>(ud-)tul-; utthā-</t>
  </si>
  <si>
    <t>raise, lift</t>
  </si>
  <si>
    <t>loktɑt</t>
  </si>
  <si>
    <t>surgere</t>
  </si>
  <si>
    <t>ane'veno; si'konome</t>
  </si>
  <si>
    <t>a'nistamai</t>
  </si>
  <si>
    <t>vstat ́; podnjat ́ sja</t>
  </si>
  <si>
    <t>ūfstān</t>
  </si>
  <si>
    <t>wreisan; usstandan</t>
  </si>
  <si>
    <t>ställasig; resa sig</t>
  </si>
  <si>
    <t>rīsa; stiga upp</t>
  </si>
  <si>
    <t>monter; se lever</t>
  </si>
  <si>
    <t>codi; cyfodi; cynnu</t>
  </si>
  <si>
    <t>ērigim</t>
  </si>
  <si>
    <t>Respectively: 'to go up; rise'.</t>
  </si>
  <si>
    <t>ascender; subir</t>
  </si>
  <si>
    <t>Respectively: 'to go up together; he went up'.</t>
  </si>
  <si>
    <t>-seen-tehko; tehko-ka</t>
  </si>
  <si>
    <t>hake; ʔalu ki ʔoluŋa</t>
  </si>
  <si>
    <t>'Ascend' is kake-a; piki-tia.</t>
  </si>
  <si>
    <t>ara; maraŋa; whaka-tika</t>
  </si>
  <si>
    <t>PNP *fanake. PEP *(ʔ)araŋa</t>
  </si>
  <si>
    <t>PPN *eʔa; *eqa; *malaŋa</t>
  </si>
  <si>
    <t>طَلَعَ , اِرْتَفَعَ</t>
  </si>
  <si>
    <t>bær-xɑstæn</t>
  </si>
  <si>
    <t>vazdinisav-; vazd-pe</t>
  </si>
  <si>
    <t>3rd person sing. forms: uttiṣṭhati '(s)he gets up or stands up'; ūrdhvaṃ gacchati '(s)he ascends or moves upward'; (ā-)rohati '(s)he ascends or mounts.'</t>
  </si>
  <si>
    <t>utthā- (ud-sthā-); ūrdhvaṃ gam-; ruh-; ā-ruh-</t>
  </si>
  <si>
    <t>rise</t>
  </si>
  <si>
    <t>botɲɑt</t>
  </si>
  <si>
    <t>torquēre</t>
  </si>
  <si>
    <t>'strivo</t>
  </si>
  <si>
    <t>su'strepʰō; 'strepʰō; stre'bloō</t>
  </si>
  <si>
    <t>krutit ́; sučit</t>
  </si>
  <si>
    <t>dræjen; twern</t>
  </si>
  <si>
    <t>inwandjan</t>
  </si>
  <si>
    <t>vrida; vrida till; vricka; för-vrida</t>
  </si>
  <si>
    <t>tordre</t>
  </si>
  <si>
    <t>gweaɲ</t>
  </si>
  <si>
    <t>troelli; cyfrodeddu; plethu</t>
  </si>
  <si>
    <t>'bühür; bü'hüri; 'okʰer</t>
  </si>
  <si>
    <t>torcer</t>
  </si>
  <si>
    <t>Also ki-malina.</t>
  </si>
  <si>
    <t>ki-tec̷ilo-a; mo-malaka-čo-a</t>
  </si>
  <si>
    <t>milohi</t>
  </si>
  <si>
    <t>whiri-a; miro-a; kaawiri-tia; takawiri-tia</t>
  </si>
  <si>
    <t>PPN *piko; *wili; *miŋi; *lino; *nino; *fenu(u); *filo(s); *milo(s); *ka(a)wiri</t>
  </si>
  <si>
    <t>Homonyn (2). *PEO *piko; *wili</t>
  </si>
  <si>
    <t>PAN *lit</t>
  </si>
  <si>
    <t>جَدَلَ , فَتَلَ</t>
  </si>
  <si>
    <t>pičidæn</t>
  </si>
  <si>
    <t>ambold-</t>
  </si>
  <si>
    <t>vṛj- (vṛṇakti)</t>
  </si>
  <si>
    <t>twist</t>
  </si>
  <si>
    <t>gɑhčɑhit</t>
  </si>
  <si>
    <t>dēmittere</t>
  </si>
  <si>
    <t>a'fino</t>
  </si>
  <si>
    <t>a'pʰiēmi; ka'tʰiēmi</t>
  </si>
  <si>
    <t>ronjat</t>
  </si>
  <si>
    <t>vallen lān</t>
  </si>
  <si>
    <t>Means 'throw down'.</t>
  </si>
  <si>
    <t>afdrausjan</t>
  </si>
  <si>
    <t>droppa; droppa ner</t>
  </si>
  <si>
    <t>laisser tomber</t>
  </si>
  <si>
    <t>loskel da gouezaɲ</t>
  </si>
  <si>
    <t>gollwng; cwympo</t>
  </si>
  <si>
    <t>Means 'to let fall'.</t>
  </si>
  <si>
    <t>eror'tera 'üc̷i</t>
  </si>
  <si>
    <t>dejar caer</t>
  </si>
  <si>
    <t>faka-hifo; faka-tooki</t>
  </si>
  <si>
    <t>makere; maaturu-turu</t>
  </si>
  <si>
    <t>*PEO *sapila'fall hard, let d., sink'</t>
  </si>
  <si>
    <t>أَسْقَطَ , أَوْقَعَ</t>
  </si>
  <si>
    <t>vel-kærdæn</t>
  </si>
  <si>
    <t>Causative of per- 'to fall' 10.230.</t>
  </si>
  <si>
    <t>perav-</t>
  </si>
  <si>
    <t>Causatives, 'to cause to fall, to let fall' are pātayati; sraṃsayati; bhraṃšayati.</t>
  </si>
  <si>
    <t>pat-; sraṃs-; bhraṃš-</t>
  </si>
  <si>
    <t>drop (vb)</t>
  </si>
  <si>
    <t>fier̃ɑt ~ fier̃ɑhit</t>
  </si>
  <si>
    <t>volvere</t>
  </si>
  <si>
    <t>ki'lao; 'trexo</t>
  </si>
  <si>
    <t>ku'lindō; kulin'deō; ku'liō</t>
  </si>
  <si>
    <t>Respectively: one direction, general form. Both are trans. imperfect.</t>
  </si>
  <si>
    <t>katit ́, katat</t>
  </si>
  <si>
    <t>welzen; rollen</t>
  </si>
  <si>
    <t>-walwjan; waltan</t>
  </si>
  <si>
    <t>rulla</t>
  </si>
  <si>
    <t>velta</t>
  </si>
  <si>
    <t>rouler</t>
  </si>
  <si>
    <t>ruillaɲ</t>
  </si>
  <si>
    <t>rholio; treiglo</t>
  </si>
  <si>
    <t>üc̷ü'lika</t>
  </si>
  <si>
    <t>rodar; arrollar, enrollar</t>
  </si>
  <si>
    <t>Also ki-yowalo-a; tamaololol.</t>
  </si>
  <si>
    <t>te-tekʷino-l</t>
  </si>
  <si>
    <t>takai; teka</t>
  </si>
  <si>
    <t>huri-huri; porotiti</t>
  </si>
  <si>
    <t>PPN *teka; *fili; *lulu</t>
  </si>
  <si>
    <t>دَحْرَجَ , تَدَحْرَجَ</t>
  </si>
  <si>
    <t>qæltidæn</t>
  </si>
  <si>
    <t>[gevelisar-]</t>
  </si>
  <si>
    <t>The latter word has the sense of 'wallowing, moving to and fro'.</t>
  </si>
  <si>
    <t>vṛt- (vartate); pari-vṛt-; ā-vṛt-; luṭh- (luṭhati)</t>
  </si>
  <si>
    <t>roll</t>
  </si>
  <si>
    <t>giessɑt</t>
  </si>
  <si>
    <t>amicīre</t>
  </si>
  <si>
    <t>ti'liɣo</t>
  </si>
  <si>
    <t>he'lissō; tu'lissō</t>
  </si>
  <si>
    <t>vit ́; zavernut</t>
  </si>
  <si>
    <t>winden</t>
  </si>
  <si>
    <t>vinda, linda; veckla</t>
  </si>
  <si>
    <t>vinda; vefja</t>
  </si>
  <si>
    <t>enrouler; envelopper</t>
  </si>
  <si>
    <t>rodellaɲ</t>
  </si>
  <si>
    <t>dirwyn; (am)lapio</t>
  </si>
  <si>
    <t>biri'bilka</t>
  </si>
  <si>
    <t>enrollar; envolver</t>
  </si>
  <si>
    <t>*Aztecan *(pi)pilowa.</t>
  </si>
  <si>
    <t>ki-kemilo-a; ki-piki</t>
  </si>
  <si>
    <t>kofukofu/ kofu; pulupulu</t>
  </si>
  <si>
    <t>takai-a; pookai</t>
  </si>
  <si>
    <t>PPN *kapu; *kaapui; *kofu; *a-fo; *afi; *li(i)lii; *Lii; *LiLi; *takai; *pookai; *kope; *punu(t); *puni(t)</t>
  </si>
  <si>
    <t>PAN *bej; *kes; *kus</t>
  </si>
  <si>
    <t>دَوﱠرَ , أدَارَ , لَفﱠ</t>
  </si>
  <si>
    <t>First form: 'collect' 12.210. Loans from Romanian.</t>
  </si>
  <si>
    <t>[kʸid-]; [vuluisar-]</t>
  </si>
  <si>
    <t>The second form indicates 'covering, enveloping'.</t>
  </si>
  <si>
    <t>vī- (vyā-; vye-) (vyayati); ā-veṣṭ- (āveṣṭate)</t>
  </si>
  <si>
    <t>wind, wrap</t>
  </si>
  <si>
    <t>yor̃ggihit</t>
  </si>
  <si>
    <t>ɣi'rizo; 'strefome</t>
  </si>
  <si>
    <t>epi'strepʰō; ana'strepʰō; hupo'strepʰō</t>
  </si>
  <si>
    <t>Forms mean 'rotate'[transitive] + sja [intransitive]. vernut ́ sja means 'turn around (and go back)'. obernut ́sja means 'turn around (and look...)'.</t>
  </si>
  <si>
    <t>vertet ́; krutit ́ (sja)</t>
  </si>
  <si>
    <t>dræjen; rīden</t>
  </si>
  <si>
    <t>vrida; sno</t>
  </si>
  <si>
    <t>rīða</t>
  </si>
  <si>
    <t>culbuter; se retourner</t>
  </si>
  <si>
    <t>treiɲ</t>
  </si>
  <si>
    <t>troi o gwmpas; troi yn ei unfan</t>
  </si>
  <si>
    <t>impōim</t>
  </si>
  <si>
    <t>ü̃'güra</t>
  </si>
  <si>
    <t>dar vuelta; voltear</t>
  </si>
  <si>
    <t>ki-kepa; mo-kepa; mo-malaka-čo-a</t>
  </si>
  <si>
    <t>huri; porotiti</t>
  </si>
  <si>
    <t>PPN *Vfoli. PEP *poti. PCP *Vvoli.</t>
  </si>
  <si>
    <t>PPN *liu; *winli; *kaapui; *kapu; *liko; *puni; *taŋa; *fa(a)liu; *liu; *fuli; *haŋa; *teka; *fati; *fuli</t>
  </si>
  <si>
    <t>Means 'surround, encircle'; homonyn (2). *PEO *liu.</t>
  </si>
  <si>
    <t>PAN *kub</t>
  </si>
  <si>
    <t>اِلْتَفَتَ</t>
  </si>
  <si>
    <t>bær gæštæn</t>
  </si>
  <si>
    <t>ambold-; irin-</t>
  </si>
  <si>
    <t>parā-vṛt-</t>
  </si>
  <si>
    <t>turn around</t>
  </si>
  <si>
    <t>yor̃gɑlit</t>
  </si>
  <si>
    <t>vertere</t>
  </si>
  <si>
    <t>anapoðoɣi'rizo; ɣi'rizo</t>
  </si>
  <si>
    <t>'trepō; 'strepʰō</t>
  </si>
  <si>
    <t>perevernut ́</t>
  </si>
  <si>
    <t>wenden; kēren</t>
  </si>
  <si>
    <t>Means 'turn'.</t>
  </si>
  <si>
    <t>wandjan</t>
  </si>
  <si>
    <t>vända</t>
  </si>
  <si>
    <t>venda; hverfa; snūa</t>
  </si>
  <si>
    <t>retourner</t>
  </si>
  <si>
    <t>treiɲ; distreiɲ</t>
  </si>
  <si>
    <t>troi (drosodd)</t>
  </si>
  <si>
    <t>sōim</t>
  </si>
  <si>
    <t>'üc̷ül; ü̃'güra</t>
  </si>
  <si>
    <t>volcar; dar(se) vuelta</t>
  </si>
  <si>
    <t>Also ki-noki-a; ki-c̷onikanoki-a; kic̷on-kʷepa.</t>
  </si>
  <si>
    <t>ki-nelo-a</t>
  </si>
  <si>
    <t>fulihi; fokihi</t>
  </si>
  <si>
    <t>huri kooaro</t>
  </si>
  <si>
    <t>PPN *tafuli; *tul(a, e)ki; *sua; *fuli; *fili; *taafiti; *ketu</t>
  </si>
  <si>
    <t>PAN *keb</t>
  </si>
  <si>
    <t>قَلَبَ , قَلﱠبَ</t>
  </si>
  <si>
    <t>gærdidæn</t>
  </si>
  <si>
    <t>'Give oneself upside down'.</t>
  </si>
  <si>
    <t>de-pe; muyal</t>
  </si>
  <si>
    <t>vṛt- (vartate); vṛj- (vṛṇakti); val- (valati)</t>
  </si>
  <si>
    <t>turn over</t>
  </si>
  <si>
    <t>lihkɑhit</t>
  </si>
  <si>
    <t>movēre</t>
  </si>
  <si>
    <t>Respectively: trans.; intrans.</t>
  </si>
  <si>
    <t>ku'nao; ki'nume</t>
  </si>
  <si>
    <t>kī'neō</t>
  </si>
  <si>
    <t>dvinut</t>
  </si>
  <si>
    <t>rüeren; bewegen</t>
  </si>
  <si>
    <t>Respectively: 'shake'; 'shake, wag'.</t>
  </si>
  <si>
    <t>wagjan; wiþon</t>
  </si>
  <si>
    <t>röra; flytta</t>
  </si>
  <si>
    <t>hreyfa; hrœra</t>
  </si>
  <si>
    <t>mouvoir; bouger</t>
  </si>
  <si>
    <t>fiɲval</t>
  </si>
  <si>
    <t>symud; syflyd</t>
  </si>
  <si>
    <t>-luur; luadaim</t>
  </si>
  <si>
    <t>'igi</t>
  </si>
  <si>
    <t>mover</t>
  </si>
  <si>
    <t>ki-olini-a; ki-manelo-a; ki-nelo-a</t>
  </si>
  <si>
    <t>ŋaue; ʔunu</t>
  </si>
  <si>
    <t>'To move about' kori-kori; ore-ore; neke-neke.</t>
  </si>
  <si>
    <t>neke; haere</t>
  </si>
  <si>
    <t>PNP *koni; neke-neke</t>
  </si>
  <si>
    <t>PPN *firi; *keu; *oni oni</t>
  </si>
  <si>
    <t>PAN *suD</t>
  </si>
  <si>
    <t>تَحَرﱠكَ</t>
  </si>
  <si>
    <t>[hærækæt]-kærdæn; ǰombidæn; tækɑn-xordæn</t>
  </si>
  <si>
    <t>Reflexive form.</t>
  </si>
  <si>
    <t>car- (carati); ṛ- ṛcchati)</t>
  </si>
  <si>
    <t>move</t>
  </si>
  <si>
    <t>malet</t>
  </si>
  <si>
    <t>pingere, dēpingere; fūcāre</t>
  </si>
  <si>
    <t>zoɣra'fizo</t>
  </si>
  <si>
    <t>kʰrōma'tizō</t>
  </si>
  <si>
    <t>krasit</t>
  </si>
  <si>
    <t>verwen; mālen</t>
  </si>
  <si>
    <t>måla</t>
  </si>
  <si>
    <t>steina; penta</t>
  </si>
  <si>
    <t>peindre</t>
  </si>
  <si>
    <t>livaɲ; penturiɲ</t>
  </si>
  <si>
    <t>paentio, peintio</t>
  </si>
  <si>
    <t>['pĩtra]</t>
  </si>
  <si>
    <t>pintar</t>
  </si>
  <si>
    <t>ki-tapal-wi-a</t>
  </si>
  <si>
    <t>pani-a; peeita</t>
  </si>
  <si>
    <t>PPN *peta; *tosi; *tusi</t>
  </si>
  <si>
    <t>صَبَغَ , لَوﱠنَ , دَهَنَ ؛ رَسَمَ</t>
  </si>
  <si>
    <t>ræng-zædæn</t>
  </si>
  <si>
    <t>[farbisar-]</t>
  </si>
  <si>
    <t>The former is a verbal, such as 'paint a house'. A 'painter' is citrakara-; citra-kāra-; citra-lekhaka-.</t>
  </si>
  <si>
    <t>varṇaya- (varṇayati); likh- (likhati); citraya-(citrayati, citra-lekhaka-)</t>
  </si>
  <si>
    <t>paint (vb)</t>
  </si>
  <si>
    <t>Basic actions and technology</t>
  </si>
  <si>
    <t>baidnu</t>
  </si>
  <si>
    <t>pigmentum; color</t>
  </si>
  <si>
    <t>zoɣrafi'ki</t>
  </si>
  <si>
    <t>kraska</t>
  </si>
  <si>
    <t>steinn</t>
  </si>
  <si>
    <t>peinture</t>
  </si>
  <si>
    <t>livaj; pentur</t>
  </si>
  <si>
    <t>paent; lliw</t>
  </si>
  <si>
    <t>[pĩ'trü]</t>
  </si>
  <si>
    <t>pintura</t>
  </si>
  <si>
    <t>tapal; kʷikʷi-l-ti-k</t>
  </si>
  <si>
    <t>'Painted (tapa cloth)' ŋatu; ŋatu tohi.</t>
  </si>
  <si>
    <t>vali</t>
  </si>
  <si>
    <t>[peita]</t>
  </si>
  <si>
    <t>PPN *pani</t>
  </si>
  <si>
    <t>*PEO *peta'butter, spread thick, scatter, splash'</t>
  </si>
  <si>
    <t>دِهان , طِﻻء</t>
  </si>
  <si>
    <t>A 'painting, picture' is citra-karman-; citra-lekhā-. A 'painter' is citra-kara-.</t>
  </si>
  <si>
    <t>ran̄ga-; varṇa-; vaṛṇaka-</t>
  </si>
  <si>
    <t>paint (noun)</t>
  </si>
  <si>
    <t>scalprum</t>
  </si>
  <si>
    <t>'smili ['zmili]</t>
  </si>
  <si>
    <t>'smīlē</t>
  </si>
  <si>
    <t>doloto; rezec</t>
  </si>
  <si>
    <t>meizel; schrōtīsen</t>
  </si>
  <si>
    <t>mejsel</t>
  </si>
  <si>
    <t>meitill</t>
  </si>
  <si>
    <t>ciseau</t>
  </si>
  <si>
    <t>kizell</t>
  </si>
  <si>
    <t>cŷn; gaing</t>
  </si>
  <si>
    <t>haiš'tür</t>
  </si>
  <si>
    <t>escoplo; cincel</t>
  </si>
  <si>
    <t>tutuʔu</t>
  </si>
  <si>
    <t>PPN *toŋi</t>
  </si>
  <si>
    <t>إزْمِيل</t>
  </si>
  <si>
    <t>eskenæk ~ eskene</t>
  </si>
  <si>
    <t>[kopidi]</t>
  </si>
  <si>
    <t>See 09. 810.</t>
  </si>
  <si>
    <t>takṣ-; vrašc- (vrašcati)</t>
  </si>
  <si>
    <t>chisel</t>
  </si>
  <si>
    <t>govvɑbad͜zd͜zi</t>
  </si>
  <si>
    <t>statua; signum</t>
  </si>
  <si>
    <t>'aɣalma</t>
  </si>
  <si>
    <t>'agalma; andri'as</t>
  </si>
  <si>
    <t>statuja; izvajanie</t>
  </si>
  <si>
    <t>bilde</t>
  </si>
  <si>
    <t>Means 'image'.</t>
  </si>
  <si>
    <t>manleika</t>
  </si>
  <si>
    <t>staty; bild-stod</t>
  </si>
  <si>
    <t>mannlīkan; līkneski</t>
  </si>
  <si>
    <t>statue</t>
  </si>
  <si>
    <t>statu</t>
  </si>
  <si>
    <t>delw; cerflun</t>
  </si>
  <si>
    <t>delb</t>
  </si>
  <si>
    <t>[esta'tüa]</t>
  </si>
  <si>
    <t>estatua</t>
  </si>
  <si>
    <t>nekec̷a-lis</t>
  </si>
  <si>
    <t>ʔimisi; maka faka-manatu mo e ʔimisi</t>
  </si>
  <si>
    <t>First ex. means 'form, figure, shape'.</t>
  </si>
  <si>
    <t>PPN *a(a)fua; *tiki; *ata</t>
  </si>
  <si>
    <t>تِمْثال , نُصُب</t>
  </si>
  <si>
    <t>[moǰæssæme]</t>
  </si>
  <si>
    <t>[kʸipo]</t>
  </si>
  <si>
    <t>The latter form refers specifically to an 'image of a divinity'.</t>
  </si>
  <si>
    <t>pratimā-; mūrti-; dāivata-</t>
  </si>
  <si>
    <t>govvɑčuolli</t>
  </si>
  <si>
    <t>scalptor, sculptor</t>
  </si>
  <si>
    <t>'ɣliptis</t>
  </si>
  <si>
    <t>agalmatopoi'os</t>
  </si>
  <si>
    <t>vajatel ́; skul ́ptor</t>
  </si>
  <si>
    <t>grabære; bildære; snitzære</t>
  </si>
  <si>
    <t>bild-huggare; skulptör</t>
  </si>
  <si>
    <t>sculpteur</t>
  </si>
  <si>
    <t>kizeller; bener</t>
  </si>
  <si>
    <t>cerflunydd</t>
  </si>
  <si>
    <t>[size'lari]</t>
  </si>
  <si>
    <t>escultor</t>
  </si>
  <si>
    <t>نحﱠات , مثﱠال</t>
  </si>
  <si>
    <t>sæng-tærɑs</t>
  </si>
  <si>
    <t>Respectively: 'male sculptor; female sculptor'.</t>
  </si>
  <si>
    <t>[skulptori]; [skulptorka]</t>
  </si>
  <si>
    <t>Both words derive from takṣ-.</t>
  </si>
  <si>
    <t>takṣaka-; taṣṭṛ-</t>
  </si>
  <si>
    <t>sculptor</t>
  </si>
  <si>
    <t>c̷ahpɑt</t>
  </si>
  <si>
    <t>scalpere, sculpere</t>
  </si>
  <si>
    <t>la'ksevo; xa'razo</t>
  </si>
  <si>
    <t>'glupʰō</t>
  </si>
  <si>
    <t>vyrezat ́; gravir ovat</t>
  </si>
  <si>
    <t>The first term refers to carving into a hard material such as stone, the second to woodcarving.</t>
  </si>
  <si>
    <t>ergraben; snitzen</t>
  </si>
  <si>
    <t>Second term indicates to carve in stone, wood, etc.</t>
  </si>
  <si>
    <t>hugga ut; skulptera</t>
  </si>
  <si>
    <t>skera; grafa</t>
  </si>
  <si>
    <t>sculpter; graver</t>
  </si>
  <si>
    <t>The latter refers to stone-carving.</t>
  </si>
  <si>
    <t>kizellaɲ; benaɲ</t>
  </si>
  <si>
    <t>cerfio</t>
  </si>
  <si>
    <t>snaidim</t>
  </si>
  <si>
    <t>[si'zela]</t>
  </si>
  <si>
    <t>esculpir</t>
  </si>
  <si>
    <t>tātoŋitoŋi</t>
  </si>
  <si>
    <t>whakairo-hia</t>
  </si>
  <si>
    <t>PPN *ta(a)lai; *taLai</t>
  </si>
  <si>
    <t>نَحَتَ , نَقَشَ</t>
  </si>
  <si>
    <t>tærɑšidæn</t>
  </si>
  <si>
    <t>Romanian loan 'carve wood'.</t>
  </si>
  <si>
    <t>[c̷oplisar-]</t>
  </si>
  <si>
    <t>This root has the sense of 'chisel, form, cut' and if used in the sense of 'sculpt' would refer more to 'shaping or cutting wood'.</t>
  </si>
  <si>
    <t>takṣ- (takṣati)</t>
  </si>
  <si>
    <t>carve</t>
  </si>
  <si>
    <t>biekkɑhit</t>
  </si>
  <si>
    <t>ventilāre</t>
  </si>
  <si>
    <t>ae'rizome; 'kano a'era</t>
  </si>
  <si>
    <t>vejat</t>
  </si>
  <si>
    <t>wadelen; wælen</t>
  </si>
  <si>
    <t>Second phrase means 'fan out'.</t>
  </si>
  <si>
    <t>fläkta sig; breda ut sig</t>
  </si>
  <si>
    <t>s'éventer</t>
  </si>
  <si>
    <t>gwyntyllu</t>
  </si>
  <si>
    <t>ai'seṣta ~ ai'deṣta</t>
  </si>
  <si>
    <t>abanicar; aventar; ventilar</t>
  </si>
  <si>
    <t>ki-tamota</t>
  </si>
  <si>
    <t>tapilipili</t>
  </si>
  <si>
    <t>koowhiu-whiu</t>
  </si>
  <si>
    <t>رَوﱠحَ</t>
  </si>
  <si>
    <t>[fen-i ~ faniv]</t>
  </si>
  <si>
    <t>vīj- (vījati); anu-vīj-; upa-vīj-</t>
  </si>
  <si>
    <t>fan (vb)</t>
  </si>
  <si>
    <t>yielɑn</t>
  </si>
  <si>
    <t>flābellum</t>
  </si>
  <si>
    <t>ve'dalia</t>
  </si>
  <si>
    <t>hrī'pis; hrī'pidion</t>
  </si>
  <si>
    <t>veer</t>
  </si>
  <si>
    <t>wadel; wāle</t>
  </si>
  <si>
    <t>Second term denotes a hand held fan.</t>
  </si>
  <si>
    <t>fläkt; sol-fjäder</t>
  </si>
  <si>
    <t>éventail</t>
  </si>
  <si>
    <t>gwyntyll; ffan</t>
  </si>
  <si>
    <t>[eṣbã'tai]</t>
  </si>
  <si>
    <t>abanico</t>
  </si>
  <si>
    <t>ta-pipic̷a-lo-ni</t>
  </si>
  <si>
    <t>PPN *fue; *pekahi; *taʔili; *taqili; *ili</t>
  </si>
  <si>
    <t>(مِرْوحة (يدوِيﱠة</t>
  </si>
  <si>
    <t>bɑd-bezæn</t>
  </si>
  <si>
    <t>[feno ~ fano]</t>
  </si>
  <si>
    <t>vījana-; vyajana-; tālavṛnta-</t>
  </si>
  <si>
    <t>fan (noun)</t>
  </si>
  <si>
    <t>rēticulum</t>
  </si>
  <si>
    <t>avos ́ka</t>
  </si>
  <si>
    <t>bärnät; nät-väska</t>
  </si>
  <si>
    <t>filet</t>
  </si>
  <si>
    <t>rouedenn</t>
  </si>
  <si>
    <t>Respectively: fishnet; little net.</t>
  </si>
  <si>
    <t>'šare; [fi'let]</t>
  </si>
  <si>
    <t>bolsa de malla</t>
  </si>
  <si>
    <t>'Net' is hao.</t>
  </si>
  <si>
    <t>'Mesh of net' mata.</t>
  </si>
  <si>
    <t>PPN *taŋa; *tan-a; *kaka; *kete; *puutee; *pute</t>
  </si>
  <si>
    <t>*PEO *taŋa 'bag, sack'</t>
  </si>
  <si>
    <t>كِيس شبكة</t>
  </si>
  <si>
    <t>Latter form is loan from Romanian.</t>
  </si>
  <si>
    <t>[halevo]; [mraza]</t>
  </si>
  <si>
    <t>netbag</t>
  </si>
  <si>
    <t>r̃atnu</t>
  </si>
  <si>
    <t>strāgulum</t>
  </si>
  <si>
    <t>xa'li</t>
  </si>
  <si>
    <t>'tapēs; 'strōma</t>
  </si>
  <si>
    <t>kovër</t>
  </si>
  <si>
    <t>tepit</t>
  </si>
  <si>
    <t>matta</t>
  </si>
  <si>
    <t>tapis</t>
  </si>
  <si>
    <t>carthen; rỳg</t>
  </si>
  <si>
    <t>[ta'pis]</t>
  </si>
  <si>
    <t>tapete; alfombra</t>
  </si>
  <si>
    <t>English 'carpet'.</t>
  </si>
  <si>
    <t>[kāpeti]; sipi kafu; koŋa [kāpeti]</t>
  </si>
  <si>
    <t>whaariki-tia; takapau; kaapeti</t>
  </si>
  <si>
    <t>سجﱠادة , بِساط</t>
  </si>
  <si>
    <t>qɑliče</t>
  </si>
  <si>
    <t>[c̷olo]</t>
  </si>
  <si>
    <t>āstaraṇa-; āstara-</t>
  </si>
  <si>
    <t>rug</t>
  </si>
  <si>
    <t>matta; storea; teges</t>
  </si>
  <si>
    <t>'psaθa; xa'laki</t>
  </si>
  <si>
    <t>hrīps; 'hrīpos; 'psiatʰos</t>
  </si>
  <si>
    <t>mat; cynovka; kovrik</t>
  </si>
  <si>
    <t>matte</t>
  </si>
  <si>
    <t>matta; dörr-matta</t>
  </si>
  <si>
    <t>natte</t>
  </si>
  <si>
    <t>plaɲsonenn</t>
  </si>
  <si>
    <t>mat</t>
  </si>
  <si>
    <t>estera</t>
  </si>
  <si>
    <t>*Aztecan *pətla-.</t>
  </si>
  <si>
    <t>peta-t; tapeč; akapeč-ti</t>
  </si>
  <si>
    <t>fala; fala faliki; moheŋa; papa</t>
  </si>
  <si>
    <t>Also taapau; hiipora.</t>
  </si>
  <si>
    <t>whaariki-tia; takapau; porera</t>
  </si>
  <si>
    <t>'Coconut leaf mat' *tapakau.</t>
  </si>
  <si>
    <t>PPN *fala; *kie; *kiekie; *fatuŋa; ʔepa; *faaliki; *pola</t>
  </si>
  <si>
    <t>*PEO *qeba</t>
  </si>
  <si>
    <t>(حصِير(ة</t>
  </si>
  <si>
    <t>zilu</t>
  </si>
  <si>
    <t>[poniava]; [rogozina]</t>
  </si>
  <si>
    <t>kaṭa-</t>
  </si>
  <si>
    <t>gor̃e</t>
  </si>
  <si>
    <t>corbis; calathus</t>
  </si>
  <si>
    <t>ka'laθi</t>
  </si>
  <si>
    <t>'kopʰinos; 'kalatʰos; 'kaneon; 'kistē</t>
  </si>
  <si>
    <t>korzina; kuzov</t>
  </si>
  <si>
    <t>korp; krebe; krezze</t>
  </si>
  <si>
    <t>tainjo; snorjo</t>
  </si>
  <si>
    <t>korg</t>
  </si>
  <si>
    <t>laupr; teina</t>
  </si>
  <si>
    <t>panier</t>
  </si>
  <si>
    <t>The latter form refers to a basket for catching fish, or a cradle in which to put a baby.</t>
  </si>
  <si>
    <t>paner; kavell</t>
  </si>
  <si>
    <t>basged; cawell; cest(en)</t>
  </si>
  <si>
    <t>cliab</t>
  </si>
  <si>
    <t>'sare</t>
  </si>
  <si>
    <t>cesto; canasto, canasta</t>
  </si>
  <si>
    <t>čikiwi-t; tanah</t>
  </si>
  <si>
    <t>kato</t>
  </si>
  <si>
    <t>Also kono; rourou; paarao.</t>
  </si>
  <si>
    <t>kete</t>
  </si>
  <si>
    <t>PPN *kato; *kete; *lafi</t>
  </si>
  <si>
    <t>سلﱠة , قُفﱠة</t>
  </si>
  <si>
    <t>zæmbil; sæbæd</t>
  </si>
  <si>
    <t>[koznic̷a]</t>
  </si>
  <si>
    <t>piṭa(ka)-; peṭa(ka)-</t>
  </si>
  <si>
    <t>basket</t>
  </si>
  <si>
    <t>botnit</t>
  </si>
  <si>
    <t>plectere</t>
  </si>
  <si>
    <t>i'feno; 'dino; 'pleko</t>
  </si>
  <si>
    <t>'plekō</t>
  </si>
  <si>
    <t>plesti, vpletat ́, zapletat</t>
  </si>
  <si>
    <t>vlehten</t>
  </si>
  <si>
    <t>uswindan</t>
  </si>
  <si>
    <t>E.g., fläta en korg ='weave a basket'; väva tyg ='weave cloth'.</t>
  </si>
  <si>
    <t>fläta; väva</t>
  </si>
  <si>
    <t>flētta</t>
  </si>
  <si>
    <t>tisser; tresser</t>
  </si>
  <si>
    <t>gwiad; plaɲsonenniɲ</t>
  </si>
  <si>
    <t>plethu; gwehyddu; cyfrodeddu</t>
  </si>
  <si>
    <t>figim</t>
  </si>
  <si>
    <t>['trena]</t>
  </si>
  <si>
    <t>tejer; trenzar</t>
  </si>
  <si>
    <t>kihkiti</t>
  </si>
  <si>
    <t>fī</t>
  </si>
  <si>
    <t>whiri-a</t>
  </si>
  <si>
    <t>PPN *firi; *nino; *tali, taLi</t>
  </si>
  <si>
    <t>*PEO *piri</t>
  </si>
  <si>
    <t>جَدَلَ , جَدﱢلَ</t>
  </si>
  <si>
    <t>bɑftæn</t>
  </si>
  <si>
    <t>kʰuv-</t>
  </si>
  <si>
    <t>These roots are related.</t>
  </si>
  <si>
    <t>ūy- (ūyate); ve- (vayati)</t>
  </si>
  <si>
    <t>weave, plait</t>
  </si>
  <si>
    <t>lase</t>
  </si>
  <si>
    <t>vitrum</t>
  </si>
  <si>
    <t>ɣia'li</t>
  </si>
  <si>
    <t>'hualos</t>
  </si>
  <si>
    <t>steklo</t>
  </si>
  <si>
    <t>gler</t>
  </si>
  <si>
    <t>verre</t>
  </si>
  <si>
    <t>gwer</t>
  </si>
  <si>
    <t>gwydr</t>
  </si>
  <si>
    <t>glain(e)</t>
  </si>
  <si>
    <t>['bitre]</t>
  </si>
  <si>
    <t>Iberian Span. has cristal, vidrio.</t>
  </si>
  <si>
    <t>vidrio</t>
  </si>
  <si>
    <t>Also means 'mirror' 06.960.</t>
  </si>
  <si>
    <t>teska-t</t>
  </si>
  <si>
    <t>sioʔata; ipu sioʔata</t>
  </si>
  <si>
    <t>[karaahi; karaehe]; wini</t>
  </si>
  <si>
    <t>زُجاج</t>
  </si>
  <si>
    <t>šiše</t>
  </si>
  <si>
    <t>[stekla]; [voyaga]</t>
  </si>
  <si>
    <t>kāca-</t>
  </si>
  <si>
    <t>glass</t>
  </si>
  <si>
    <t>lairi</t>
  </si>
  <si>
    <t>argilla; crēta</t>
  </si>
  <si>
    <t>'arɣilos; arɣi'loxoma</t>
  </si>
  <si>
    <t>pē'los; 'argīlos</t>
  </si>
  <si>
    <t>glina</t>
  </si>
  <si>
    <t>dahe; leim</t>
  </si>
  <si>
    <t>þaho</t>
  </si>
  <si>
    <t>lera</t>
  </si>
  <si>
    <t>leir</t>
  </si>
  <si>
    <t>argile; glaise</t>
  </si>
  <si>
    <t>pri; douar pri</t>
  </si>
  <si>
    <t>clai; pridd</t>
  </si>
  <si>
    <t>crē</t>
  </si>
  <si>
    <t>Lit. 'earth yellow' 01.212; 15.690.</t>
  </si>
  <si>
    <t>lür 'holʸi</t>
  </si>
  <si>
    <t>barro; arcilla</t>
  </si>
  <si>
    <t>ʔumea</t>
  </si>
  <si>
    <t>uku</t>
  </si>
  <si>
    <t>طِيْن</t>
  </si>
  <si>
    <t>čik</t>
  </si>
  <si>
    <t>mṛd-; mṛttikā-; pan̄ka-</t>
  </si>
  <si>
    <t>clay</t>
  </si>
  <si>
    <t>habmet</t>
  </si>
  <si>
    <t>fingere</t>
  </si>
  <si>
    <t>kalu'pono; for'maro</t>
  </si>
  <si>
    <t>'plassō</t>
  </si>
  <si>
    <t>lepit ́; (delat ́)</t>
  </si>
  <si>
    <t>formen; schaffen</t>
  </si>
  <si>
    <t>digan</t>
  </si>
  <si>
    <t>forma; dana</t>
  </si>
  <si>
    <t>mynda</t>
  </si>
  <si>
    <t>mouler</t>
  </si>
  <si>
    <t>aoza</t>
  </si>
  <si>
    <t>ffurfio; llunio; mo(w)ldio</t>
  </si>
  <si>
    <t>dolbaim; cummaim</t>
  </si>
  <si>
    <t>'molda</t>
  </si>
  <si>
    <t>moldear; formar</t>
  </si>
  <si>
    <t>PPN *puli 'shape, mold'</t>
  </si>
  <si>
    <t>PPN *puŋa</t>
  </si>
  <si>
    <t>(صَاغَ (الطﱢيْن إلخ</t>
  </si>
  <si>
    <t>[qɑleb]</t>
  </si>
  <si>
    <t>[ponzenimos]</t>
  </si>
  <si>
    <t>nir-mā- (nirmimīte)</t>
  </si>
  <si>
    <t>mold (clay etc)</t>
  </si>
  <si>
    <t>lairelihttedɑhkki</t>
  </si>
  <si>
    <t>figulus</t>
  </si>
  <si>
    <t>keramopi'os</t>
  </si>
  <si>
    <t>kera'meus</t>
  </si>
  <si>
    <t>goršečnik; gončar</t>
  </si>
  <si>
    <t>havenære</t>
  </si>
  <si>
    <t>kasja</t>
  </si>
  <si>
    <t>kruk-makare; keramiker</t>
  </si>
  <si>
    <t>leirsmiðr</t>
  </si>
  <si>
    <t>pottier</t>
  </si>
  <si>
    <t>poder</t>
  </si>
  <si>
    <t>crochenydd</t>
  </si>
  <si>
    <t>cerd; doilbthid</t>
  </si>
  <si>
    <t>Lit. 'pot maker'.</t>
  </si>
  <si>
    <t>'ũc̷i 'egile</t>
  </si>
  <si>
    <t>alfarero</t>
  </si>
  <si>
    <t>فاخِورِيّ , خزﱠاف</t>
  </si>
  <si>
    <t>kuzegær</t>
  </si>
  <si>
    <t>piri+ari: 'pot' + suffix user.</t>
  </si>
  <si>
    <t>piriari</t>
  </si>
  <si>
    <t>kumbhakāra-; kulāla-; ghaṭīkāra-</t>
  </si>
  <si>
    <t>potter</t>
  </si>
  <si>
    <t>dɑtni</t>
  </si>
  <si>
    <t>plumbum album</t>
  </si>
  <si>
    <t>ka'siteros</t>
  </si>
  <si>
    <t>kas'siteros</t>
  </si>
  <si>
    <t>olovo; žest</t>
  </si>
  <si>
    <t>zin</t>
  </si>
  <si>
    <t>Respectively: 'tin'; tin-plate or thin sheet metal; sheet metal or the common name for tin-plate.</t>
  </si>
  <si>
    <t>tenn; bleck; plåt</t>
  </si>
  <si>
    <t>tin</t>
  </si>
  <si>
    <t>étain</t>
  </si>
  <si>
    <t>sten</t>
  </si>
  <si>
    <t>ystaen; tun, tunplat</t>
  </si>
  <si>
    <t>stān; crēd</t>
  </si>
  <si>
    <t>[es'taɲü]</t>
  </si>
  <si>
    <t>estaɲo</t>
  </si>
  <si>
    <t>kapa</t>
  </si>
  <si>
    <t>قصْدِير , صفِيح</t>
  </si>
  <si>
    <t>[qælʔ]</t>
  </si>
  <si>
    <t>arčiči</t>
  </si>
  <si>
    <t>trapu-; trapula-</t>
  </si>
  <si>
    <t>tin, tinplate</t>
  </si>
  <si>
    <t>lɑdyu</t>
  </si>
  <si>
    <t>plumbum</t>
  </si>
  <si>
    <t>'molivðos</t>
  </si>
  <si>
    <t>'molubdos</t>
  </si>
  <si>
    <t>svinec</t>
  </si>
  <si>
    <t>blī</t>
  </si>
  <si>
    <t>bly</t>
  </si>
  <si>
    <t>blȳ</t>
  </si>
  <si>
    <t>plomb</t>
  </si>
  <si>
    <t>plom</t>
  </si>
  <si>
    <t>plwm</t>
  </si>
  <si>
    <t>luaide</t>
  </si>
  <si>
    <t>['plomü]</t>
  </si>
  <si>
    <t>plomo</t>
  </si>
  <si>
    <t>[pulu]</t>
  </si>
  <si>
    <t>mataa</t>
  </si>
  <si>
    <t>رصاص</t>
  </si>
  <si>
    <t>sorb</t>
  </si>
  <si>
    <t>[molivi]</t>
  </si>
  <si>
    <t>sīsa-; sīsaka-</t>
  </si>
  <si>
    <t>lead (noun)</t>
  </si>
  <si>
    <t>r̃uovdi</t>
  </si>
  <si>
    <t>ferrum</t>
  </si>
  <si>
    <t>'siðiros</t>
  </si>
  <si>
    <t>'sidēros</t>
  </si>
  <si>
    <t>železo</t>
  </si>
  <si>
    <t>īsen; īsern</t>
  </si>
  <si>
    <t>eisarn</t>
  </si>
  <si>
    <t>järn</t>
  </si>
  <si>
    <t>īsarn; jārn</t>
  </si>
  <si>
    <t>fer</t>
  </si>
  <si>
    <t>houarn</t>
  </si>
  <si>
    <t>haearn</t>
  </si>
  <si>
    <t>iarn</t>
  </si>
  <si>
    <t>'bürdüɲ</t>
  </si>
  <si>
    <t>hierro</t>
  </si>
  <si>
    <t>Also means 'metal' 09.630.</t>
  </si>
  <si>
    <t>tepos; tepos-ti</t>
  </si>
  <si>
    <t>uokamea/ uakamea; ʔaione</t>
  </si>
  <si>
    <t>rino; maitai; haeana</t>
  </si>
  <si>
    <t>حدِيد</t>
  </si>
  <si>
    <t>ɑhæn</t>
  </si>
  <si>
    <t>sastri</t>
  </si>
  <si>
    <t>ayas-; loha-</t>
  </si>
  <si>
    <t>iron</t>
  </si>
  <si>
    <t>giipar̃; br̃onsɑ</t>
  </si>
  <si>
    <t>aes</t>
  </si>
  <si>
    <t>xal'kos</t>
  </si>
  <si>
    <t>kʰal'kos</t>
  </si>
  <si>
    <t>med ́; bronza</t>
  </si>
  <si>
    <t>kupfer; ēr</t>
  </si>
  <si>
    <t>aiz</t>
  </si>
  <si>
    <t>koppar; brons</t>
  </si>
  <si>
    <t>koparr; eir</t>
  </si>
  <si>
    <t>cuivre; bronze</t>
  </si>
  <si>
    <t>kouevr; arem</t>
  </si>
  <si>
    <t>copr; efydd; pres</t>
  </si>
  <si>
    <t>umae; crēdumae</t>
  </si>
  <si>
    <t>['kobre]; ['brũza]</t>
  </si>
  <si>
    <t>cobre; bronce</t>
  </si>
  <si>
    <t>[kopa]</t>
  </si>
  <si>
    <t>[kapa]</t>
  </si>
  <si>
    <t>نُحاس ؛ برُونْز</t>
  </si>
  <si>
    <t>Respectively: 'copper; bronze'.</t>
  </si>
  <si>
    <t>mes; čudæn</t>
  </si>
  <si>
    <t>Loans respectively from Greek and European languages.</t>
  </si>
  <si>
    <t>[xarkuma]; [bronzo]</t>
  </si>
  <si>
    <t>The first two terms refer to 'copper, bronze' respectively. pittala- refers to 'bell-metal', most likely 'bronze'; loha refers to the 'red' metal: 'copper'. It also refers to iron or any metal.</t>
  </si>
  <si>
    <t>tāmra-(ka); kāṃsya-; tāmra(ka)-; pittala-; loha-</t>
  </si>
  <si>
    <t>copper, bronze</t>
  </si>
  <si>
    <t>silbɑ</t>
  </si>
  <si>
    <t>argentum</t>
  </si>
  <si>
    <t>a'simi; 'arɣiros</t>
  </si>
  <si>
    <t>'arguros</t>
  </si>
  <si>
    <t>serebro</t>
  </si>
  <si>
    <t>silber</t>
  </si>
  <si>
    <t>silubr</t>
  </si>
  <si>
    <t>silver</t>
  </si>
  <si>
    <t>silfr</t>
  </si>
  <si>
    <t>arian</t>
  </si>
  <si>
    <t>argat; airged</t>
  </si>
  <si>
    <t>'silhar</t>
  </si>
  <si>
    <t>plata</t>
  </si>
  <si>
    <t>Refers to color.</t>
  </si>
  <si>
    <t>lanu kulokula fakapoʔupoʔuli</t>
  </si>
  <si>
    <t>hiriwa</t>
  </si>
  <si>
    <t>فضﱠة</t>
  </si>
  <si>
    <t>sim; [noqre]</t>
  </si>
  <si>
    <t>rup</t>
  </si>
  <si>
    <t>rajata-</t>
  </si>
  <si>
    <t>golli</t>
  </si>
  <si>
    <t>aurum</t>
  </si>
  <si>
    <t>xri'sos</t>
  </si>
  <si>
    <t>kʰrū'sos</t>
  </si>
  <si>
    <t>zoloto</t>
  </si>
  <si>
    <t>golt</t>
  </si>
  <si>
    <t>gulþ</t>
  </si>
  <si>
    <t>guld</t>
  </si>
  <si>
    <t>gull</t>
  </si>
  <si>
    <t>aour</t>
  </si>
  <si>
    <t>aur</t>
  </si>
  <si>
    <t>ōr</t>
  </si>
  <si>
    <t>'ürhe</t>
  </si>
  <si>
    <t>oro</t>
  </si>
  <si>
    <t>koula; lanu koula</t>
  </si>
  <si>
    <t>koura</t>
  </si>
  <si>
    <t>ذهب</t>
  </si>
  <si>
    <t>zær; [tælɑ]</t>
  </si>
  <si>
    <t>sumnakai</t>
  </si>
  <si>
    <t>hiraṇya-; jātarūpa-; suvarṇa-</t>
  </si>
  <si>
    <t>gold</t>
  </si>
  <si>
    <t>leiket</t>
  </si>
  <si>
    <t>fundere</t>
  </si>
  <si>
    <t>'xino 'metalo</t>
  </si>
  <si>
    <t>kʰoa'neuō</t>
  </si>
  <si>
    <t>lit ́; otlivat</t>
  </si>
  <si>
    <t>giezen</t>
  </si>
  <si>
    <t>gjuta; stöpa</t>
  </si>
  <si>
    <t>steypa</t>
  </si>
  <si>
    <t>mouler; couler</t>
  </si>
  <si>
    <t>teuziɲ</t>
  </si>
  <si>
    <t>bwrw</t>
  </si>
  <si>
    <t>['mulda]</t>
  </si>
  <si>
    <t>fundir</t>
  </si>
  <si>
    <t>Means 'metal'.</t>
  </si>
  <si>
    <t>tepos-ti</t>
  </si>
  <si>
    <t>(سَبَكَ (المعادِن</t>
  </si>
  <si>
    <t>rixtæn/ riz-</t>
  </si>
  <si>
    <t>šʸor-</t>
  </si>
  <si>
    <t>sic- (siɲcati)</t>
  </si>
  <si>
    <t>cast (metals)</t>
  </si>
  <si>
    <t>stɑðði</t>
  </si>
  <si>
    <t>incūs</t>
  </si>
  <si>
    <t>a'moni</t>
  </si>
  <si>
    <t>'akmōn</t>
  </si>
  <si>
    <t>nakoval ́nja</t>
  </si>
  <si>
    <t>anebōz</t>
  </si>
  <si>
    <t>städ</t>
  </si>
  <si>
    <t>steði</t>
  </si>
  <si>
    <t>enclume</t>
  </si>
  <si>
    <t>anne</t>
  </si>
  <si>
    <t>ein(g)ion</t>
  </si>
  <si>
    <t>indēin</t>
  </si>
  <si>
    <t>From Latin 'incudem'.</t>
  </si>
  <si>
    <t>[ü̃'kʰüdü]</t>
  </si>
  <si>
    <t>yunque</t>
  </si>
  <si>
    <t>سنْدان , سِنْدان</t>
  </si>
  <si>
    <t>sendɑn</t>
  </si>
  <si>
    <t>Loan from Hungarian.</t>
  </si>
  <si>
    <t>[kovanc̷a]</t>
  </si>
  <si>
    <t>sthūṇa-; sūrmi-</t>
  </si>
  <si>
    <t>anvil</t>
  </si>
  <si>
    <t>deɑr̃pɑt</t>
  </si>
  <si>
    <t>fabricāre; cūdere</t>
  </si>
  <si>
    <t>sfirila'to</t>
  </si>
  <si>
    <t>kʰal'keuō</t>
  </si>
  <si>
    <t>kovat</t>
  </si>
  <si>
    <t>smiden</t>
  </si>
  <si>
    <t>smida</t>
  </si>
  <si>
    <t>smiða</t>
  </si>
  <si>
    <t>forger</t>
  </si>
  <si>
    <t>govelia; marichalad</t>
  </si>
  <si>
    <t>morthwylio</t>
  </si>
  <si>
    <t>Lit. 'to hit iron'.</t>
  </si>
  <si>
    <t>bür'düɲa žo</t>
  </si>
  <si>
    <t>fragua</t>
  </si>
  <si>
    <t>tofunaŋa tukiukamea</t>
  </si>
  <si>
    <t>طَرَقَ , طَرﱠقَ</t>
  </si>
  <si>
    <t>kure</t>
  </si>
  <si>
    <t>Respectively: from Hungarian; from Slavic languages.</t>
  </si>
  <si>
    <t>[kovanc̷a] ~ [kovači]; [vindžia]</t>
  </si>
  <si>
    <t>The above is used, if 'forge' refers to 'make, fashion'. The causative form, ghaṭayati, may be used in the sense of 'cause to fashion' &gt; 'forge' as in taptalohādi mudgarādinā tāḍayitvā nānarūpeṇa ghaṭayati 'he forges heated iron etc. into various shapes by striking (it) with a hammer etc.'</t>
  </si>
  <si>
    <t>ghaṭ- (ghaṭate)</t>
  </si>
  <si>
    <t>forge</t>
  </si>
  <si>
    <t>r̃avdi</t>
  </si>
  <si>
    <t>faber; ferrārius</t>
  </si>
  <si>
    <t>siðe'ras</t>
  </si>
  <si>
    <t>kʰal'keus</t>
  </si>
  <si>
    <t>kuznec</t>
  </si>
  <si>
    <t>smit</t>
  </si>
  <si>
    <t>aizasmiþa</t>
  </si>
  <si>
    <t>smed</t>
  </si>
  <si>
    <t>jārn-; smiðr</t>
  </si>
  <si>
    <t>forgeron</t>
  </si>
  <si>
    <t>gov; marichal</t>
  </si>
  <si>
    <t>gof</t>
  </si>
  <si>
    <t>goba</t>
  </si>
  <si>
    <t>herrero</t>
  </si>
  <si>
    <t>tokotaha tukiukamea</t>
  </si>
  <si>
    <t>parakimete</t>
  </si>
  <si>
    <t>حدﱠاد</t>
  </si>
  <si>
    <t>næʔl-bænd; ahængær</t>
  </si>
  <si>
    <t>Respectively: from Romanian; Hungarian.</t>
  </si>
  <si>
    <t>[ferari]; [kovači]</t>
  </si>
  <si>
    <t>kārmāra-; lohakāra-; ayaskāra-</t>
  </si>
  <si>
    <t>smith, blacksmith</t>
  </si>
  <si>
    <t>liibmɑ</t>
  </si>
  <si>
    <t>glūten; glūtinum</t>
  </si>
  <si>
    <t>'kola</t>
  </si>
  <si>
    <t>'kolla</t>
  </si>
  <si>
    <t>klej</t>
  </si>
  <si>
    <t>līm</t>
  </si>
  <si>
    <t>lim; klister</t>
  </si>
  <si>
    <t>colle</t>
  </si>
  <si>
    <t>peg</t>
  </si>
  <si>
    <t>glud</t>
  </si>
  <si>
    <t>['kola]</t>
  </si>
  <si>
    <t>cola; adhesivo</t>
  </si>
  <si>
    <t>ki-pepečo-a</t>
  </si>
  <si>
    <t>[kulū]</t>
  </si>
  <si>
    <t>piri; rapa; whaka-rapa-ŋia</t>
  </si>
  <si>
    <t>PPN *pulu 'resin, gum'. Also *lama; ʔama.</t>
  </si>
  <si>
    <t>PPN *pili; *pulu(t); *piki; *pia pia</t>
  </si>
  <si>
    <t>Second form is (1). *PEO *pilit'sticky, adhesive, resin, gum'.</t>
  </si>
  <si>
    <t>PAN *keC; *lit</t>
  </si>
  <si>
    <t>صمْغ , غِراء , لِصاق</t>
  </si>
  <si>
    <t>seriš; čæsb</t>
  </si>
  <si>
    <t>[kleio]</t>
  </si>
  <si>
    <t>glue</t>
  </si>
  <si>
    <t>navli</t>
  </si>
  <si>
    <t>clāvus</t>
  </si>
  <si>
    <t>kar'fi</t>
  </si>
  <si>
    <t>'hēlos</t>
  </si>
  <si>
    <t>gvozd</t>
  </si>
  <si>
    <t>nagel</t>
  </si>
  <si>
    <t>spik</t>
  </si>
  <si>
    <t>the latter is collective</t>
  </si>
  <si>
    <t>nagli; saumr</t>
  </si>
  <si>
    <t>clou; pointe</t>
  </si>
  <si>
    <t>tach; pwentenn</t>
  </si>
  <si>
    <t>hoel(en)</t>
  </si>
  <si>
    <t>clō; tairnge</t>
  </si>
  <si>
    <t>'ic̷e</t>
  </si>
  <si>
    <t>clavo</t>
  </si>
  <si>
    <t>ki-sohso-a</t>
  </si>
  <si>
    <t>faʔo; foʔi faʔo; tukifaʔo</t>
  </si>
  <si>
    <t>neera; whao</t>
  </si>
  <si>
    <t>PPN *faqo; *titi</t>
  </si>
  <si>
    <t>*PEO *vako.</t>
  </si>
  <si>
    <t>*PAN *paku</t>
  </si>
  <si>
    <t>مِسْمار</t>
  </si>
  <si>
    <t>mix</t>
  </si>
  <si>
    <t>[karfin]</t>
  </si>
  <si>
    <t>šan̄ku-</t>
  </si>
  <si>
    <t>nail</t>
  </si>
  <si>
    <t>veɑhčir̃</t>
  </si>
  <si>
    <t>malleus</t>
  </si>
  <si>
    <t>sfi'ri</t>
  </si>
  <si>
    <t>'spʰūrā</t>
  </si>
  <si>
    <t>(molot) molotok</t>
  </si>
  <si>
    <t>hamer</t>
  </si>
  <si>
    <t>hammare</t>
  </si>
  <si>
    <t>hamarr</t>
  </si>
  <si>
    <t>marteau</t>
  </si>
  <si>
    <t>morzol</t>
  </si>
  <si>
    <t>morthwyl</t>
  </si>
  <si>
    <t>ordd</t>
  </si>
  <si>
    <t>[mar'telʸü]</t>
  </si>
  <si>
    <t>martillo</t>
  </si>
  <si>
    <t>[hāmala]</t>
  </si>
  <si>
    <t>¡OJO!!!!!!!!!!!!! Cf. 'ax' 09.250 toki.</t>
  </si>
  <si>
    <t>[hama]; tuki</t>
  </si>
  <si>
    <t>(مِطْرق(ة</t>
  </si>
  <si>
    <t>čækoš</t>
  </si>
  <si>
    <t>[čokano]</t>
  </si>
  <si>
    <t>mudgara-; ghana-</t>
  </si>
  <si>
    <t>hammer</t>
  </si>
  <si>
    <t>sɑha</t>
  </si>
  <si>
    <t>serra</t>
  </si>
  <si>
    <t>pri'oni</t>
  </si>
  <si>
    <t>'priōn</t>
  </si>
  <si>
    <t>pila</t>
  </si>
  <si>
    <t>sege</t>
  </si>
  <si>
    <t>såg</t>
  </si>
  <si>
    <t>sog</t>
  </si>
  <si>
    <t>scie</t>
  </si>
  <si>
    <t>heskenn</t>
  </si>
  <si>
    <t>llif</t>
  </si>
  <si>
    <t>tuiresc; serr</t>
  </si>
  <si>
    <t>['ṣega]</t>
  </si>
  <si>
    <t>serrucho; sierra</t>
  </si>
  <si>
    <t>'Aserrador' is kʷawšinkeh. teki is 'cut' 09.220.</t>
  </si>
  <si>
    <t>ta-teki-lo-ni</t>
  </si>
  <si>
    <t>kili</t>
  </si>
  <si>
    <t>kani; kani maitai</t>
  </si>
  <si>
    <t>PPN *kili</t>
  </si>
  <si>
    <t>مِنْشار</t>
  </si>
  <si>
    <t>ærre</t>
  </si>
  <si>
    <t>[firuzo]</t>
  </si>
  <si>
    <t>krakaca-; karapatra-</t>
  </si>
  <si>
    <t>saw</t>
  </si>
  <si>
    <t>gohpɑt</t>
  </si>
  <si>
    <t>cavāre</t>
  </si>
  <si>
    <t>'skavo</t>
  </si>
  <si>
    <t>koi'lainō</t>
  </si>
  <si>
    <t>vydolbit</t>
  </si>
  <si>
    <t>ūzholn</t>
  </si>
  <si>
    <t>ur-holka; göra i-hålig</t>
  </si>
  <si>
    <t>creuser</t>
  </si>
  <si>
    <t>kleuziɲ</t>
  </si>
  <si>
    <t>cafnu, cafnio; pantio</t>
  </si>
  <si>
    <t>'sila</t>
  </si>
  <si>
    <t>ahuecar</t>
  </si>
  <si>
    <t>avaŋoŋo; foʔi taluo</t>
  </si>
  <si>
    <t>Also whaka-koorua-tia; whaka-pokorua-tia.</t>
  </si>
  <si>
    <t>pokorua; wharemoa</t>
  </si>
  <si>
    <t>PPN *leke; *poko</t>
  </si>
  <si>
    <t>*PEO *opa</t>
  </si>
  <si>
    <t>جَوﱠفَ</t>
  </si>
  <si>
    <t>hunav-</t>
  </si>
  <si>
    <t>Means, 'to dig up or out'.</t>
  </si>
  <si>
    <t>ut-khan- (utkhanati)</t>
  </si>
  <si>
    <t>hollow out</t>
  </si>
  <si>
    <t>bohkɑt</t>
  </si>
  <si>
    <t>perforāre; terebrāre</t>
  </si>
  <si>
    <t>tri'pao</t>
  </si>
  <si>
    <t>te'trainō; trū'paō</t>
  </si>
  <si>
    <t>buravit ́; sverlit</t>
  </si>
  <si>
    <t>born</t>
  </si>
  <si>
    <t>borra</t>
  </si>
  <si>
    <t>bora</t>
  </si>
  <si>
    <t>percer; perforer</t>
  </si>
  <si>
    <t>toullaɲ</t>
  </si>
  <si>
    <t>tyllu</t>
  </si>
  <si>
    <t>tollaim</t>
  </si>
  <si>
    <t>perforar</t>
  </si>
  <si>
    <t>koyo is 'hole' 12.850.</t>
  </si>
  <si>
    <t>ki-koyo-ni-a; koyoni</t>
  </si>
  <si>
    <t>vili</t>
  </si>
  <si>
    <t>wiri; ore-a; poka-ina</t>
  </si>
  <si>
    <t>PPN *wili; *fao</t>
  </si>
  <si>
    <t>ثَقَبَ , خَرَمَ , خَرﱠمَ</t>
  </si>
  <si>
    <t>softæn/ somb-</t>
  </si>
  <si>
    <t>xiv+iar: 'make a hole' + causative.</t>
  </si>
  <si>
    <t>xiviar-</t>
  </si>
  <si>
    <t>'Pierce' is vidhyati.</t>
  </si>
  <si>
    <t>vyadh-; šnath- (šnathati)</t>
  </si>
  <si>
    <t>hukset ~ r̃ahkɑdit</t>
  </si>
  <si>
    <t>aedificāre</t>
  </si>
  <si>
    <t>'xtizo</t>
  </si>
  <si>
    <t>oikodo'meō</t>
  </si>
  <si>
    <t>stroit ́; sozidat</t>
  </si>
  <si>
    <t>zimbern; būwen</t>
  </si>
  <si>
    <t>timrjan</t>
  </si>
  <si>
    <t>bygga</t>
  </si>
  <si>
    <t>gørva; timbra</t>
  </si>
  <si>
    <t>bâtir; construire</t>
  </si>
  <si>
    <t>adeiladu</t>
  </si>
  <si>
    <t>cunutgim</t>
  </si>
  <si>
    <t>'egin; ['baṣti]</t>
  </si>
  <si>
    <t>Iberian Span. has construir.</t>
  </si>
  <si>
    <t>edificar; construir</t>
  </si>
  <si>
    <t>čihčiw-tok</t>
  </si>
  <si>
    <t>haŋa-a</t>
  </si>
  <si>
    <t>بَنَى</t>
  </si>
  <si>
    <t>saxtæn; [bænɑ]-kærdæn</t>
  </si>
  <si>
    <t>From zido 'wall'.</t>
  </si>
  <si>
    <t>zidoisar-</t>
  </si>
  <si>
    <t>nir-mā- (nirmāti)</t>
  </si>
  <si>
    <t>build</t>
  </si>
  <si>
    <t>snihkkar̃</t>
  </si>
  <si>
    <t>faber</t>
  </si>
  <si>
    <t>ksilur'ɣos</t>
  </si>
  <si>
    <t>'tektōn</t>
  </si>
  <si>
    <t>plotnik</t>
  </si>
  <si>
    <t>zimberman</t>
  </si>
  <si>
    <t>timrja</t>
  </si>
  <si>
    <t>Latter term is older, Biblical.</t>
  </si>
  <si>
    <t>snickare; timmer-man</t>
  </si>
  <si>
    <t>trēsmiðr</t>
  </si>
  <si>
    <t>charpentier</t>
  </si>
  <si>
    <t>kalvez; charpantour</t>
  </si>
  <si>
    <t>saer</t>
  </si>
  <si>
    <t>sāir</t>
  </si>
  <si>
    <t>From Latin 'magistrum'.</t>
  </si>
  <si>
    <t>[maiaṣ'türü]</t>
  </si>
  <si>
    <t>carpintero</t>
  </si>
  <si>
    <t>kʷow-ta-čih-čiw-keh</t>
  </si>
  <si>
    <t>tufuŋa</t>
  </si>
  <si>
    <t>kaamura</t>
  </si>
  <si>
    <t>نَجﱠار</t>
  </si>
  <si>
    <t>[næǰǰɑr]</t>
  </si>
  <si>
    <t>Respectively: kʰer 'house' 07.120; loan from Slavic languages.</t>
  </si>
  <si>
    <t>kʰerari; [kolari]</t>
  </si>
  <si>
    <t>takṣan-; rathakāra-</t>
  </si>
  <si>
    <t>carpenter</t>
  </si>
  <si>
    <t>bɑr̃gobier̃ggɑs</t>
  </si>
  <si>
    <t>instrūmentum</t>
  </si>
  <si>
    <t>erɣa'lio</t>
  </si>
  <si>
    <t>erga'leion; 'organon</t>
  </si>
  <si>
    <t>orudie</t>
  </si>
  <si>
    <t>ziuc; wercziuc</t>
  </si>
  <si>
    <t>verk-tyg; red-skap</t>
  </si>
  <si>
    <t>plural form</t>
  </si>
  <si>
    <t>tōl</t>
  </si>
  <si>
    <t>outil</t>
  </si>
  <si>
    <t>benveg; ostill</t>
  </si>
  <si>
    <t>offeryn; erfyn; arf; teclyn</t>
  </si>
  <si>
    <t>airnisi</t>
  </si>
  <si>
    <t>Latter form means 'device' from Span. 'tresna'.</t>
  </si>
  <si>
    <t>['arma]; ['treṣna]</t>
  </si>
  <si>
    <t>herramienta</t>
  </si>
  <si>
    <t>meʔaŋāue</t>
  </si>
  <si>
    <t>'Rock used for implement' (L)ehu.</t>
  </si>
  <si>
    <t>PPN</t>
  </si>
  <si>
    <t>أداة</t>
  </si>
  <si>
    <t>ɑlæt</t>
  </si>
  <si>
    <t>Means 'metal thing'.</t>
  </si>
  <si>
    <t>upakaraṇa-</t>
  </si>
  <si>
    <t>tool</t>
  </si>
  <si>
    <t>luvda</t>
  </si>
  <si>
    <t>scōpae</t>
  </si>
  <si>
    <t>'skupa</t>
  </si>
  <si>
    <t>'korēma</t>
  </si>
  <si>
    <t>metla</t>
  </si>
  <si>
    <t>beseme</t>
  </si>
  <si>
    <t>kvast</t>
  </si>
  <si>
    <t>sōfl</t>
  </si>
  <si>
    <t>balai</t>
  </si>
  <si>
    <t>skubellenn; balaenn</t>
  </si>
  <si>
    <t>ysgub</t>
  </si>
  <si>
    <t>scūap</t>
  </si>
  <si>
    <t>er'hac̷</t>
  </si>
  <si>
    <t>escoba</t>
  </si>
  <si>
    <t>očpawas</t>
  </si>
  <si>
    <t>taufale</t>
  </si>
  <si>
    <t>puruuma</t>
  </si>
  <si>
    <t>PPN *safu</t>
  </si>
  <si>
    <t>مِكْنسة</t>
  </si>
  <si>
    <t>ǰɑru</t>
  </si>
  <si>
    <t>[metura]</t>
  </si>
  <si>
    <t>sammārjanī-; sammārjana-</t>
  </si>
  <si>
    <t>broom</t>
  </si>
  <si>
    <t>luvdet</t>
  </si>
  <si>
    <t>verrere</t>
  </si>
  <si>
    <t>sku'pizo</t>
  </si>
  <si>
    <t>ko'reō; 'sairō</t>
  </si>
  <si>
    <t>mesti</t>
  </si>
  <si>
    <t>keren</t>
  </si>
  <si>
    <t>usbaugjan</t>
  </si>
  <si>
    <t>sopa</t>
  </si>
  <si>
    <t>sōpa</t>
  </si>
  <si>
    <t>balayer</t>
  </si>
  <si>
    <t>skubaɲ</t>
  </si>
  <si>
    <t>ysgubo</t>
  </si>
  <si>
    <t>scōpaim</t>
  </si>
  <si>
    <t>er'hasta</t>
  </si>
  <si>
    <t>barrer</t>
  </si>
  <si>
    <t>*Aztecan *(tla-)očpaana.</t>
  </si>
  <si>
    <t>ta-čpana; kočpana</t>
  </si>
  <si>
    <t>tafi</t>
  </si>
  <si>
    <t>tahi-a; puruma-tia</t>
  </si>
  <si>
    <t>PPN *tafi</t>
  </si>
  <si>
    <t>*PEO *zara</t>
  </si>
  <si>
    <t>كَنَسَ , كَنﱠسَ</t>
  </si>
  <si>
    <t>roftæn/ rub-</t>
  </si>
  <si>
    <t>šelav- ~ šulav-</t>
  </si>
  <si>
    <t>mṛj-; sam-mṛj- (mārṣṭi)</t>
  </si>
  <si>
    <t>sweep</t>
  </si>
  <si>
    <t>bɑssɑt</t>
  </si>
  <si>
    <t>lavāre</t>
  </si>
  <si>
    <t>'pleno</t>
  </si>
  <si>
    <t>'lūō; 'nizō; 'plūnō</t>
  </si>
  <si>
    <t>Second term indicates 'to launder'.</t>
  </si>
  <si>
    <t>myt ́; stirat</t>
  </si>
  <si>
    <t>Second form indicates washing of the body.</t>
  </si>
  <si>
    <t>waschen; twahen</t>
  </si>
  <si>
    <t>þwahan</t>
  </si>
  <si>
    <t>tvätta; vaska</t>
  </si>
  <si>
    <t>θvā; vaska</t>
  </si>
  <si>
    <t>laver</t>
  </si>
  <si>
    <t>The latter is used for clothes.</t>
  </si>
  <si>
    <t>gwalhiɲ; kannaɲ</t>
  </si>
  <si>
    <t>golchi</t>
  </si>
  <si>
    <t>nigim; folcaim; indaim</t>
  </si>
  <si>
    <t>Respectively: 'wash; to wash (cloth); to wash oneself (reflexive) or something with water; to wash face' 04.204.</t>
  </si>
  <si>
    <t>'šãhã; 'lac̷̣a; 'ükʰüs; begi'tʰarta</t>
  </si>
  <si>
    <t>lavar</t>
  </si>
  <si>
    <t>*Aztecan *paaka.</t>
  </si>
  <si>
    <t>ki-paka</t>
  </si>
  <si>
    <t>'Wash (clothes)' nusi; fō.</t>
  </si>
  <si>
    <t>fufulu</t>
  </si>
  <si>
    <t>horoi-a</t>
  </si>
  <si>
    <t>'Rinse' PPN *tafi, *tapi. 'Wash hands' fanofano.</t>
  </si>
  <si>
    <t>PPN *soloi; *fano; *fulu; *tafi; *tapi</t>
  </si>
  <si>
    <t>*PEO *si(q)u-v'bathe, pour water on'; *(n)tave()ia'wash away'</t>
  </si>
  <si>
    <t>PAN *ɲaw</t>
  </si>
  <si>
    <t>غَسَلَ</t>
  </si>
  <si>
    <t>šostæn/ šu-</t>
  </si>
  <si>
    <t>tʰa-</t>
  </si>
  <si>
    <t>nij- (nin̄kte); dhāv- (dhāvati)</t>
  </si>
  <si>
    <t>wash</t>
  </si>
  <si>
    <t>leɑikut</t>
  </si>
  <si>
    <t>'xino; 'rixno</t>
  </si>
  <si>
    <t>'kʰeō</t>
  </si>
  <si>
    <t>lit</t>
  </si>
  <si>
    <t>giezen; schenken</t>
  </si>
  <si>
    <t>giutan</t>
  </si>
  <si>
    <t>hälla; gjuta; skänka</t>
  </si>
  <si>
    <t>hella; skenkja</t>
  </si>
  <si>
    <t>verser</t>
  </si>
  <si>
    <t>dinaouiɲ; fotaɲ</t>
  </si>
  <si>
    <t>tywallt; arllwys</t>
  </si>
  <si>
    <t>teismim; doirtim</t>
  </si>
  <si>
    <t>i'šuri</t>
  </si>
  <si>
    <t>vaciar; verter; derramar</t>
  </si>
  <si>
    <t>ki-kepa</t>
  </si>
  <si>
    <t>huaʔi; liŋi ʔutu; faka-fonu</t>
  </si>
  <si>
    <t>ririŋi; riŋi-hia</t>
  </si>
  <si>
    <t>PPN suqi 'dilute'</t>
  </si>
  <si>
    <t>PPN *(li)liŋi; *pua</t>
  </si>
  <si>
    <t>*PEO *suqi; *sui; *liŋi.</t>
  </si>
  <si>
    <t>صَبﱠ , سَكَبَ</t>
  </si>
  <si>
    <t>Means 'to pour out, discharge'.</t>
  </si>
  <si>
    <t>pour</t>
  </si>
  <si>
    <t>premere; stringere</t>
  </si>
  <si>
    <t>pi'ezo; 'stivo</t>
  </si>
  <si>
    <t>'tʰlībō</t>
  </si>
  <si>
    <t>sžimat</t>
  </si>
  <si>
    <t>wringen; ringen</t>
  </si>
  <si>
    <t>trycka; klämma; krama; pressa</t>
  </si>
  <si>
    <t>presser</t>
  </si>
  <si>
    <t>diwaskaɲ</t>
  </si>
  <si>
    <t>gwasgu</t>
  </si>
  <si>
    <t>'tĩka</t>
  </si>
  <si>
    <t>estrujar; exprimir</t>
  </si>
  <si>
    <t>Also ki-nac̷kʷal-ti-a.</t>
  </si>
  <si>
    <t>ki-pac̷ka; ki-pac̷o-a</t>
  </si>
  <si>
    <t>faka-sisina; fotaʔi; kokoʔi; tatau</t>
  </si>
  <si>
    <t>roromi; whaka-wiri-a; taatari-tia</t>
  </si>
  <si>
    <t>PNP *ku-kumi. 'To press with hand' *kom-i.</t>
  </si>
  <si>
    <t>PPN *fota; *kopi(t); *koko; *kum-aki; *kum-i; *ku kumi; *taqomi; *taʔomi; *lomi</t>
  </si>
  <si>
    <t>PAN *cit; *cut; *Det; *pes</t>
  </si>
  <si>
    <t>عَصَرَ</t>
  </si>
  <si>
    <t>fešordæn/ fešar-</t>
  </si>
  <si>
    <t>pīḍ-; ni-pīḍ-; sam-kuc- (saṃkucati)</t>
  </si>
  <si>
    <t>squeeze, wring</t>
  </si>
  <si>
    <t>deɑddit</t>
  </si>
  <si>
    <t>premere</t>
  </si>
  <si>
    <t>pi'ezo; pa'tao</t>
  </si>
  <si>
    <t>pi'ezō; 'tʰlībō</t>
  </si>
  <si>
    <t>žat ́ (žmut); davit</t>
  </si>
  <si>
    <t>drucken; pressen</t>
  </si>
  <si>
    <t>þreihan</t>
  </si>
  <si>
    <t>trycka, trycka på; pressa</t>
  </si>
  <si>
    <t>θryngva</t>
  </si>
  <si>
    <t>presser; appuyer</t>
  </si>
  <si>
    <t>gwaskaɲ; pouezaɲ</t>
  </si>
  <si>
    <t>fāiscim</t>
  </si>
  <si>
    <t>'iuški</t>
  </si>
  <si>
    <t>apretar; oprimir</t>
  </si>
  <si>
    <t>lomi; tataʔo; lolo</t>
  </si>
  <si>
    <t>peehi; taami-a</t>
  </si>
  <si>
    <t>PPN *koko; *lomi; *taʔomi; *ŋatu</t>
  </si>
  <si>
    <t>Second form is homonyn (2). *PEO *ŋk(ou)ru'crunch'</t>
  </si>
  <si>
    <t>PAN *pit (peqit ?); *sek</t>
  </si>
  <si>
    <t>(ضَغَطَ , كَبَسَ (على</t>
  </si>
  <si>
    <t>fešordæn/ fešɑr-</t>
  </si>
  <si>
    <t>The word refers to the literal sense of 'press, squeeze' or the metaphorical 'to oppress'.</t>
  </si>
  <si>
    <t>press</t>
  </si>
  <si>
    <t>heŋget</t>
  </si>
  <si>
    <t>kre'mao</t>
  </si>
  <si>
    <t>anar'taō; aiō'reō</t>
  </si>
  <si>
    <t>povesit</t>
  </si>
  <si>
    <t>ūfhengen</t>
  </si>
  <si>
    <t>hänga; hänga upp</t>
  </si>
  <si>
    <t>suspendre</t>
  </si>
  <si>
    <t>lakaad en pign; lakaad a istribill</t>
  </si>
  <si>
    <t>hongian; crogi</t>
  </si>
  <si>
    <t>čilĩ'čau</t>
  </si>
  <si>
    <t>colgar</t>
  </si>
  <si>
    <t>'To hang up different things' -pih-piloo.</t>
  </si>
  <si>
    <t>ki-pam-pilo-a; ki-pilo-a</t>
  </si>
  <si>
    <t>tautau</t>
  </si>
  <si>
    <t>iri-a; taairi; taarewa; tare</t>
  </si>
  <si>
    <t>PNP *leva; *Lewa</t>
  </si>
  <si>
    <t>PPN *hili; *safe; *zewa; *Lewa</t>
  </si>
  <si>
    <t>*PEO *zave.</t>
  </si>
  <si>
    <t>عَلﱠقَ</t>
  </si>
  <si>
    <t>ɑvixtæn/ ɑviz-; ɑvizɑndæn</t>
  </si>
  <si>
    <t>amblav-</t>
  </si>
  <si>
    <t>Passive form is ud-badhyate.</t>
  </si>
  <si>
    <t>ud-bandh- (ud-badhṇāti)</t>
  </si>
  <si>
    <t>hang up</t>
  </si>
  <si>
    <t>biðget</t>
  </si>
  <si>
    <t>sternere; spargere</t>
  </si>
  <si>
    <t>a'plono; skor'pizo</t>
  </si>
  <si>
    <t>'stornūmi; 'strōnnūmi</t>
  </si>
  <si>
    <t>stlat ́, rasstilat</t>
  </si>
  <si>
    <t>breiten; ströuwen; spreiten</t>
  </si>
  <si>
    <t>straujan</t>
  </si>
  <si>
    <t>Second term is 'strew'.</t>
  </si>
  <si>
    <t>breda ut; strö</t>
  </si>
  <si>
    <t>breiða; strā</t>
  </si>
  <si>
    <t>étaler; éparpiller</t>
  </si>
  <si>
    <t>astenn; strewiɲ; ledaɲ; skuill</t>
  </si>
  <si>
    <t>taenu; chwalu</t>
  </si>
  <si>
    <t>sernim; assrēdim</t>
  </si>
  <si>
    <t>From Gascon (Béarn) 'barreja'.</t>
  </si>
  <si>
    <t>[ba'rea]</t>
  </si>
  <si>
    <t>extender; esparcir</t>
  </si>
  <si>
    <t>ki-takac̷o-a</t>
  </si>
  <si>
    <t>mafola; fola</t>
  </si>
  <si>
    <t>'Scatter' is rui-a; whaka-kora-kora.</t>
  </si>
  <si>
    <t>toro; hora-hia</t>
  </si>
  <si>
    <t>PPN *kapu 'spread over, surrounded, enveloped'</t>
  </si>
  <si>
    <t>PPN *fola; *fola(s); *(ma)fola; *ma(a)lufa; *mafela; *feLa; *na'a; *'atu; *Laha; *lala</t>
  </si>
  <si>
    <t>Homonym (1). *PEO *pola; *taka;*sapapa 'compressed, broad'.</t>
  </si>
  <si>
    <t>PAN *kaŋs</t>
  </si>
  <si>
    <t>نَشَرَ , بَسَطَ</t>
  </si>
  <si>
    <t>pæhn-kærdæn</t>
  </si>
  <si>
    <t>buhliar-; šʸud-</t>
  </si>
  <si>
    <t>stṛ- (stṝ-) (stṛṇoti); vi-stṛ-</t>
  </si>
  <si>
    <t>spread out</t>
  </si>
  <si>
    <t>geɑssit</t>
  </si>
  <si>
    <t>trahere; dūcere</t>
  </si>
  <si>
    <t>tra'vao</t>
  </si>
  <si>
    <t>'helkō; 'spaō; e'ruō</t>
  </si>
  <si>
    <t>tjanut</t>
  </si>
  <si>
    <t>ziehen</t>
  </si>
  <si>
    <t>atþinsan</t>
  </si>
  <si>
    <t>draga; dra</t>
  </si>
  <si>
    <t>draga; toga</t>
  </si>
  <si>
    <t>tirer</t>
  </si>
  <si>
    <t>tynnu</t>
  </si>
  <si>
    <t>srengim; tairrngim</t>
  </si>
  <si>
    <t>['tʰira]</t>
  </si>
  <si>
    <t>tirar; jalar</t>
  </si>
  <si>
    <t>ki-tilana</t>
  </si>
  <si>
    <t>toho; fusi</t>
  </si>
  <si>
    <t>too-ia; kukume; kuumea</t>
  </si>
  <si>
    <t>PEP *kume; toi.</t>
  </si>
  <si>
    <t>Homonyn (2). *PEO *yavu-t; *savu-t'pull up, pull out'.</t>
  </si>
  <si>
    <t>PAN *gut</t>
  </si>
  <si>
    <t>سَحَبَ , جَرﱠ</t>
  </si>
  <si>
    <t>kæšidæn</t>
  </si>
  <si>
    <t>c̷ird-</t>
  </si>
  <si>
    <t>kṛṣ- (karṣati)</t>
  </si>
  <si>
    <t>pull</t>
  </si>
  <si>
    <t>fɑnɑhit</t>
  </si>
  <si>
    <t>tendere</t>
  </si>
  <si>
    <t>a'plono</t>
  </si>
  <si>
    <t>'teinō</t>
  </si>
  <si>
    <t>rastjanut</t>
  </si>
  <si>
    <t>denen; strecken; spannen</t>
  </si>
  <si>
    <t>ufþanjan</t>
  </si>
  <si>
    <t>Second term usually is 'strain, tighten'; third term refers to 'draw out, prolong'.</t>
  </si>
  <si>
    <t>sträcka; spänna; tänja</t>
  </si>
  <si>
    <t>θenja</t>
  </si>
  <si>
    <t>étendre</t>
  </si>
  <si>
    <t>astenn</t>
  </si>
  <si>
    <t>estyn</t>
  </si>
  <si>
    <t>sīnim</t>
  </si>
  <si>
    <t>'heda</t>
  </si>
  <si>
    <t>alargar; estirar; tender</t>
  </si>
  <si>
    <t>ki-sowa</t>
  </si>
  <si>
    <t>'To stretch out' totoro; torona.</t>
  </si>
  <si>
    <t>whaka-maaro; kukume; kuumea</t>
  </si>
  <si>
    <t>PPN *fa(a)loo; *fAloo; *pekapeka</t>
  </si>
  <si>
    <t>PAN *ɲat; ɲut</t>
  </si>
  <si>
    <t>مَدﱠ , مَدﱠدَ</t>
  </si>
  <si>
    <t>porav-; [tinzosar-]</t>
  </si>
  <si>
    <t>tan-; vi-tan- (tanyate)</t>
  </si>
  <si>
    <t>stretch</t>
  </si>
  <si>
    <t>r̃uvvet</t>
  </si>
  <si>
    <t>fricāre; terere</t>
  </si>
  <si>
    <t>'trivo; sku'pizo</t>
  </si>
  <si>
    <t>'trībō</t>
  </si>
  <si>
    <t>teret</t>
  </si>
  <si>
    <t>gnīten; rīben; vicken</t>
  </si>
  <si>
    <t>bnauan</t>
  </si>
  <si>
    <t>gnida</t>
  </si>
  <si>
    <t>gnūa</t>
  </si>
  <si>
    <t>frotter; essuyer</t>
  </si>
  <si>
    <t>frotaɲ; torchaɲ</t>
  </si>
  <si>
    <t>rhwbio</t>
  </si>
  <si>
    <t>commelim</t>
  </si>
  <si>
    <t>Respectively: from Gascon (Béarn) 'freta'; from Gascon (Béarn) 'chuca'; means 'to wipe'.</t>
  </si>
  <si>
    <t>['freta]; ['čüka]; ['buša]</t>
  </si>
  <si>
    <t>frotar; enjugar</t>
  </si>
  <si>
    <t>Also ki-alašo-a.</t>
  </si>
  <si>
    <t>ki-šakʷalo-a</t>
  </si>
  <si>
    <t>milimili</t>
  </si>
  <si>
    <t>miri-a; muru-a; (muku)muku-a; uku-ia</t>
  </si>
  <si>
    <t>PPN *qu(hs)i.</t>
  </si>
  <si>
    <t>PPN *solo; *olo; *faro; *amo; *mulu; *mili; *kana; *pani</t>
  </si>
  <si>
    <t>*PEO *(q)aza-∅'grind'; *kuji.</t>
  </si>
  <si>
    <t>مَسَحَ , حَكﱠ</t>
  </si>
  <si>
    <t>mɑlidæn</t>
  </si>
  <si>
    <t>kʰos-</t>
  </si>
  <si>
    <t>ghṛṣ- (gharṣati)</t>
  </si>
  <si>
    <t>rub, wipe</t>
  </si>
  <si>
    <t>ɲuovvɑt</t>
  </si>
  <si>
    <t>dēglūbere</t>
  </si>
  <si>
    <t>'ɣðerno</t>
  </si>
  <si>
    <t>'derō</t>
  </si>
  <si>
    <t>sdirat</t>
  </si>
  <si>
    <t>schinden; villen</t>
  </si>
  <si>
    <t>flå</t>
  </si>
  <si>
    <t>flā</t>
  </si>
  <si>
    <t>écorcher</t>
  </si>
  <si>
    <t>digrohennaɲ</t>
  </si>
  <si>
    <t>blingo; digroeni</t>
  </si>
  <si>
    <t>fennaim</t>
  </si>
  <si>
    <t>'larü; lahar'deki</t>
  </si>
  <si>
    <t>desollar</t>
  </si>
  <si>
    <t>tiihore-a</t>
  </si>
  <si>
    <t>'strip off'</t>
  </si>
  <si>
    <t>PPN *fohi; *sole; *fufu; *hisi; *hoLe</t>
  </si>
  <si>
    <t>سَلَخَ , قَشَرَ</t>
  </si>
  <si>
    <t>pust-kændæn</t>
  </si>
  <si>
    <t>Latter form: 'pull skin from'.</t>
  </si>
  <si>
    <t>rand-; c̷ir morc̷i pa</t>
  </si>
  <si>
    <t>tvacaya- (tvacayati)</t>
  </si>
  <si>
    <t>flay, skin</t>
  </si>
  <si>
    <t>gɑikut</t>
  </si>
  <si>
    <t>scindere</t>
  </si>
  <si>
    <t>'skizo</t>
  </si>
  <si>
    <t>spa'rassō</t>
  </si>
  <si>
    <t>rvat ́; drat</t>
  </si>
  <si>
    <t>slīzen; zerren; rīzen</t>
  </si>
  <si>
    <t>tahjan; distairan</t>
  </si>
  <si>
    <t>riva; slita</t>
  </si>
  <si>
    <t>rīfa; slīta</t>
  </si>
  <si>
    <t>déchirer</t>
  </si>
  <si>
    <t>regiɲ</t>
  </si>
  <si>
    <t>rhwygo</t>
  </si>
  <si>
    <t>rēbaim</t>
  </si>
  <si>
    <t>'üra</t>
  </si>
  <si>
    <t>romper; rasgar</t>
  </si>
  <si>
    <t>Also kipos-teki; ki-tapana.</t>
  </si>
  <si>
    <t>ki-c̷ayana</t>
  </si>
  <si>
    <t>hae; mahae; haeʔi</t>
  </si>
  <si>
    <t>'Torn' pakaru; ŋahae; 'rip' is paawhara-tia; tiihore.</t>
  </si>
  <si>
    <t>tiitore-a; ŋahae</t>
  </si>
  <si>
    <t>PCP *sae-∅.</t>
  </si>
  <si>
    <t>PPN *ewe; *masae; *sae</t>
  </si>
  <si>
    <t>*PEO *saR(ei).</t>
  </si>
  <si>
    <t>PAN *pas; *riC; *tes</t>
  </si>
  <si>
    <t>مَزﱠقَ , مَزَقَ</t>
  </si>
  <si>
    <t>pare-kærdæn</t>
  </si>
  <si>
    <t>šʸin</t>
  </si>
  <si>
    <t>dṛ- (dṝ-); vi-dṛ- (dṝ-)</t>
  </si>
  <si>
    <t>tear</t>
  </si>
  <si>
    <t>luoddut</t>
  </si>
  <si>
    <t>findere</t>
  </si>
  <si>
    <t>'skʰizō</t>
  </si>
  <si>
    <t>raskolot</t>
  </si>
  <si>
    <t>spalten</t>
  </si>
  <si>
    <t>Respectively: 'divide, splinter, split'; usually with an ax to 'split, chop' firewood, also used regarding splitting atoms.</t>
  </si>
  <si>
    <t>splittra; klyva</t>
  </si>
  <si>
    <t>kljūfa</t>
  </si>
  <si>
    <t>fendre</t>
  </si>
  <si>
    <t>faoutaɲ</t>
  </si>
  <si>
    <t>hollti</t>
  </si>
  <si>
    <t>dlongim</t>
  </si>
  <si>
    <t>er'dira; eṣ'kalʸa</t>
  </si>
  <si>
    <t>hender; partir</t>
  </si>
  <si>
    <t>'To split wood' kʷow-tapana.</t>
  </si>
  <si>
    <t>ki-tapana</t>
  </si>
  <si>
    <t>vaeuaʔi; mafahi; fahiua; fahi</t>
  </si>
  <si>
    <t>waahi-a; waawahi</t>
  </si>
  <si>
    <t>PCP *kola'split w wedge'. PPN *fasi; *qola'wedge'</t>
  </si>
  <si>
    <t>PPN *fasi; *fa(a)si; *matata; *sana; *kapiti; *kali; *sae</t>
  </si>
  <si>
    <t>Homonyn (2). *PEO *vazi; *kola; *tapa; *wa(ŋ)ka.</t>
  </si>
  <si>
    <t>PAN *kaq; *laq</t>
  </si>
  <si>
    <t>شَقﱠ , فَلَعَ</t>
  </si>
  <si>
    <t>šekɑftæn</t>
  </si>
  <si>
    <t>pʰarav-</t>
  </si>
  <si>
    <t>3rd person sing. forms: bhinatti; dṛṇāti; chinnatti.</t>
  </si>
  <si>
    <t>bhid-; dṛ- (dṝ-); vi-dṛ- (-dṝ-); chid-</t>
  </si>
  <si>
    <t>split</t>
  </si>
  <si>
    <t>doɑdyan</t>
  </si>
  <si>
    <t>frāctum; ruptum</t>
  </si>
  <si>
    <t>spa'smenos [spa'zmenos]</t>
  </si>
  <si>
    <t>errō'gōs; kekla'smenos; tetʰrau'smenos</t>
  </si>
  <si>
    <t>razbityj</t>
  </si>
  <si>
    <t>brochen</t>
  </si>
  <si>
    <t>gabrukans</t>
  </si>
  <si>
    <t>sönder; sönder-slagen; bruten</t>
  </si>
  <si>
    <t>brisé; cassé</t>
  </si>
  <si>
    <t>torret</t>
  </si>
  <si>
    <t>toredig; wedi ei dorri</t>
  </si>
  <si>
    <t>hau'c̷̣-erik</t>
  </si>
  <si>
    <t>Iberian Span. has roto.</t>
  </si>
  <si>
    <t>quebrado</t>
  </si>
  <si>
    <t>c̷ayak-ti-k; mo-hmoš-ti-k; tapak-ti-k</t>
  </si>
  <si>
    <t>pakaru; whati-ia; poro-a</t>
  </si>
  <si>
    <t>PPN *foha</t>
  </si>
  <si>
    <t>PAN *ceq</t>
  </si>
  <si>
    <t>مكْسُور</t>
  </si>
  <si>
    <t>šekæste; xærɑb</t>
  </si>
  <si>
    <t>pʰaglo</t>
  </si>
  <si>
    <t>bhagna-</t>
  </si>
  <si>
    <t>broken</t>
  </si>
  <si>
    <t>doɑdyit</t>
  </si>
  <si>
    <t>frangere; rumpere</t>
  </si>
  <si>
    <t>'spao</t>
  </si>
  <si>
    <t>Also ka'tagnūmi; 'klaō; 'tʰrauō.</t>
  </si>
  <si>
    <t>'hrēgnūmi; 'agnūmi</t>
  </si>
  <si>
    <t>lomat</t>
  </si>
  <si>
    <t>brechen</t>
  </si>
  <si>
    <t>brikan</t>
  </si>
  <si>
    <t>bryta; bräcka</t>
  </si>
  <si>
    <t>brjōta; rjūfa</t>
  </si>
  <si>
    <t>casser; briser</t>
  </si>
  <si>
    <t>terriɲ, torriɲ</t>
  </si>
  <si>
    <t>torri</t>
  </si>
  <si>
    <t>The latter is 3rd sing. form.</t>
  </si>
  <si>
    <t>brissim; conboing</t>
  </si>
  <si>
    <t>hauc̷̣</t>
  </si>
  <si>
    <t>Iberian Span. has romper.</t>
  </si>
  <si>
    <t>quebrar</t>
  </si>
  <si>
    <t>*Aztecan *pos.</t>
  </si>
  <si>
    <t>ki-tapana; -tapani; kotoni</t>
  </si>
  <si>
    <t>maumauʔi</t>
  </si>
  <si>
    <t>pakaru; whati; tataa-ŋia</t>
  </si>
  <si>
    <t>'To burst' *paa.</t>
  </si>
  <si>
    <t>PPN *koto; *fati; *foa; *tofo(n); *poka</t>
  </si>
  <si>
    <t>First form homonyn (2); second form (1). *PEO *aqulu'fallen, broken off'</t>
  </si>
  <si>
    <t>PAN *pak; *puk; *tus</t>
  </si>
  <si>
    <t>كَسَرَ , كَسﱠرَ</t>
  </si>
  <si>
    <t>šekæstæn/ šekæn-</t>
  </si>
  <si>
    <t>pʰag-</t>
  </si>
  <si>
    <t>bhaɲj- (bhanakti)</t>
  </si>
  <si>
    <t>break</t>
  </si>
  <si>
    <t>ske'parni</t>
  </si>
  <si>
    <t>teslo; strug</t>
  </si>
  <si>
    <t>twerhackes</t>
  </si>
  <si>
    <t>skarv-yxa; däxel</t>
  </si>
  <si>
    <t>herminette</t>
  </si>
  <si>
    <t>taladur</t>
  </si>
  <si>
    <t>neddyf, neddai, neddau; bwyall gam</t>
  </si>
  <si>
    <t>azuela</t>
  </si>
  <si>
    <t>'Adze stone'</t>
  </si>
  <si>
    <t>toki; toki maka</t>
  </si>
  <si>
    <t>kapu; waru</t>
  </si>
  <si>
    <t>PNP *(ʔ)a(a)lisi.</t>
  </si>
  <si>
    <t>PPN *toki; *(q)a(a)lisi</t>
  </si>
  <si>
    <t>(قدﱡوم (أداةٌ للنﱠحْتِ</t>
  </si>
  <si>
    <t>tiše</t>
  </si>
  <si>
    <t>First form is loan from Slavic languages.</t>
  </si>
  <si>
    <t>[bradva]; [nižako]</t>
  </si>
  <si>
    <t>vāšī- (vāsī-); takṣaṇī-; kuṭhārikā-</t>
  </si>
  <si>
    <t>adze</t>
  </si>
  <si>
    <t>akšu</t>
  </si>
  <si>
    <t>secūris; bipennis; ascia</t>
  </si>
  <si>
    <t>tse'kuri</t>
  </si>
  <si>
    <t>topor</t>
  </si>
  <si>
    <t>ackes</t>
  </si>
  <si>
    <t>aqizi</t>
  </si>
  <si>
    <t>yxa</t>
  </si>
  <si>
    <t>øx; barða</t>
  </si>
  <si>
    <t>hache</t>
  </si>
  <si>
    <t>bouhal</t>
  </si>
  <si>
    <t>bwyall</t>
  </si>
  <si>
    <t>biail; tūag</t>
  </si>
  <si>
    <t>aš'kora</t>
  </si>
  <si>
    <t>hacha</t>
  </si>
  <si>
    <t>'Large ax' toki lahi.</t>
  </si>
  <si>
    <t>toki; tuʔusi</t>
  </si>
  <si>
    <t>toki</t>
  </si>
  <si>
    <t>PPN *matau; *toki; *lipi</t>
  </si>
  <si>
    <t>*PEO *kiRa</t>
  </si>
  <si>
    <t>بلْطة , فأْس</t>
  </si>
  <si>
    <t>A 'pickax/ mattock' is kolæng ~ kælænd.</t>
  </si>
  <si>
    <t>tæbær</t>
  </si>
  <si>
    <t>parašu-; kuṭhāra-; kuṭhāraka</t>
  </si>
  <si>
    <t>ax</t>
  </si>
  <si>
    <t>skar̃r̃it</t>
  </si>
  <si>
    <t>forficēs</t>
  </si>
  <si>
    <t>psa'liði</t>
  </si>
  <si>
    <t>Latter form is plural and Late Ancient Greek.</t>
  </si>
  <si>
    <t>psa'lis; 'makʰairai</t>
  </si>
  <si>
    <t>nožnicy</t>
  </si>
  <si>
    <t>schær(e)</t>
  </si>
  <si>
    <t>sax</t>
  </si>
  <si>
    <t>skœri; sox</t>
  </si>
  <si>
    <t>ciseaux</t>
  </si>
  <si>
    <t>sizaillou</t>
  </si>
  <si>
    <t>Respectively: 'scissors; shears'.</t>
  </si>
  <si>
    <t>siswrn; gwellaif</t>
  </si>
  <si>
    <t>demess</t>
  </si>
  <si>
    <t>'haištür</t>
  </si>
  <si>
    <t>tijeras</t>
  </si>
  <si>
    <t>teki is 'cut' 09.220.</t>
  </si>
  <si>
    <t>helekosi</t>
  </si>
  <si>
    <t>kuti-kuti</t>
  </si>
  <si>
    <t>'To shear' *ko koti; *tefe.</t>
  </si>
  <si>
    <t>PPN *kuti</t>
  </si>
  <si>
    <t>مِقصّ</t>
  </si>
  <si>
    <t>[qeyči]</t>
  </si>
  <si>
    <t>kat</t>
  </si>
  <si>
    <t>kartarī-; kṛpāṇī-</t>
  </si>
  <si>
    <t>scissors, shears</t>
  </si>
  <si>
    <t>niibi</t>
  </si>
  <si>
    <t>culter</t>
  </si>
  <si>
    <t>ma'xeri</t>
  </si>
  <si>
    <t>'makʰairā; eŋkʰei'ridion</t>
  </si>
  <si>
    <t>nož</t>
  </si>
  <si>
    <t>me(z)zer; sahs</t>
  </si>
  <si>
    <t>First form is earlier spelling.</t>
  </si>
  <si>
    <t>knif, kniv</t>
  </si>
  <si>
    <t>knīfr</t>
  </si>
  <si>
    <t>couteau</t>
  </si>
  <si>
    <t>kontell</t>
  </si>
  <si>
    <t>cyllell</t>
  </si>
  <si>
    <t>scian</t>
  </si>
  <si>
    <t>Respectively: from Span. 'navaja'; 'large knife', from Gascon (Béarn) 'ganibet'.</t>
  </si>
  <si>
    <t>[na'bela]; [gani'bet]</t>
  </si>
  <si>
    <t>cuchillo</t>
  </si>
  <si>
    <t>helepelu; hele tui; hele fufū</t>
  </si>
  <si>
    <t>oka-ina; puutia;</t>
  </si>
  <si>
    <t>*mata; *ni(i)ao; *nihi is 'cutting edge'.</t>
  </si>
  <si>
    <t>PPN *sele; *kofe; *polo; *mata</t>
  </si>
  <si>
    <t>*PEO *i-sele</t>
  </si>
  <si>
    <t>(سِكﱢين(ة</t>
  </si>
  <si>
    <t>kɑrd; [čɑqu]</t>
  </si>
  <si>
    <t>šʸuri</t>
  </si>
  <si>
    <t>šastrī-; churikā-; kṣurī-</t>
  </si>
  <si>
    <t>knife</t>
  </si>
  <si>
    <t>r̃uovdadit</t>
  </si>
  <si>
    <t>confodere</t>
  </si>
  <si>
    <t>maxe'rono</t>
  </si>
  <si>
    <t>eŋkʰeiri'diōi 'plēttō</t>
  </si>
  <si>
    <t>vonzit ́; zakolot</t>
  </si>
  <si>
    <t>stechen</t>
  </si>
  <si>
    <t>sticka; stöta</t>
  </si>
  <si>
    <t>poignarder</t>
  </si>
  <si>
    <t>Means 'to give a blow with a knife'.</t>
  </si>
  <si>
    <t>reiɲ eun taol kontell</t>
  </si>
  <si>
    <t>trywanu; gwanu</t>
  </si>
  <si>
    <t>apuɲalar</t>
  </si>
  <si>
    <t>ki-tihtikʷina-lti-a; tihtikʷini</t>
  </si>
  <si>
    <t>avaŋi; tuiʔi; mahuhu; ʔahiʔahi</t>
  </si>
  <si>
    <t>oka-ina; wero-hia; wero; poka-ia</t>
  </si>
  <si>
    <t>PPN *kupu; *fohu; *sulu; *qati; *tomo. PNP *ko(h)o 'piercing instrument'.</t>
  </si>
  <si>
    <t>PPN *suki; *soka; *hoka; *hu(u)maki; *welo; *pa(s, f)u, *pahu</t>
  </si>
  <si>
    <t>Homonyn (1). *PEO *suki'pierce, prick, lance, sew'; *zoka.</t>
  </si>
  <si>
    <t>PAN *sek</t>
  </si>
  <si>
    <t>طَعَنَ , شَكﱠ</t>
  </si>
  <si>
    <t>pušav-</t>
  </si>
  <si>
    <t>Respectively: 'wound, hurt'; 'pierce with a dagger'.</t>
  </si>
  <si>
    <t>kṣan- (kṣaṇoti); kaṭṭāreṇa vyadh- (vidhyati)</t>
  </si>
  <si>
    <t>stab</t>
  </si>
  <si>
    <t>čuollɑt</t>
  </si>
  <si>
    <t>dolāre</t>
  </si>
  <si>
    <t>kla'ðevo; 'kovo</t>
  </si>
  <si>
    <t>'temnō</t>
  </si>
  <si>
    <t>rubit ́; razrubat</t>
  </si>
  <si>
    <t>houwen</t>
  </si>
  <si>
    <t>hugga; hacka</t>
  </si>
  <si>
    <t>tailler; couper</t>
  </si>
  <si>
    <t>krennaɲ; trohaɲ</t>
  </si>
  <si>
    <t>torri; hollti; naddu</t>
  </si>
  <si>
    <t>'pʰika; muc̷</t>
  </si>
  <si>
    <t>tajar; picar</t>
  </si>
  <si>
    <t>kokotoc̷a; -teh-teki</t>
  </si>
  <si>
    <t>tuʔusi</t>
  </si>
  <si>
    <t>tapahi; poro; hahau; haaua</t>
  </si>
  <si>
    <t>'Pulverized' PPN *fufu; *popo.</t>
  </si>
  <si>
    <t>PPN *sau; *ta(a)lai; *tALai; (q)a(a)lisi</t>
  </si>
  <si>
    <t>فَرَمَ ؛ نَجَرَ</t>
  </si>
  <si>
    <t>For takṣ-, see 09.810. Latter form means 'to cut into pieces, chop'.</t>
  </si>
  <si>
    <t>takṣ-; khaṇḍhašas chid-</t>
  </si>
  <si>
    <t>chop, hew</t>
  </si>
  <si>
    <t>ɲaskɑt</t>
  </si>
  <si>
    <t>caedere</t>
  </si>
  <si>
    <t>kateða'fizo; 'rixno 'kato</t>
  </si>
  <si>
    <t>kata'koptō</t>
  </si>
  <si>
    <t>Regarding 'trees'.</t>
  </si>
  <si>
    <t>rubit</t>
  </si>
  <si>
    <t>abehouwen</t>
  </si>
  <si>
    <t>afmaitan; usmaitan</t>
  </si>
  <si>
    <t>skära av; klippa av; hugga ner; hacka ner</t>
  </si>
  <si>
    <t>abattre</t>
  </si>
  <si>
    <t>diskar</t>
  </si>
  <si>
    <t>torri (i lawr)</t>
  </si>
  <si>
    <t>e'goči</t>
  </si>
  <si>
    <t>tumbar; talar</t>
  </si>
  <si>
    <t>kʷitakepa</t>
  </si>
  <si>
    <t>PPN *kini; *tua</t>
  </si>
  <si>
    <t>(قَطَعَ (شجرة إلخ</t>
  </si>
  <si>
    <t>kændæn</t>
  </si>
  <si>
    <t>[kosi-]</t>
  </si>
  <si>
    <t>The first form has the sense of 'kill, cut down'; second form has the sense of 'cut away, cut down, massacre'.</t>
  </si>
  <si>
    <t>šas-; ni-kṛt- (ni-kṛntati)</t>
  </si>
  <si>
    <t>cut down</t>
  </si>
  <si>
    <t>čuohppɑt</t>
  </si>
  <si>
    <t>secāre; caedere</t>
  </si>
  <si>
    <t>'kovo</t>
  </si>
  <si>
    <t>'temnō; 'koptō</t>
  </si>
  <si>
    <t>rezat ́; rubit</t>
  </si>
  <si>
    <t>snīden; meizen</t>
  </si>
  <si>
    <t>maitan; sneiþan</t>
  </si>
  <si>
    <t>First term indicates by knife; second by scissors; third term indicates by ax or sword.</t>
  </si>
  <si>
    <t>skära; klippa; hugga</t>
  </si>
  <si>
    <t>skera; snīða; telgja; hoggva; meita</t>
  </si>
  <si>
    <t>couper</t>
  </si>
  <si>
    <t>trohaɲ</t>
  </si>
  <si>
    <t>torri; naddu; trychu</t>
  </si>
  <si>
    <t>tescaim; snaidim; scothaim</t>
  </si>
  <si>
    <t>Latter form means 'to rip (thread, rope)' intransitive verb.</t>
  </si>
  <si>
    <t>muc̷; 'etʰen</t>
  </si>
  <si>
    <t>cortar</t>
  </si>
  <si>
    <t>'Cortado, reventado' is kotol-ti-k. Incorporation: 'cut meat' -naka-teki; 'cut flesh' -naka-yoh-teki. *Aztecan *təkɨtɨ.</t>
  </si>
  <si>
    <t>ki-teki; ki-kotona</t>
  </si>
  <si>
    <t>tuʔusi; hifi; hele; lavea; kosi; motuhi</t>
  </si>
  <si>
    <t>Also ripi-a; tope-a; paawhara-tia; poro-a; mutu; motu-hia; kati-kati; kuti; koti.</t>
  </si>
  <si>
    <t>kokoti; haehae-a; tapahi-a; wawae-a</t>
  </si>
  <si>
    <t>PCP *puru.</t>
  </si>
  <si>
    <t>PPN *motu; *mutu; *ko-koti; *koti(f); *sele; *tafa; *tipi; *tope</t>
  </si>
  <si>
    <t>*PEO *pur(iu)'(weeds)slash w knife';*muj(iu)'cut off'; *tava.</t>
  </si>
  <si>
    <t>PAN *tas</t>
  </si>
  <si>
    <t>قَطَعَ , قَصﱠ</t>
  </si>
  <si>
    <t>boridæn</t>
  </si>
  <si>
    <t>šʸin-</t>
  </si>
  <si>
    <t>3rd person sing. forms are: kṛntati, chinatti, lunoti; šasati.</t>
  </si>
  <si>
    <t>kṛt-; chid-; lu- (lū-); šas-</t>
  </si>
  <si>
    <t>cut</t>
  </si>
  <si>
    <t>čor̃bmɑdit</t>
  </si>
  <si>
    <t>pugnīs contundere</t>
  </si>
  <si>
    <t>ɣronθoko'po</t>
  </si>
  <si>
    <t>pukta'lizō; pu'kteuō</t>
  </si>
  <si>
    <t>kolotit ́ kulakom</t>
  </si>
  <si>
    <t>mit der vūst slān</t>
  </si>
  <si>
    <t>slå mot; dunka; banka; bulta; hamra</t>
  </si>
  <si>
    <t>marteler de ses poing</t>
  </si>
  <si>
    <t>dornaɲ</t>
  </si>
  <si>
    <t>dyrnu</t>
  </si>
  <si>
    <t>Lit. 'fist pound'.</t>
  </si>
  <si>
    <t>kʰü'milʸa 'kaṣka ~ kʰü'milʸa 'kʰaldü</t>
  </si>
  <si>
    <t>Iberian Span. has dar puɲetazos.</t>
  </si>
  <si>
    <t>machacar con el puɲo</t>
  </si>
  <si>
    <t>(Hand/fist is not involved.) ?</t>
  </si>
  <si>
    <t>ki-kʷečo-a; ki-nac̷kʷalti-a</t>
  </si>
  <si>
    <t>'Thump, pound, beat' is pao; kuru-a; tuki-a.</t>
  </si>
  <si>
    <t>patu</t>
  </si>
  <si>
    <t>PPN *moto 'strike with fist'.</t>
  </si>
  <si>
    <t>PPN *palu; *penu</t>
  </si>
  <si>
    <t>Homonyn (1); means 'slap, clap'. *pik'slap'. *PEO *sapa'slap'.</t>
  </si>
  <si>
    <t>PAN *pak; *Tuk (Tuquk ?)</t>
  </si>
  <si>
    <t>(دقﱠ (بِجمِيعِ اليد</t>
  </si>
  <si>
    <t>muṣṭi-ghātaṃ han-</t>
  </si>
  <si>
    <t>pound with fist</t>
  </si>
  <si>
    <t>huškut</t>
  </si>
  <si>
    <t>Also caedere; percellere; tundere.</t>
  </si>
  <si>
    <t>ferīre; percutere</t>
  </si>
  <si>
    <t>xti'pao</t>
  </si>
  <si>
    <t>'tuptō; 'krūō; 'koptō; 'tʰeinō; 'paiō</t>
  </si>
  <si>
    <t>bit ́; udarit ́; kolotit ́; razit ́</t>
  </si>
  <si>
    <t>slān; bōzen; bern; bliuwen</t>
  </si>
  <si>
    <t>slahan; stautan; bliggwan</t>
  </si>
  <si>
    <t>slå</t>
  </si>
  <si>
    <t>slā; ljōsta; berja; drepa</t>
  </si>
  <si>
    <t>frapper; battre</t>
  </si>
  <si>
    <t>skeiɲ, skoiɲ</t>
  </si>
  <si>
    <t>taro; curo</t>
  </si>
  <si>
    <t>benim; sligim; slaidim; būalim</t>
  </si>
  <si>
    <t>žo</t>
  </si>
  <si>
    <t>golpear</t>
  </si>
  <si>
    <t>The latter is 'strike with the hand'. Also ta-kahkalani-a; ta-kohkomoni-a; kitalwiteki; -wih-wii-teki. 'To beat (with a whip)' is kʷetaš-wi-a; 'to hit (with hand)' is ki-ma-solwi-a; 'to hit (with a stick)' is kʷow-tema.</t>
  </si>
  <si>
    <t>ki-maga; -mah-maga</t>
  </si>
  <si>
    <t>ta; tau; taaʔi; tukuŋāue</t>
  </si>
  <si>
    <t>'To punch' is meke-a.</t>
  </si>
  <si>
    <t>paki; pao; patu; tuki; paa-kia; paa; whiu-a</t>
  </si>
  <si>
    <t>PPN *fusu; *naapaqa. PNP *kulu; patu. PCP *vucu. PCP *jau. PCP *(bv)acu. PCP *na(a)pa'a'slap'. 'Beat down' kini. 'Tapa beater' ike.</t>
  </si>
  <si>
    <t>PPN *paa; *palo; *sau; *sasa; *taa; *tuki</t>
  </si>
  <si>
    <t>Second form is homonym (1); third form is (2) *PEO *pato-k'punch, jab w fist/spear, hammer'; *(pv)us(iu); *ja(R)u.</t>
  </si>
  <si>
    <t>PAN *bak; *bek; *bit; *pag; *teg</t>
  </si>
  <si>
    <t>ضَرَبَ , خَبَطَ</t>
  </si>
  <si>
    <t>zædæn/ zæn-</t>
  </si>
  <si>
    <t>han- (hanti); abhi-han-; taḍ- (tāḍayati)</t>
  </si>
  <si>
    <t>strike (hit, beat)</t>
  </si>
  <si>
    <t>čuolbmɑ</t>
  </si>
  <si>
    <t>nōdus</t>
  </si>
  <si>
    <t>'kobos</t>
  </si>
  <si>
    <t>'hamma</t>
  </si>
  <si>
    <t>uzel</t>
  </si>
  <si>
    <t>knote; knopf</t>
  </si>
  <si>
    <t>knut</t>
  </si>
  <si>
    <t>knūtr</t>
  </si>
  <si>
    <t>noeud</t>
  </si>
  <si>
    <t>koulm; skoulm</t>
  </si>
  <si>
    <t>clwm, cwlwm</t>
  </si>
  <si>
    <t>snaidm</t>
  </si>
  <si>
    <t>Respectively: used for rope; used for ribbon, lace.</t>
  </si>
  <si>
    <t>oro'pilo; [nüt]</t>
  </si>
  <si>
    <t>nudo</t>
  </si>
  <si>
    <t>ilpi-tok</t>
  </si>
  <si>
    <t>fihi; haʔi; noti</t>
  </si>
  <si>
    <t>'Knot (in wood)' is puku; pona. Latter form is also 'tie'. 'Knob' is puku. See 'elbow; ankle'.</t>
  </si>
  <si>
    <t>pona; here</t>
  </si>
  <si>
    <t>PEP *koʔu. See 'joint, limb'.</t>
  </si>
  <si>
    <t>PPN *patu; *pona; *puku</t>
  </si>
  <si>
    <t>*PEO *puku-'protuberance, lump, swelling, tumor, (tree)k., tie k.'.</t>
  </si>
  <si>
    <t>عُقْدة</t>
  </si>
  <si>
    <t>gereh</t>
  </si>
  <si>
    <t>[kombo]</t>
  </si>
  <si>
    <t>granthi-</t>
  </si>
  <si>
    <t>knot (noun)</t>
  </si>
  <si>
    <t>baddi</t>
  </si>
  <si>
    <t>fūnis; restis</t>
  </si>
  <si>
    <t>ski'ni</t>
  </si>
  <si>
    <t>'kalōs; 'skʰoinos; 'sparton; 'speira</t>
  </si>
  <si>
    <t>verëvka; kanat; šnur</t>
  </si>
  <si>
    <t>seil; stric; stranc; reif; snuor; līne</t>
  </si>
  <si>
    <t>Third term means 'cord'; fourth term means 'string'.</t>
  </si>
  <si>
    <t>rep; tåg; lina; snöre</t>
  </si>
  <si>
    <t>reip; taug; strengr; seil; simi; līna</t>
  </si>
  <si>
    <t>corde</t>
  </si>
  <si>
    <t>kordenn; fun</t>
  </si>
  <si>
    <t>rhaff; cortyn</t>
  </si>
  <si>
    <t>sūanem; tēt; loman</t>
  </si>
  <si>
    <t>Latter form is 'large rope'.</t>
  </si>
  <si>
    <t>['kʰorda]; 'ṣoka</t>
  </si>
  <si>
    <t>cuerda; soga</t>
  </si>
  <si>
    <t>meka-t</t>
  </si>
  <si>
    <t>afo; uaea ʔuhila; maea [lafo]; tuaine</t>
  </si>
  <si>
    <t>taura; kaha; ropi; kanoi; aho</t>
  </si>
  <si>
    <t>PNP *kali(f, s)i.</t>
  </si>
  <si>
    <t>PPN *ta(l, r)i; *maea; *afo; *tali; *kalihi; *awe; *makawe; *kaalawa; *fenu(u)</t>
  </si>
  <si>
    <t>*PEO *tali.</t>
  </si>
  <si>
    <t>(حبْل(ة</t>
  </si>
  <si>
    <t>tænɑb; rismɑn</t>
  </si>
  <si>
    <t>šelo</t>
  </si>
  <si>
    <t>rajju-; guṇa-; dāman-</t>
  </si>
  <si>
    <t>rope, cord</t>
  </si>
  <si>
    <t>r̃iggi</t>
  </si>
  <si>
    <t>catēna</t>
  </si>
  <si>
    <t>ali'siða</t>
  </si>
  <si>
    <t>'halusis</t>
  </si>
  <si>
    <t>cep</t>
  </si>
  <si>
    <t>keten(e); lanne</t>
  </si>
  <si>
    <t>naudibandi; eisarnabandi</t>
  </si>
  <si>
    <t>kedja</t>
  </si>
  <si>
    <t>rekender; hlekkir</t>
  </si>
  <si>
    <t>chaîne</t>
  </si>
  <si>
    <t>chadenn</t>
  </si>
  <si>
    <t>cadwyn</t>
  </si>
  <si>
    <t>slabrad; rond</t>
  </si>
  <si>
    <t>[kʰa'tia]</t>
  </si>
  <si>
    <t>cadena</t>
  </si>
  <si>
    <t>sēini</t>
  </si>
  <si>
    <t>tiini; meka-meka</t>
  </si>
  <si>
    <t>سِلْسِلة</t>
  </si>
  <si>
    <t>selsele</t>
  </si>
  <si>
    <t>[lanc̷o]</t>
  </si>
  <si>
    <t>šṛn̄khalā-</t>
  </si>
  <si>
    <t>chain</t>
  </si>
  <si>
    <t>čoɑvdit</t>
  </si>
  <si>
    <t>solvere</t>
  </si>
  <si>
    <t>'lino</t>
  </si>
  <si>
    <t>'lūō; apo'lūō</t>
  </si>
  <si>
    <t>razvjazat</t>
  </si>
  <si>
    <t>abebinden</t>
  </si>
  <si>
    <t>knyta upp; knyta loss; lossa; släppa loss; släppa lös</t>
  </si>
  <si>
    <t>détacher; délier</t>
  </si>
  <si>
    <t>distagaɲ</t>
  </si>
  <si>
    <t>datod</t>
  </si>
  <si>
    <t>From a Romance language 'lacha'.</t>
  </si>
  <si>
    <t>['laša]</t>
  </si>
  <si>
    <t>desatar</t>
  </si>
  <si>
    <t>*Aztecan *kašaani; *toma.</t>
  </si>
  <si>
    <t>ki-kaša-ni-a; ki-kahkawa; motoma-k</t>
  </si>
  <si>
    <t>tukuaŋe; faka-homoki; vete</t>
  </si>
  <si>
    <t>wewete; wete-kina</t>
  </si>
  <si>
    <t>PPN *tala; wete</t>
  </si>
  <si>
    <t>Homonyn (2). *PEO *rusa</t>
  </si>
  <si>
    <t>حَلﱠ , فَكﱠ</t>
  </si>
  <si>
    <t>gošudæn/ gošɑ-</t>
  </si>
  <si>
    <t>putar-</t>
  </si>
  <si>
    <t>Interestingly, ud-granth- can also mean 'tie up'; causative form is ud-grathayati. The form ud-muc becomes un-muɲcati.</t>
  </si>
  <si>
    <t>ud-granth- (ud-grathnāti); ud-muc'</t>
  </si>
  <si>
    <t>untie</t>
  </si>
  <si>
    <t>čɑtnɑt</t>
  </si>
  <si>
    <t>vincīre; ligāre; nectere</t>
  </si>
  <si>
    <t>'ðeno</t>
  </si>
  <si>
    <t>'deō</t>
  </si>
  <si>
    <t>svjazat</t>
  </si>
  <si>
    <t>binden</t>
  </si>
  <si>
    <t>bindan</t>
  </si>
  <si>
    <t>binda</t>
  </si>
  <si>
    <t>attacher; lier</t>
  </si>
  <si>
    <t>stagaɲ; eren</t>
  </si>
  <si>
    <t>rhwymo; clymu</t>
  </si>
  <si>
    <t>con-rigim; nascim; cenglaim</t>
  </si>
  <si>
    <t>eṣ'teki</t>
  </si>
  <si>
    <t>Iberian Span. has atar, liar.</t>
  </si>
  <si>
    <t>amarrar; atar</t>
  </si>
  <si>
    <t>See 'knot' 09.192. *Aztecan *ɨlpi-.</t>
  </si>
  <si>
    <t>k-ilpi-a; ilpi-tok</t>
  </si>
  <si>
    <t>haʔi; faka-maʔu</t>
  </si>
  <si>
    <t>here; here-a; hono; pona-ia; whiitiki-tia</t>
  </si>
  <si>
    <t>PPN *noqa. PNP *lulu; *sumu. PEP *fii-tiki. PCP *moko; *noka</t>
  </si>
  <si>
    <t>PPN *faʔu; *faqu; *fau(s); *fus-i; *futu; *kawei; *saqi; *saʔi; *lawa; *li(i)lii; *takai</t>
  </si>
  <si>
    <t>*PEO *vaqu-z; *kona.</t>
  </si>
  <si>
    <t>رَبَطَ , أوْثَقَ , قَيﱠدَ</t>
  </si>
  <si>
    <t>bandh- (badhnāti); nah- (nahyati); dā- (dyati)</t>
  </si>
  <si>
    <t>tie, bind</t>
  </si>
  <si>
    <t>mahc̷c̷ɑstit</t>
  </si>
  <si>
    <t>plicāre</t>
  </si>
  <si>
    <t>ði'plono</t>
  </si>
  <si>
    <t>'ptussō</t>
  </si>
  <si>
    <t>skladyvat</t>
  </si>
  <si>
    <t>valten</t>
  </si>
  <si>
    <t>falþan</t>
  </si>
  <si>
    <t>falda</t>
  </si>
  <si>
    <t>plier</t>
  </si>
  <si>
    <t>plegaɲ</t>
  </si>
  <si>
    <t>plygu</t>
  </si>
  <si>
    <t>fillim</t>
  </si>
  <si>
    <t>['plega]</t>
  </si>
  <si>
    <t>doblar</t>
  </si>
  <si>
    <t>Also košoločo-a.</t>
  </si>
  <si>
    <t>ta-kʷelpačo-a</t>
  </si>
  <si>
    <t>pelupelu</t>
  </si>
  <si>
    <t>taanumi; whaka-kopa-kopa-ia; koopake-tia</t>
  </si>
  <si>
    <t>PCP *puli'form into ball, shape, f.together, mold'</t>
  </si>
  <si>
    <t>PPN *pelu; *mapelu; *noku; *loku; *kolu; *fatu; *numi; *lipi; *kopi</t>
  </si>
  <si>
    <t>PAN *kum; *pi(q)</t>
  </si>
  <si>
    <t>ثَنَى , طَوَى</t>
  </si>
  <si>
    <t>tɑ-kærdæn</t>
  </si>
  <si>
    <t>From 'collect' 12.210.</t>
  </si>
  <si>
    <t>fold</t>
  </si>
  <si>
    <t>soyɑhit</t>
  </si>
  <si>
    <t>flectere; curvāre</t>
  </si>
  <si>
    <t>'kamptō; lu'gizō</t>
  </si>
  <si>
    <t>gnut ́; sgibat</t>
  </si>
  <si>
    <t>biegen; böugen; lenken</t>
  </si>
  <si>
    <t>biugan</t>
  </si>
  <si>
    <t>böja; kröka</t>
  </si>
  <si>
    <t>sveigja; benda</t>
  </si>
  <si>
    <t>plier; courber</t>
  </si>
  <si>
    <t>crommaim; fillim</t>
  </si>
  <si>
    <t>'kʰüpüc̷̣</t>
  </si>
  <si>
    <t>encorvar; doblar</t>
  </si>
  <si>
    <t>Also kʷelpačiw-tok.</t>
  </si>
  <si>
    <t>tec̷il-ti-k; čiko-ti-k; ta-tec̷ilol</t>
  </si>
  <si>
    <t>piko</t>
  </si>
  <si>
    <t>piko; whaka-pikoa; koowhana; noni</t>
  </si>
  <si>
    <t>PNP *kopi; kolu; *lipi</t>
  </si>
  <si>
    <t>PPN *fatu; *numi; *noku; *loku; *piko; *pelu; *ŋaofe</t>
  </si>
  <si>
    <t>Fourth form homonyn (1); eighth form is (1); ninth form is (1). See also 'crooked'. *PEO *pelu-k(or *pwelu?)'snap off, folds, flexible'; *pwelu.</t>
  </si>
  <si>
    <t>PAN *kel; *kug; *kul; *kuŋ; *ku(q); *kut; *luk; *luŋ; *tuk</t>
  </si>
  <si>
    <t>لَوَى , ثَنَى</t>
  </si>
  <si>
    <t>xæm-kærdæn</t>
  </si>
  <si>
    <t>bandžar-</t>
  </si>
  <si>
    <t>Second term has causative and passive forms.</t>
  </si>
  <si>
    <t>aɲc- (aɲcati); nam- (namayati, namyate); bhuj- (bhujati)</t>
  </si>
  <si>
    <t>bend</t>
  </si>
  <si>
    <t>bɑr̃gɑt</t>
  </si>
  <si>
    <t>Verbal form is operārī.</t>
  </si>
  <si>
    <t>opus, opera; labor</t>
  </si>
  <si>
    <t>ðu'levo; er'ɣazome</t>
  </si>
  <si>
    <t>er'gazomai; 'kamnō</t>
  </si>
  <si>
    <t>rabotat</t>
  </si>
  <si>
    <t>werken; arbeiten</t>
  </si>
  <si>
    <t>arbaidjan</t>
  </si>
  <si>
    <t>First term used as abstract and concrete noun; second term indicates special usages regarding a result or product; third term used as an abstract noun.</t>
  </si>
  <si>
    <t>arbete; verk; jobb</t>
  </si>
  <si>
    <t>verk; vinna; erfiði; verk</t>
  </si>
  <si>
    <t>travailler</t>
  </si>
  <si>
    <t>labourad</t>
  </si>
  <si>
    <t>Nouns. Also gweithio; llafurio.</t>
  </si>
  <si>
    <t>gwaith; llafur</t>
  </si>
  <si>
    <t>sāethar; opair; lubair</t>
  </si>
  <si>
    <t>Lit. 'to do work'. Also lãtʰ, refers to work on a material: to hew, to cut, to fashion, to sleek, etc.</t>
  </si>
  <si>
    <t>lan 'egin</t>
  </si>
  <si>
    <t>trabajar</t>
  </si>
  <si>
    <t>*Aztecan *təkɨtɨ.</t>
  </si>
  <si>
    <t>teki-t; -tekiti; čiwa-lis</t>
  </si>
  <si>
    <t>ŋāue</t>
  </si>
  <si>
    <t>'Worker' is kai-mahi.</t>
  </si>
  <si>
    <t>mahi-a; mahi</t>
  </si>
  <si>
    <t>PPN *mafi</t>
  </si>
  <si>
    <t>عَمِلَ , اِشْتَغَلَ</t>
  </si>
  <si>
    <t>Respectively: noun; verb</t>
  </si>
  <si>
    <t>kɑr; kɑr-kærdæn</t>
  </si>
  <si>
    <t>butʸi</t>
  </si>
  <si>
    <t>Also verbal form, šam-. Neuter form of final example is kṛtam, 'deed, work, action'.</t>
  </si>
  <si>
    <t>karman-; šrama-; kṛta-</t>
  </si>
  <si>
    <t>work</t>
  </si>
  <si>
    <t>dɑhkɑt</t>
  </si>
  <si>
    <t>facere; agere</t>
  </si>
  <si>
    <t>'kano; 'ftiaxno</t>
  </si>
  <si>
    <t>'prassō; poi'eō</t>
  </si>
  <si>
    <t>delat ́; tvorit</t>
  </si>
  <si>
    <t>tuon; machen</t>
  </si>
  <si>
    <t>taujan; waurkjan</t>
  </si>
  <si>
    <t>göra</t>
  </si>
  <si>
    <t>gør(v)a</t>
  </si>
  <si>
    <t>faire</t>
  </si>
  <si>
    <t>ober</t>
  </si>
  <si>
    <t>gwneuthur; gwneud</t>
  </si>
  <si>
    <t>dognīu</t>
  </si>
  <si>
    <t>'egin</t>
  </si>
  <si>
    <t>hacer</t>
  </si>
  <si>
    <t>*Aztecan *čiiwa.</t>
  </si>
  <si>
    <t>ki-čiwa; čih-čiiwa</t>
  </si>
  <si>
    <t>fai; faʔu; ŋaohi/ ŋaahi</t>
  </si>
  <si>
    <t>haŋa-a; mea-tia</t>
  </si>
  <si>
    <t>PPN *fai; *saŋa; *tafu; *saka; *fatu; *mafi</t>
  </si>
  <si>
    <t>فَعَلَ , عَمِلَ</t>
  </si>
  <si>
    <t>kærdæn/ kon-</t>
  </si>
  <si>
    <t>kṛ- (karoti)</t>
  </si>
  <si>
    <t>do, make</t>
  </si>
  <si>
    <t>guoppɑr̃</t>
  </si>
  <si>
    <t>fungus</t>
  </si>
  <si>
    <t>mani'tari</t>
  </si>
  <si>
    <t>'mukēs</t>
  </si>
  <si>
    <t>grib</t>
  </si>
  <si>
    <t>swam</t>
  </si>
  <si>
    <t>svamp</t>
  </si>
  <si>
    <t>champignon</t>
  </si>
  <si>
    <t>tog-touseg; boned-touseg; kabell-touseg</t>
  </si>
  <si>
    <t>First form sing.; third form mass noun.</t>
  </si>
  <si>
    <t>madarchen, madarch; caws llyffant</t>
  </si>
  <si>
    <t>'õdʸo</t>
  </si>
  <si>
    <t>hongo; seta</t>
  </si>
  <si>
    <t>Also totol-koskat; kosawi-k; šopic̷a.</t>
  </si>
  <si>
    <t>nanaka-t; kosawi-k</t>
  </si>
  <si>
    <t>harore</t>
  </si>
  <si>
    <t>فُطْر</t>
  </si>
  <si>
    <t>qɑrč</t>
  </si>
  <si>
    <t>Respectively: loan from Romanian; archaic form lost in Kalderash.</t>
  </si>
  <si>
    <t>[buriac̷a]; xuxuʀ</t>
  </si>
  <si>
    <t>chatra-; chattra-; chattrāka; chattraka-</t>
  </si>
  <si>
    <t>mushroom</t>
  </si>
  <si>
    <t>Agriculture and vegetation</t>
  </si>
  <si>
    <t>boɑldalɑs</t>
  </si>
  <si>
    <t>urtīca</t>
  </si>
  <si>
    <t>tsu'kniða</t>
  </si>
  <si>
    <t>'knīdē; aka'lēpʰē</t>
  </si>
  <si>
    <t>krapiva</t>
  </si>
  <si>
    <t>nezzel</t>
  </si>
  <si>
    <t>nässla; bränn-nässla</t>
  </si>
  <si>
    <t>ortie</t>
  </si>
  <si>
    <t>linad</t>
  </si>
  <si>
    <t>danadl (poethion)</t>
  </si>
  <si>
    <t>'aṣün</t>
  </si>
  <si>
    <t>ortiga</t>
  </si>
  <si>
    <t>faka-ʔitaʔi</t>
  </si>
  <si>
    <t>oŋa-oŋa</t>
  </si>
  <si>
    <t>PPN *salato; *sa-lato</t>
  </si>
  <si>
    <t>قُرﱠاص</t>
  </si>
  <si>
    <t>[c̷ignidul]</t>
  </si>
  <si>
    <t>Lit., 'yellow-leaf' 15.690 + 08.560.</t>
  </si>
  <si>
    <t>pīta-parṇī-</t>
  </si>
  <si>
    <t>nettle</t>
  </si>
  <si>
    <t>ðili'tirio (ɣia 'psaria)</t>
  </si>
  <si>
    <t>otrava dlja ryb</t>
  </si>
  <si>
    <t>växt-gift</t>
  </si>
  <si>
    <t>poison a poisson; verbascum</t>
  </si>
  <si>
    <t>barbasco</t>
  </si>
  <si>
    <t>*PEO *(n)tupa 'creeper used for fish p.'</t>
  </si>
  <si>
    <t>(سمﱡ السﱠمك (نوْع من الجُذُور</t>
  </si>
  <si>
    <t>fish poison (root)</t>
  </si>
  <si>
    <t>sohkɑr̃bohc̷c̷i</t>
  </si>
  <si>
    <t>saccharum</t>
  </si>
  <si>
    <t>zaxaro'kalamo</t>
  </si>
  <si>
    <t>saxarnyj trostnik</t>
  </si>
  <si>
    <t>honecrœre</t>
  </si>
  <si>
    <t>socker-rör</t>
  </si>
  <si>
    <t>canne à sucre</t>
  </si>
  <si>
    <t>siwgwr cân</t>
  </si>
  <si>
    <t>caɲa de azúcar</t>
  </si>
  <si>
    <t>Lit. 'cane sweet'. 'Cane' is aka-t.</t>
  </si>
  <si>
    <t>owat c̷ope-k</t>
  </si>
  <si>
    <t>tō</t>
  </si>
  <si>
    <t>'Reed' PPN *kaso; *kuta.</t>
  </si>
  <si>
    <t>PPN *too</t>
  </si>
  <si>
    <t>*PEO *topu</t>
  </si>
  <si>
    <t>قصبُ السﱡكﱠر</t>
  </si>
  <si>
    <t>ney-šækær</t>
  </si>
  <si>
    <t>ikṣu-</t>
  </si>
  <si>
    <t>sugar cane</t>
  </si>
  <si>
    <t>bambu</t>
  </si>
  <si>
    <t>harundō indica</t>
  </si>
  <si>
    <t>ba'bu</t>
  </si>
  <si>
    <t>bambuk</t>
  </si>
  <si>
    <t>bambu; bambu-rör</t>
  </si>
  <si>
    <t>bambou</t>
  </si>
  <si>
    <t>bambŵ</t>
  </si>
  <si>
    <t>[bã'bu]; [kana'bea]</t>
  </si>
  <si>
    <t>bambú</t>
  </si>
  <si>
    <t>*Aztecan *aaka-, 'reed'.</t>
  </si>
  <si>
    <t>aka-t</t>
  </si>
  <si>
    <t>kofe</t>
  </si>
  <si>
    <t>'Reed' is kaakaho.</t>
  </si>
  <si>
    <t>PPN *kofe</t>
  </si>
  <si>
    <t>خيْزُران</t>
  </si>
  <si>
    <t>xeyzorɑn</t>
  </si>
  <si>
    <t>trestia</t>
  </si>
  <si>
    <t>vaṃša-; veṇu-</t>
  </si>
  <si>
    <t>bamboo</t>
  </si>
  <si>
    <t>gur̃bbet</t>
  </si>
  <si>
    <t>colocynthis</t>
  </si>
  <si>
    <t>ɣlikokolo'kiθa; kolo'kiθa</t>
  </si>
  <si>
    <t>kolo'kuntʰē; si'kuā</t>
  </si>
  <si>
    <t>tykva</t>
  </si>
  <si>
    <t>kürbiz</t>
  </si>
  <si>
    <t>Latter term is older form.</t>
  </si>
  <si>
    <t>pumpa; kurbits</t>
  </si>
  <si>
    <t>courge; potiron; citrouille</t>
  </si>
  <si>
    <t>pwmpen; pompion; gwrd</t>
  </si>
  <si>
    <t>From Gascon (Béarn) cuye.</t>
  </si>
  <si>
    <t>['kʰülʸa]</t>
  </si>
  <si>
    <t>zapallo; calabaza, calabazo</t>
  </si>
  <si>
    <t>*Aztecan *ayoh-.</t>
  </si>
  <si>
    <t>ayoh; ayoh-ti</t>
  </si>
  <si>
    <t>hina; laiki; faʔahiŋa hina ʔoku kai</t>
  </si>
  <si>
    <t>paukena</t>
  </si>
  <si>
    <t>(قرْع(ة</t>
  </si>
  <si>
    <t>kædu</t>
  </si>
  <si>
    <t>dudum</t>
  </si>
  <si>
    <t>kuṣmāṇḍa-</t>
  </si>
  <si>
    <t>pumpkin, squash</t>
  </si>
  <si>
    <t>cucurbita</t>
  </si>
  <si>
    <t>nerokolo'kiθa</t>
  </si>
  <si>
    <t>si'kuā</t>
  </si>
  <si>
    <t>Final form is older term.</t>
  </si>
  <si>
    <t>flask-kurbits; kalebass, kalabass</t>
  </si>
  <si>
    <t>calebasse</t>
  </si>
  <si>
    <t>gwrd; pompion</t>
  </si>
  <si>
    <t>calabaza</t>
  </si>
  <si>
    <t>See 'bald' 04.930; 'skull' 04.202. Also c̷owahkal; ayoh. *Aztecan *šɨɨka(l)- (?).</t>
  </si>
  <si>
    <t>šikal; waho; tekoma-t</t>
  </si>
  <si>
    <t>faŋufaŋu</t>
  </si>
  <si>
    <t>hue; wene-wene; tahaa; kiiaka; ipu</t>
  </si>
  <si>
    <t>قرْع(ة) , يقْطِين</t>
  </si>
  <si>
    <t>alābu-; tumba-</t>
  </si>
  <si>
    <t>gourd</t>
  </si>
  <si>
    <t>[tapi'oka; mani'oka]</t>
  </si>
  <si>
    <t>tapioka</t>
  </si>
  <si>
    <t>[maniok; kassava]</t>
  </si>
  <si>
    <t>manioc</t>
  </si>
  <si>
    <t>tapioca</t>
  </si>
  <si>
    <t>Iberian Span. has tapioca, mandioca.</t>
  </si>
  <si>
    <t>mandioca; yuca</t>
  </si>
  <si>
    <t>kʷowkamoh</t>
  </si>
  <si>
    <t>manioke</t>
  </si>
  <si>
    <t>(التﱠبْيُوكة (نبات غِذائِيّ إسْتِوائِيّ</t>
  </si>
  <si>
    <t>tapioca, manioc, cassava</t>
  </si>
  <si>
    <t>ɣlikopa'tata; 'iɣnamo</t>
  </si>
  <si>
    <t>jams; batat</t>
  </si>
  <si>
    <t>jams</t>
  </si>
  <si>
    <t>igname</t>
  </si>
  <si>
    <t>iam</t>
  </si>
  <si>
    <t>ɲame</t>
  </si>
  <si>
    <t>ʔufi</t>
  </si>
  <si>
    <t>uwhi</t>
  </si>
  <si>
    <t>PCP *puke-'mound of sweet potato, manioc'.</t>
  </si>
  <si>
    <t>PPN *ʔufi; *qufi</t>
  </si>
  <si>
    <t>*PEO *qupi</t>
  </si>
  <si>
    <t>(اليام (ضرْب من البطاطا</t>
  </si>
  <si>
    <t>See previous entry.</t>
  </si>
  <si>
    <t>madhu-mūla-; ālu-; madhvālu(ka)-</t>
  </si>
  <si>
    <t>yam</t>
  </si>
  <si>
    <t>ɣlikopa'tata</t>
  </si>
  <si>
    <t>Sötpotatis.</t>
  </si>
  <si>
    <t>[batat]</t>
  </si>
  <si>
    <t>patate douce</t>
  </si>
  <si>
    <t>Respectively: sing.; mass noun.</t>
  </si>
  <si>
    <t>taten felys; tatws melys</t>
  </si>
  <si>
    <t>Iberian Span. has boniato, batata.</t>
  </si>
  <si>
    <t>camote; batata</t>
  </si>
  <si>
    <t>kamoh; tal-kamoh</t>
  </si>
  <si>
    <t>kumala</t>
  </si>
  <si>
    <t>kumara</t>
  </si>
  <si>
    <t>PPN *kumala; *ku(u)mala; *kao; *moi(i); *moI; *hamo</t>
  </si>
  <si>
    <t>*PEO *tina-'tuber'</t>
  </si>
  <si>
    <t>بطاطا حُلْوة</t>
  </si>
  <si>
    <t>Lit. 'sweet-edible root'.</t>
  </si>
  <si>
    <t>madhvālu(ka)-</t>
  </si>
  <si>
    <t>sweet potato</t>
  </si>
  <si>
    <t>indijskaja smokovnica</t>
  </si>
  <si>
    <t>[banyan]</t>
  </si>
  <si>
    <t>banian</t>
  </si>
  <si>
    <t>coeden fanian; coeden ffigys India</t>
  </si>
  <si>
    <t>baniano</t>
  </si>
  <si>
    <t>ʔōvava</t>
  </si>
  <si>
    <t>PPN *qaoa</t>
  </si>
  <si>
    <t>*PEO *qayaoa</t>
  </si>
  <si>
    <t>اﻷثْأب , تِينُ البنْغال</t>
  </si>
  <si>
    <t>nyagrodha-</t>
  </si>
  <si>
    <t>banyan</t>
  </si>
  <si>
    <t>bɑnanɑ muor̃r̃ɑ</t>
  </si>
  <si>
    <t>banani'a [bana'ɲa]</t>
  </si>
  <si>
    <t>banan</t>
  </si>
  <si>
    <t>banan-träd</t>
  </si>
  <si>
    <t>bananier</t>
  </si>
  <si>
    <t>coeden fananas</t>
  </si>
  <si>
    <t>[bana'nac̷e]</t>
  </si>
  <si>
    <t>plátano; banano</t>
  </si>
  <si>
    <t>siaine</t>
  </si>
  <si>
    <t>Means 'banana'. Also *pata; *meika.</t>
  </si>
  <si>
    <t>PPN *futi</t>
  </si>
  <si>
    <t>*PEO *punti'banana'</t>
  </si>
  <si>
    <t>شجرةُ الموْز</t>
  </si>
  <si>
    <t>kadala-; kadalī-</t>
  </si>
  <si>
    <t>banana tree</t>
  </si>
  <si>
    <t>citrea</t>
  </si>
  <si>
    <t>'kitro</t>
  </si>
  <si>
    <t>citrus</t>
  </si>
  <si>
    <t>Attested as a gloss for Latin citrus.</t>
  </si>
  <si>
    <t>malange</t>
  </si>
  <si>
    <t>citrus-frukt</t>
  </si>
  <si>
    <t>citrique</t>
  </si>
  <si>
    <t>ffrwyth sitrws</t>
  </si>
  <si>
    <t>[si'tru]</t>
  </si>
  <si>
    <t>cítrico</t>
  </si>
  <si>
    <t>Respectively: lemon; orange.</t>
  </si>
  <si>
    <t>[lēmani]; moli</t>
  </si>
  <si>
    <t>raima; aarani</t>
  </si>
  <si>
    <t>PPN *moli</t>
  </si>
  <si>
    <t>(ليْمُون (بِأنْواعِهِ</t>
  </si>
  <si>
    <t>limu</t>
  </si>
  <si>
    <t>This term refers to fruit in general.</t>
  </si>
  <si>
    <t>phala-</t>
  </si>
  <si>
    <t>citrus fruit</t>
  </si>
  <si>
    <t>kohkosnietti</t>
  </si>
  <si>
    <t>ka'riða</t>
  </si>
  <si>
    <t>kokos</t>
  </si>
  <si>
    <t>kokos-nöt</t>
  </si>
  <si>
    <t>noix de coco</t>
  </si>
  <si>
    <t>coconyt</t>
  </si>
  <si>
    <t>coco</t>
  </si>
  <si>
    <t>niu; foʔi niu</t>
  </si>
  <si>
    <t>PPN *qota. 'Coconut shell container' is *pu(')u-pu(')u. Coconut flesh *penu. 'Sprouting c.' *quto; *ʔuto.</t>
  </si>
  <si>
    <t>PPN *niu; *erehi</t>
  </si>
  <si>
    <t>*PEO *qota; *PEO *niu'c.palm, nut'.</t>
  </si>
  <si>
    <t>جوْزُ الهِنْد</t>
  </si>
  <si>
    <t>[nɑrgil]</t>
  </si>
  <si>
    <t>Both refer to the tree and to the fruit.</t>
  </si>
  <si>
    <t>nārikera-; nālikera-</t>
  </si>
  <si>
    <t>coconut</t>
  </si>
  <si>
    <t>balbmɑ</t>
  </si>
  <si>
    <t>palma</t>
  </si>
  <si>
    <t>'finikas</t>
  </si>
  <si>
    <t>pal ́ma</t>
  </si>
  <si>
    <t>palme</t>
  </si>
  <si>
    <t>peika bagms</t>
  </si>
  <si>
    <t>palm</t>
  </si>
  <si>
    <t>palmier</t>
  </si>
  <si>
    <t>palmwydden</t>
  </si>
  <si>
    <t>[pal'mie]</t>
  </si>
  <si>
    <t>palmera</t>
  </si>
  <si>
    <t>kʷow-šiwit</t>
  </si>
  <si>
    <t>[paame]</t>
  </si>
  <si>
    <t>PPN *piu</t>
  </si>
  <si>
    <t>(نخْل(ة</t>
  </si>
  <si>
    <t>[næxl]</t>
  </si>
  <si>
    <t>[palmo]</t>
  </si>
  <si>
    <t>tāla; tṛṇa-druma-; drumešvara-; dīrgha-tara;</t>
  </si>
  <si>
    <t>palm tree</t>
  </si>
  <si>
    <t>maihli</t>
  </si>
  <si>
    <t>sūcus</t>
  </si>
  <si>
    <t>xi'mos fi'tu</t>
  </si>
  <si>
    <t>o'pos; kʰū'los; kʰū'mos</t>
  </si>
  <si>
    <t>saf</t>
  </si>
  <si>
    <t>sav; växt-saft</t>
  </si>
  <si>
    <t>sève</t>
  </si>
  <si>
    <t>sabr</t>
  </si>
  <si>
    <t>nodd; sudd; sug</t>
  </si>
  <si>
    <t>From Gascon (Béarn) sape.</t>
  </si>
  <si>
    <t>[ṣapa]</t>
  </si>
  <si>
    <t>savia</t>
  </si>
  <si>
    <t>ičokilo</t>
  </si>
  <si>
    <t>toʔi; toʔo ē ivi</t>
  </si>
  <si>
    <t>kaa-pia; pia</t>
  </si>
  <si>
    <t>PNP *pia-pia, *pia. 'Coconut oil/ sap' *lolo.</t>
  </si>
  <si>
    <t>PPN *pulu</t>
  </si>
  <si>
    <t>PAN *teq</t>
  </si>
  <si>
    <t>نُسْغ</t>
  </si>
  <si>
    <t>šire</t>
  </si>
  <si>
    <t>Loans respectively from: Romanian; Slavic langauges.</t>
  </si>
  <si>
    <t>[musto]; [soko]</t>
  </si>
  <si>
    <t>rasa-</t>
  </si>
  <si>
    <t>sap</t>
  </si>
  <si>
    <t>gɑr̃r̃ɑ</t>
  </si>
  <si>
    <t>cortex</t>
  </si>
  <si>
    <t>fli'os</t>
  </si>
  <si>
    <t>pʰloi'os; 'lopos, lo'pos; 'lepos</t>
  </si>
  <si>
    <t>kora</t>
  </si>
  <si>
    <t>rinde</t>
  </si>
  <si>
    <t>bark</t>
  </si>
  <si>
    <t>écorce</t>
  </si>
  <si>
    <t>pluskenn; ruskenn</t>
  </si>
  <si>
    <t>rhisgl</t>
  </si>
  <si>
    <t>'ašal</t>
  </si>
  <si>
    <t>corteza</t>
  </si>
  <si>
    <t>Also means 'skin' 04.120.</t>
  </si>
  <si>
    <t>ewa-t</t>
  </si>
  <si>
    <t>kiliʔiʔakau</t>
  </si>
  <si>
    <t>kiri raakau; hiako; peha</t>
  </si>
  <si>
    <t>'Barkcloth' PPN *tapa; siapo.</t>
  </si>
  <si>
    <t>PPN *tapa; *ao(a); *koo</t>
  </si>
  <si>
    <t>*PEO *tampa</t>
  </si>
  <si>
    <t>لِحاء , قِشْر</t>
  </si>
  <si>
    <t>[skoarc̷a]</t>
  </si>
  <si>
    <t>tvac-; taru-tvac-</t>
  </si>
  <si>
    <t>oɑksi</t>
  </si>
  <si>
    <t>furca</t>
  </si>
  <si>
    <t>ðixalo'to kla'ði</t>
  </si>
  <si>
    <t>'klados; 'diozos</t>
  </si>
  <si>
    <t>razdvoënnyj suk</t>
  </si>
  <si>
    <t>furke</t>
  </si>
  <si>
    <t>klyka</t>
  </si>
  <si>
    <t>branche fourchue; branche bifurquée</t>
  </si>
  <si>
    <t>fourchell</t>
  </si>
  <si>
    <t>cangen fforchog</t>
  </si>
  <si>
    <t>ma'čaro</t>
  </si>
  <si>
    <t>rama bifurcada</t>
  </si>
  <si>
    <t>غُصْن مُتفرﱢع</t>
  </si>
  <si>
    <t>do-šɑxe</t>
  </si>
  <si>
    <t>huladine means 'divided'.</t>
  </si>
  <si>
    <t>[praya] huladine; [smirko]</t>
  </si>
  <si>
    <t>dvi-šikha- viṭapa-</t>
  </si>
  <si>
    <t>forked branch</t>
  </si>
  <si>
    <t>gɑldɑ</t>
  </si>
  <si>
    <t>truncus; caudex; stipes</t>
  </si>
  <si>
    <t>kor'mos</t>
  </si>
  <si>
    <t>kor'mos; 'premnon; 'stelekʰos</t>
  </si>
  <si>
    <t>stvol</t>
  </si>
  <si>
    <t>boumstam</t>
  </si>
  <si>
    <t>träd-stam; stam</t>
  </si>
  <si>
    <t>tronc d'arbre</t>
  </si>
  <si>
    <t>Means 'the tree's body' 04.110.</t>
  </si>
  <si>
    <t>korv ar wezenn</t>
  </si>
  <si>
    <t>boncyff; bôn coeden</t>
  </si>
  <si>
    <t>'ü̃kʰü</t>
  </si>
  <si>
    <t>tronco</t>
  </si>
  <si>
    <t>See 'edge' 12.353.</t>
  </si>
  <si>
    <t>kʷaw-ten-ti</t>
  </si>
  <si>
    <t>potuʔi-ʔakau; sinoʔi ʔakau</t>
  </si>
  <si>
    <t>tinana</t>
  </si>
  <si>
    <t>'Stalk' is *faʔa; *faqa. 'Origin, beginning, cause, basis, trunk' PPN *tumu; *tafito; *take; *pu(q)u.</t>
  </si>
  <si>
    <t>PPN *puʔu; *pu(q)u; *fuʔu; *tumu; *take; *tafito; *kau</t>
  </si>
  <si>
    <t>جِذْع , ساق</t>
  </si>
  <si>
    <t>tæne</t>
  </si>
  <si>
    <t>Latter form 'of a large tree' can also be used as 'trunk of a large tree'.</t>
  </si>
  <si>
    <t>[kropo ~ korpo]; [kopači]</t>
  </si>
  <si>
    <t>skandha-</t>
  </si>
  <si>
    <t>tree trunk</t>
  </si>
  <si>
    <t>yɑlŋŋis</t>
  </si>
  <si>
    <t>'kutsuro</t>
  </si>
  <si>
    <t>'premnon; 'stelekʰos</t>
  </si>
  <si>
    <t>boumstumpf</t>
  </si>
  <si>
    <t>stubbe</t>
  </si>
  <si>
    <t>souche d'arbre</t>
  </si>
  <si>
    <t>Means 'the tree's bottom'.</t>
  </si>
  <si>
    <t>revr ar wezenn</t>
  </si>
  <si>
    <t>bonyn, bôn; stwmp</t>
  </si>
  <si>
    <t>Latter form, lit. 'tree strump' 01.420.</t>
  </si>
  <si>
    <t>'nadi; sü'haɲ 'õdo</t>
  </si>
  <si>
    <t>tocón; cepa</t>
  </si>
  <si>
    <t>tuŋaʔiʔakau</t>
  </si>
  <si>
    <t>tumu; take</t>
  </si>
  <si>
    <t>جِذْل , أصْلُ الشﱠجرة</t>
  </si>
  <si>
    <t>konde(ye-deræxt)</t>
  </si>
  <si>
    <t>[budugaya]; [buc̷uma]</t>
  </si>
  <si>
    <t>sthāṇu-</t>
  </si>
  <si>
    <t>tree stump</t>
  </si>
  <si>
    <t>biipu</t>
  </si>
  <si>
    <t>'pipa</t>
  </si>
  <si>
    <t>pipka</t>
  </si>
  <si>
    <t>This refers of course to a wind instrument in medieval Germany, not to an instrument for smoking tobacco.</t>
  </si>
  <si>
    <t>phīfe</t>
  </si>
  <si>
    <t>pipa</t>
  </si>
  <si>
    <t>pipe</t>
  </si>
  <si>
    <t>korn-butun; pibenn</t>
  </si>
  <si>
    <t>pib; cetyn</t>
  </si>
  <si>
    <t>['pipa]</t>
  </si>
  <si>
    <t>[paipa]; pamu</t>
  </si>
  <si>
    <t>بِيبة , غلْيُون</t>
  </si>
  <si>
    <t>Latter form is 'water-pipe'.</t>
  </si>
  <si>
    <t>čopok; qælæyɑn</t>
  </si>
  <si>
    <t>[luliava]</t>
  </si>
  <si>
    <t>Perhaps nāla- 'reed, hallow stalk' might apply to the smoking instrument.</t>
  </si>
  <si>
    <t>bor̃gguhit</t>
  </si>
  <si>
    <t>ka'pnizo</t>
  </si>
  <si>
    <t>kurit</t>
  </si>
  <si>
    <t>röka</t>
  </si>
  <si>
    <t>fumer</t>
  </si>
  <si>
    <t>butunad; fumiɲ</t>
  </si>
  <si>
    <t>ysmygu; smocio</t>
  </si>
  <si>
    <t>fumar</t>
  </si>
  <si>
    <t>Cf. 'suck' 05.160.</t>
  </si>
  <si>
    <t>ta-čiči-na</t>
  </si>
  <si>
    <t>ifi tapaka; ʔahu; ifi paipa</t>
  </si>
  <si>
    <t>kai paipa</t>
  </si>
  <si>
    <t>دَخﱠنَ</t>
  </si>
  <si>
    <t>dud-kæšidæn</t>
  </si>
  <si>
    <t>Lit. 'drink tobacco'.</t>
  </si>
  <si>
    <t>pi- [duhano]</t>
  </si>
  <si>
    <t>This suggests exhaling or inhaling smoke.</t>
  </si>
  <si>
    <t>dhūma-(ni-)pānaṃ kṛ-</t>
  </si>
  <si>
    <t>smoke (tobacco)</t>
  </si>
  <si>
    <t>duhpat</t>
  </si>
  <si>
    <t>ka'pnos</t>
  </si>
  <si>
    <t>tabak</t>
  </si>
  <si>
    <t>tobak</t>
  </si>
  <si>
    <t>tabac</t>
  </si>
  <si>
    <t>butun</t>
  </si>
  <si>
    <t>tybaco; baco; myglys</t>
  </si>
  <si>
    <t>[ta'bak]</t>
  </si>
  <si>
    <t>tabaco</t>
  </si>
  <si>
    <t>[tapaka]</t>
  </si>
  <si>
    <t>tupeka; torori; paipa</t>
  </si>
  <si>
    <t>تبْغ</t>
  </si>
  <si>
    <t>tæmbɑku; totun ~ tutun</t>
  </si>
  <si>
    <t>[duhano]; [tutuno]</t>
  </si>
  <si>
    <t>Perhaps tāmra-kuṭa-) (?)</t>
  </si>
  <si>
    <t>tobacco</t>
  </si>
  <si>
    <t>viidnigoɑkc̷u</t>
  </si>
  <si>
    <t>vītis</t>
  </si>
  <si>
    <t>a'beli</t>
  </si>
  <si>
    <t>'ampelos</t>
  </si>
  <si>
    <t>vinogradnaja loza</t>
  </si>
  <si>
    <t>(wīn)rebe; wīnstoc</t>
  </si>
  <si>
    <t>weina triu</t>
  </si>
  <si>
    <t>vin-ranka; vin-stock</t>
  </si>
  <si>
    <t>vīntrē; -viðr</t>
  </si>
  <si>
    <t>vigne</t>
  </si>
  <si>
    <t>gwinienn</t>
  </si>
  <si>
    <t>gwinwydden</t>
  </si>
  <si>
    <t>fīnemain</t>
  </si>
  <si>
    <t>'aihen</t>
  </si>
  <si>
    <t>enredadera; bejuco; liana</t>
  </si>
  <si>
    <t>Lit. 'tree-rope' 09.190.</t>
  </si>
  <si>
    <t>kʷo-meka-t</t>
  </si>
  <si>
    <t>fuʔu kālepi; ʔakau totolo</t>
  </si>
  <si>
    <t>waina</t>
  </si>
  <si>
    <t>PPN *fue; *aka</t>
  </si>
  <si>
    <t>*PEO *waRo; *ravo</t>
  </si>
  <si>
    <t>كرْمة ؛ نبات مُتسلﱢق</t>
  </si>
  <si>
    <t>tæk; ræz; mow</t>
  </si>
  <si>
    <t>res</t>
  </si>
  <si>
    <t>May also mean 'grape'.</t>
  </si>
  <si>
    <t>drākṣā-</t>
  </si>
  <si>
    <t>vine</t>
  </si>
  <si>
    <t>glans</t>
  </si>
  <si>
    <t>vela'niði</t>
  </si>
  <si>
    <t>'balanos</t>
  </si>
  <si>
    <t>žolud</t>
  </si>
  <si>
    <t>eichel</t>
  </si>
  <si>
    <t>ek-ollon</t>
  </si>
  <si>
    <t>akarn</t>
  </si>
  <si>
    <t>gland</t>
  </si>
  <si>
    <t>mezenn</t>
  </si>
  <si>
    <t>mesen</t>
  </si>
  <si>
    <t>daurgne</t>
  </si>
  <si>
    <t>bellota</t>
  </si>
  <si>
    <t>From Span. 'bellota'.</t>
  </si>
  <si>
    <t>awa[beyotah]</t>
  </si>
  <si>
    <t>ثمرة البلﱡوط</t>
  </si>
  <si>
    <t>bælut</t>
  </si>
  <si>
    <t>[c̷ukoro]</t>
  </si>
  <si>
    <t>acorn</t>
  </si>
  <si>
    <t>guossɑ</t>
  </si>
  <si>
    <t>abies</t>
  </si>
  <si>
    <t>'elato</t>
  </si>
  <si>
    <t>e'latē</t>
  </si>
  <si>
    <t>jel ́; jolka</t>
  </si>
  <si>
    <t>tanne; viehte; vorhe</t>
  </si>
  <si>
    <t>gran</t>
  </si>
  <si>
    <t>gron</t>
  </si>
  <si>
    <t>sapin; conifère</t>
  </si>
  <si>
    <t>saprenn, sapin</t>
  </si>
  <si>
    <t>ffynidwydden</t>
  </si>
  <si>
    <t>i'sei</t>
  </si>
  <si>
    <t>abeto</t>
  </si>
  <si>
    <t>تنﱡوبة</t>
  </si>
  <si>
    <t>kɑǰ; senowbær</t>
  </si>
  <si>
    <t>[brado]</t>
  </si>
  <si>
    <t>As a genus resembling a pine, perhaps indra-dāru- may refer to such a group.</t>
  </si>
  <si>
    <t>fir</t>
  </si>
  <si>
    <t>beɑhc̷i</t>
  </si>
  <si>
    <t>pīnus</t>
  </si>
  <si>
    <t>'pefko</t>
  </si>
  <si>
    <t>'peukē</t>
  </si>
  <si>
    <t>sosna</t>
  </si>
  <si>
    <t>tanne; vorhe</t>
  </si>
  <si>
    <t>tall; fura</t>
  </si>
  <si>
    <t>fura</t>
  </si>
  <si>
    <t>pin</t>
  </si>
  <si>
    <t>pin(wydden)</t>
  </si>
  <si>
    <t>gius; ochtach</t>
  </si>
  <si>
    <t>From Latin 'pinus'.</t>
  </si>
  <si>
    <t>['pʰino]</t>
  </si>
  <si>
    <t>pino</t>
  </si>
  <si>
    <t>*Aztecan *oko-.</t>
  </si>
  <si>
    <t>Respectively: 'black pine; exotic p.; red p.; white pine'.</t>
  </si>
  <si>
    <t>mataii; paina; rimu; kahikatea</t>
  </si>
  <si>
    <t>صنَوْبرة</t>
  </si>
  <si>
    <t>The latter term is the Deodar tree.</t>
  </si>
  <si>
    <t>pītudāru; devadāru-</t>
  </si>
  <si>
    <t>pine</t>
  </si>
  <si>
    <t>soɑhki</t>
  </si>
  <si>
    <t>betu(l)la</t>
  </si>
  <si>
    <t>si'miða</t>
  </si>
  <si>
    <t>berëza</t>
  </si>
  <si>
    <t>birke; birche</t>
  </si>
  <si>
    <t>björk</t>
  </si>
  <si>
    <t>bjork</t>
  </si>
  <si>
    <t>bouleau</t>
  </si>
  <si>
    <t>gwezenn bezo</t>
  </si>
  <si>
    <t>bedwen</t>
  </si>
  <si>
    <t>bethe</t>
  </si>
  <si>
    <t>'bürkʰi</t>
  </si>
  <si>
    <t>abedul</t>
  </si>
  <si>
    <t>شجرة اﻟ~) بتُوﻻ)</t>
  </si>
  <si>
    <t>[mestetin]</t>
  </si>
  <si>
    <t>bhūrja-</t>
  </si>
  <si>
    <t>birch</t>
  </si>
  <si>
    <t>beɑikɑ</t>
  </si>
  <si>
    <t>fāgus</t>
  </si>
  <si>
    <t>o'ksia</t>
  </si>
  <si>
    <t>o'ksuā</t>
  </si>
  <si>
    <t>buk</t>
  </si>
  <si>
    <t>buoche</t>
  </si>
  <si>
    <t>hêtre</t>
  </si>
  <si>
    <t>gwezenn fao</t>
  </si>
  <si>
    <t>ffawydden</t>
  </si>
  <si>
    <t>faghvile</t>
  </si>
  <si>
    <t>From Latin 'fagus'.</t>
  </si>
  <si>
    <t>['bago]</t>
  </si>
  <si>
    <t>haya</t>
  </si>
  <si>
    <t>tawai</t>
  </si>
  <si>
    <t>زان</t>
  </si>
  <si>
    <t>[zirolin]; [giandelin]</t>
  </si>
  <si>
    <t>beech</t>
  </si>
  <si>
    <t>eɑikɑ</t>
  </si>
  <si>
    <t>quercus; rōbur</t>
  </si>
  <si>
    <t>velani'ðia</t>
  </si>
  <si>
    <t>drūs; pʰē'gos</t>
  </si>
  <si>
    <t>eich</t>
  </si>
  <si>
    <t>ek</t>
  </si>
  <si>
    <t>eik</t>
  </si>
  <si>
    <t>chêne</t>
  </si>
  <si>
    <t>dervenn; gwezenn dero</t>
  </si>
  <si>
    <t>derwen</t>
  </si>
  <si>
    <t>daur</t>
  </si>
  <si>
    <t>Latter form also means 'reed'.</t>
  </si>
  <si>
    <t>'harič</t>
  </si>
  <si>
    <t>roble</t>
  </si>
  <si>
    <t>awat</t>
  </si>
  <si>
    <t>ʔoke</t>
  </si>
  <si>
    <t>شجرة اﻟ~) بلﱡوط)</t>
  </si>
  <si>
    <t>[strezari]</t>
  </si>
  <si>
    <t>Possibly, the term sindūra-(vṛkṣa)- may refer to an oak. Otherwise, it may only be referred to as vana-vṛkṣa-bheda-, a type of tree in the forest.</t>
  </si>
  <si>
    <t>oak</t>
  </si>
  <si>
    <t>muor̃r̃ɑ</t>
  </si>
  <si>
    <t>arbor</t>
  </si>
  <si>
    <t>'ðedro</t>
  </si>
  <si>
    <t>'dendron</t>
  </si>
  <si>
    <t>derevo</t>
  </si>
  <si>
    <t>boum</t>
  </si>
  <si>
    <t>bagms; triu</t>
  </si>
  <si>
    <t>träd</t>
  </si>
  <si>
    <t>arbre</t>
  </si>
  <si>
    <t>gwezenn</t>
  </si>
  <si>
    <t>coeden; pren</t>
  </si>
  <si>
    <t>sü'haɲ; sü'haɲc̷e</t>
  </si>
  <si>
    <t>árbol</t>
  </si>
  <si>
    <t>*Aztecan kʷawɨ-.</t>
  </si>
  <si>
    <t>kʷowi-t</t>
  </si>
  <si>
    <t>fuʔu ʔakau</t>
  </si>
  <si>
    <t>PPN *kau</t>
  </si>
  <si>
    <t>*PEO *ka(i, u)</t>
  </si>
  <si>
    <t>شجرة</t>
  </si>
  <si>
    <t>dæræxt</t>
  </si>
  <si>
    <t>Respectively: 'wood' (earlier word rukʰ lost in Kalderash); loan from Romanian.</t>
  </si>
  <si>
    <t>kaš; [kopači]</t>
  </si>
  <si>
    <t>vṛkṣa-; taru-; druma-</t>
  </si>
  <si>
    <t>tree</t>
  </si>
  <si>
    <t>lieðði</t>
  </si>
  <si>
    <t>flōs</t>
  </si>
  <si>
    <t>lu'luði; 'anθos</t>
  </si>
  <si>
    <t>'antʰos</t>
  </si>
  <si>
    <t>cvetok</t>
  </si>
  <si>
    <t>bluome</t>
  </si>
  <si>
    <t>bloma</t>
  </si>
  <si>
    <t>Second term is more or less obsolete.</t>
  </si>
  <si>
    <t>blomma; blomster</t>
  </si>
  <si>
    <t>blōm, blōmstr</t>
  </si>
  <si>
    <t>fleur</t>
  </si>
  <si>
    <t>Respectively: flower; flower; blossom.</t>
  </si>
  <si>
    <t>boked; fleur; bleunienn</t>
  </si>
  <si>
    <t>blodeuyn; blodyn</t>
  </si>
  <si>
    <t>blāth; scoth</t>
  </si>
  <si>
    <t>'lili</t>
  </si>
  <si>
    <t>flor</t>
  </si>
  <si>
    <t>*Aztecan *šoočɨ-</t>
  </si>
  <si>
    <t>šoči-t</t>
  </si>
  <si>
    <t>matala; matala-ʔiʔakau</t>
  </si>
  <si>
    <t>pua; puaawai; puaawai puti-puti</t>
  </si>
  <si>
    <t>'Hibiscus' *fau.</t>
  </si>
  <si>
    <t>PPN *pua; *fiti; *see; *tiale; *funa</t>
  </si>
  <si>
    <t>*PEO *se-; *see-.</t>
  </si>
  <si>
    <t>زهْرة</t>
  </si>
  <si>
    <t>gol</t>
  </si>
  <si>
    <t>[luludži]</t>
  </si>
  <si>
    <t>puṣpa-; kusuma-</t>
  </si>
  <si>
    <t>flower</t>
  </si>
  <si>
    <t>lɑstɑ</t>
  </si>
  <si>
    <t>folium</t>
  </si>
  <si>
    <t>'filo</t>
  </si>
  <si>
    <t>'pʰullon</t>
  </si>
  <si>
    <t>list</t>
  </si>
  <si>
    <t>blat; loup</t>
  </si>
  <si>
    <t>laufs</t>
  </si>
  <si>
    <t>First term is earlier spelling.</t>
  </si>
  <si>
    <t>löf, löv; blad</t>
  </si>
  <si>
    <t>laufsblað; lauf; blað</t>
  </si>
  <si>
    <t>feuille</t>
  </si>
  <si>
    <t>delienn</t>
  </si>
  <si>
    <t>dalen means 'leaf, sheet (of book)', etc.</t>
  </si>
  <si>
    <t>deilen</t>
  </si>
  <si>
    <t>duille</t>
  </si>
  <si>
    <t>'oṣto</t>
  </si>
  <si>
    <t>hoja</t>
  </si>
  <si>
    <t>Cf. 'feather' 04.393. *Aztecan *šVwV-.</t>
  </si>
  <si>
    <t>šiwi-t</t>
  </si>
  <si>
    <t>Latter is 'dry leaves'. Cf. 'hair'.</t>
  </si>
  <si>
    <t>lau; hulu</t>
  </si>
  <si>
    <t>Also means 'hundred' 13.105.</t>
  </si>
  <si>
    <t>PPN *sulu(i) 'dried l.' 'Coconut leaf' *tapakau; *niikau; 'plaited coconut leaf' *pola .</t>
  </si>
  <si>
    <t>PPN *lau; *pele</t>
  </si>
  <si>
    <t>*PEO *rau. *? *bele.</t>
  </si>
  <si>
    <t>ورقة</t>
  </si>
  <si>
    <t>bærg</t>
  </si>
  <si>
    <t>patrin</t>
  </si>
  <si>
    <t>Latter form also means 'wing' 04.392.</t>
  </si>
  <si>
    <t>parṇa-; pattra-</t>
  </si>
  <si>
    <t>leaf</t>
  </si>
  <si>
    <t>rāmus</t>
  </si>
  <si>
    <t>kla'ði; klo'nari</t>
  </si>
  <si>
    <t>'klados; 'ozos</t>
  </si>
  <si>
    <t>suk; vetv</t>
  </si>
  <si>
    <t>ast; zelch; zwī; zwīc</t>
  </si>
  <si>
    <t>asts</t>
  </si>
  <si>
    <t>gren; kvist</t>
  </si>
  <si>
    <t>grein; kvistr</t>
  </si>
  <si>
    <t>branche; rameau</t>
  </si>
  <si>
    <t>brank; barr</t>
  </si>
  <si>
    <t>cangen; cainc</t>
  </si>
  <si>
    <t>crāib; gēsca</t>
  </si>
  <si>
    <t>'adar</t>
  </si>
  <si>
    <t>rama</t>
  </si>
  <si>
    <t>Cf. 'hand' 04.330; 'arm' 04.310.</t>
  </si>
  <si>
    <t>i-ma-yo</t>
  </si>
  <si>
    <t>vaʔa (ʔakau)</t>
  </si>
  <si>
    <t>peka; peka-ina; maŋa</t>
  </si>
  <si>
    <t>PPN *faqa 'stalk'. PEP *peka. 'Small branch' *laqa.</t>
  </si>
  <si>
    <t>PPN *maŋa; *raʔa-raʔa; *peka; *laʔa</t>
  </si>
  <si>
    <t>فرْع , غُصْن</t>
  </si>
  <si>
    <t>šɑx; šɑxe</t>
  </si>
  <si>
    <t>Respectively: loan from Romanian; archaic form used in Kalderash 'thin branch'.</t>
  </si>
  <si>
    <t>[krianga]; rai</t>
  </si>
  <si>
    <t>šākhā-; vayā-</t>
  </si>
  <si>
    <t>branch</t>
  </si>
  <si>
    <t>r̃uohtɑs</t>
  </si>
  <si>
    <t>rādīx</t>
  </si>
  <si>
    <t>'riza</t>
  </si>
  <si>
    <t>'hriza</t>
  </si>
  <si>
    <t>koren</t>
  </si>
  <si>
    <t>wurzel</t>
  </si>
  <si>
    <t>waurts</t>
  </si>
  <si>
    <t>rot</t>
  </si>
  <si>
    <t>racine</t>
  </si>
  <si>
    <t>gwrizienn</t>
  </si>
  <si>
    <t>gwreiddyn</t>
  </si>
  <si>
    <t>frēm</t>
  </si>
  <si>
    <t>'ero</t>
  </si>
  <si>
    <t>raíz</t>
  </si>
  <si>
    <t>nalwa-t</t>
  </si>
  <si>
    <t>aka</t>
  </si>
  <si>
    <t>Verbal form: ketu-a. 'Tap-root' more.</t>
  </si>
  <si>
    <t>pakiaka; paiaka</t>
  </si>
  <si>
    <t>PNP *paki-aka. 'Taproot' *mole.</t>
  </si>
  <si>
    <t>PPN *aka</t>
  </si>
  <si>
    <t>جذْر , جِذْر</t>
  </si>
  <si>
    <t>bix; riše</t>
  </si>
  <si>
    <t>Final form is loan from Romanian meaning 'root of tree'.</t>
  </si>
  <si>
    <t>[vina]; [redec̷ina]</t>
  </si>
  <si>
    <t>mūla-</t>
  </si>
  <si>
    <t>root</t>
  </si>
  <si>
    <t>plantāre; serere</t>
  </si>
  <si>
    <t>fi'tevo</t>
  </si>
  <si>
    <t>pʰu'teuō</t>
  </si>
  <si>
    <t>sadit</t>
  </si>
  <si>
    <t>phlanzen</t>
  </si>
  <si>
    <t>plantera; sätta; så</t>
  </si>
  <si>
    <t>planter</t>
  </si>
  <si>
    <t>plantaɲ</t>
  </si>
  <si>
    <t>plannu</t>
  </si>
  <si>
    <t>['lãtʰa]</t>
  </si>
  <si>
    <t>plantar; sembrar</t>
  </si>
  <si>
    <t>The former also means 'bury' 04.780. 'He plants it everywhere' ki-toh-tooka. Also ki-tepewa. tal is 'earth'. *Aztecan *tooka.</t>
  </si>
  <si>
    <t>ki-tooka; ki-tal-tooka; seli-a</t>
  </si>
  <si>
    <t>tupu; whaka-too-kia; onokia; tou-a</t>
  </si>
  <si>
    <t>PPN *tanu; *tanu(m); *tano; *to(ʔ)u; *feki</t>
  </si>
  <si>
    <t>زَرَعَ</t>
  </si>
  <si>
    <t>keštæn/ kɑr-</t>
  </si>
  <si>
    <t>Respectively: loan from Slavic languages; 'to put'.</t>
  </si>
  <si>
    <t>[sadisar]; šʸa</t>
  </si>
  <si>
    <t>ruh- (ropayati)</t>
  </si>
  <si>
    <t>plant (vb)</t>
  </si>
  <si>
    <t>šɑddu</t>
  </si>
  <si>
    <t>herba</t>
  </si>
  <si>
    <t>fi'to</t>
  </si>
  <si>
    <t>pʰu'ton; bo'tanē</t>
  </si>
  <si>
    <t>rastenie; trava</t>
  </si>
  <si>
    <t>phlanze; wurz; krūt</t>
  </si>
  <si>
    <t>Respectively: first term is 'seedling'; second term, herbal plants.</t>
  </si>
  <si>
    <t>planta; ört; växt</t>
  </si>
  <si>
    <t>urt</t>
  </si>
  <si>
    <t>plante</t>
  </si>
  <si>
    <t>plantenn</t>
  </si>
  <si>
    <t>planhigyn; llysieuyn</t>
  </si>
  <si>
    <t>luib; luss</t>
  </si>
  <si>
    <t>[lã'tʰare]</t>
  </si>
  <si>
    <t>planta</t>
  </si>
  <si>
    <t>ʔakau</t>
  </si>
  <si>
    <t>'Weed' is taru.</t>
  </si>
  <si>
    <t>نبْتة</t>
  </si>
  <si>
    <t>næbɑt</t>
  </si>
  <si>
    <t>The second term refers more to a medicinal herb.</t>
  </si>
  <si>
    <t>vīrudh-; oṣadhi-</t>
  </si>
  <si>
    <t>plant (noun)</t>
  </si>
  <si>
    <t>suoidni</t>
  </si>
  <si>
    <t>fēnum</t>
  </si>
  <si>
    <t>sa'nos; 'axiro</t>
  </si>
  <si>
    <t>'kʰortos</t>
  </si>
  <si>
    <t>seno</t>
  </si>
  <si>
    <t>höuwe</t>
  </si>
  <si>
    <t>hawi</t>
  </si>
  <si>
    <t>hö</t>
  </si>
  <si>
    <t>hey</t>
  </si>
  <si>
    <t>foin</t>
  </si>
  <si>
    <t>foenn</t>
  </si>
  <si>
    <t>gwair (sych); gwellt</t>
  </si>
  <si>
    <t>fēr</t>
  </si>
  <si>
    <t>Respectively: 'dry grass; second crop'.</t>
  </si>
  <si>
    <t>'belhar 'idor; ar'dalʸ</t>
  </si>
  <si>
    <t>heno; paja</t>
  </si>
  <si>
    <t>pač-ti; paštle; saka-t</t>
  </si>
  <si>
    <t>musie mōmoa</t>
  </si>
  <si>
    <t>Means 'straw'.</t>
  </si>
  <si>
    <t>taakakau</t>
  </si>
  <si>
    <t>قشّ , تِبْن</t>
  </si>
  <si>
    <t>ælæfe-xošk</t>
  </si>
  <si>
    <t>kʰas</t>
  </si>
  <si>
    <t>Latter form means 'dried grass'.</t>
  </si>
  <si>
    <t>tṛṇa-; šuṣka-tṛṇa-</t>
  </si>
  <si>
    <t>hay</t>
  </si>
  <si>
    <t>r̃assi</t>
  </si>
  <si>
    <t>herba; grāmen</t>
  </si>
  <si>
    <t>'xorto; xor'tari</t>
  </si>
  <si>
    <t>'poā; 'kʰortos</t>
  </si>
  <si>
    <t>trava</t>
  </si>
  <si>
    <t>gras</t>
  </si>
  <si>
    <t>gräs</t>
  </si>
  <si>
    <t>herbe</t>
  </si>
  <si>
    <t>geot, yeot</t>
  </si>
  <si>
    <t>gwair; gwellt (glas); glaswellt</t>
  </si>
  <si>
    <t>'belhar</t>
  </si>
  <si>
    <t>hierba; pasto</t>
  </si>
  <si>
    <t>*Aztecan *saka-.</t>
  </si>
  <si>
    <t>šiwi-t; saka-t</t>
  </si>
  <si>
    <t>musie</t>
  </si>
  <si>
    <t>karaaihe; paatiitii; taru-taru</t>
  </si>
  <si>
    <t>PCP *mo(')a. PPN mo(q)a</t>
  </si>
  <si>
    <t>PPN *m(a, o)huku; *mahuku; *suku</t>
  </si>
  <si>
    <t>حشِيش , عُشْب</t>
  </si>
  <si>
    <t>giyɑh</t>
  </si>
  <si>
    <t>čar</t>
  </si>
  <si>
    <t>tṛṇa-</t>
  </si>
  <si>
    <t>grass</t>
  </si>
  <si>
    <t>r̃issi</t>
  </si>
  <si>
    <t>orȳza</t>
  </si>
  <si>
    <t>'rizi</t>
  </si>
  <si>
    <t>'oruza</t>
  </si>
  <si>
    <t>ris</t>
  </si>
  <si>
    <t>rīs</t>
  </si>
  <si>
    <t>riz</t>
  </si>
  <si>
    <t>reis</t>
  </si>
  <si>
    <t>[e'riz]</t>
  </si>
  <si>
    <t>arroz</t>
  </si>
  <si>
    <t>[laise]</t>
  </si>
  <si>
    <t>raihi</t>
  </si>
  <si>
    <t>رُزّ , أرُزّ</t>
  </si>
  <si>
    <t>berenǰ</t>
  </si>
  <si>
    <t>[herezo]</t>
  </si>
  <si>
    <t>Respectively: grain in the husk; without husk, rice grain; boiled rice; fried rice (fem.).</t>
  </si>
  <si>
    <t>vrīhi-; taṇḍula-(kaṇa-); odana-; dhānā-(kā)-</t>
  </si>
  <si>
    <t>rice</t>
  </si>
  <si>
    <t>maisɑ</t>
  </si>
  <si>
    <t>kala'boki</t>
  </si>
  <si>
    <t>kukuruza</t>
  </si>
  <si>
    <t>majs</t>
  </si>
  <si>
    <t>maïs</t>
  </si>
  <si>
    <t>ed Turki; maiz</t>
  </si>
  <si>
    <t>indrawn; india-corn</t>
  </si>
  <si>
    <t>'artʰo</t>
  </si>
  <si>
    <t>maíz</t>
  </si>
  <si>
    <t>'Blue corn' is yawit. 'Mazorca' is sin-ti; 'small one' is molkat; 'corn cob' is sin-ti ta-piška-l. 'Cabello de elote' is elo-c̷on. 'He is shelling corn' tago-š-tok. *Aztecan *tlayool-(?). *Aztecan *tootomoč- 'corn husk'. *Aztecan *sən-, 'ear of corn'. *Aztecan *eeloo- 'roasting ear'.</t>
  </si>
  <si>
    <t>elo-t; ooloo-t; tago-l</t>
  </si>
  <si>
    <t>[koane]</t>
  </si>
  <si>
    <t>kaaŋa</t>
  </si>
  <si>
    <t>ذُرة</t>
  </si>
  <si>
    <t>zorræt; bælɑl</t>
  </si>
  <si>
    <t>[kukuruzo]</t>
  </si>
  <si>
    <t>No exact equivalent is found in Sanskrit. It is, however, viewed as sasya-višeṣa-, 'a type of grain'.</t>
  </si>
  <si>
    <t>maize, corn</t>
  </si>
  <si>
    <t>havvɑr̃</t>
  </si>
  <si>
    <t>avēna</t>
  </si>
  <si>
    <t>'vromi</t>
  </si>
  <si>
    <t>'bromos</t>
  </si>
  <si>
    <t>ovës</t>
  </si>
  <si>
    <t>habere</t>
  </si>
  <si>
    <t>havre</t>
  </si>
  <si>
    <t>hafri</t>
  </si>
  <si>
    <t>avoine</t>
  </si>
  <si>
    <t>kerh</t>
  </si>
  <si>
    <t>ceirch</t>
  </si>
  <si>
    <t>coirce</t>
  </si>
  <si>
    <t>'olho</t>
  </si>
  <si>
    <t>avena</t>
  </si>
  <si>
    <t>هُرْطُمان , شُوفان</t>
  </si>
  <si>
    <t>žʸov</t>
  </si>
  <si>
    <t>oats</t>
  </si>
  <si>
    <t>r̃ogɑš</t>
  </si>
  <si>
    <t>secale; centēnum</t>
  </si>
  <si>
    <t>'sikali</t>
  </si>
  <si>
    <t>'briza</t>
  </si>
  <si>
    <t>rož</t>
  </si>
  <si>
    <t>rocke; rogge</t>
  </si>
  <si>
    <t>råg</t>
  </si>
  <si>
    <t>rugr</t>
  </si>
  <si>
    <t>seigle</t>
  </si>
  <si>
    <t>segal</t>
  </si>
  <si>
    <t>rhyg</t>
  </si>
  <si>
    <t>secul</t>
  </si>
  <si>
    <t>[ṣe'kʰale]</t>
  </si>
  <si>
    <t>centeno</t>
  </si>
  <si>
    <t>جاوْدار , جوْدار , حِنْطة سوْداء</t>
  </si>
  <si>
    <t>Lit. 'grain black'.</t>
  </si>
  <si>
    <t>gʸiv kalo</t>
  </si>
  <si>
    <t>rye</t>
  </si>
  <si>
    <t>bivgi</t>
  </si>
  <si>
    <t>hordeum</t>
  </si>
  <si>
    <t>kri'θari</t>
  </si>
  <si>
    <t>krī'tʰē</t>
  </si>
  <si>
    <t>jačmen</t>
  </si>
  <si>
    <t>gerste</t>
  </si>
  <si>
    <t>bairizeins</t>
  </si>
  <si>
    <t>bjugg; korn</t>
  </si>
  <si>
    <t>bygg; barr</t>
  </si>
  <si>
    <t>orge</t>
  </si>
  <si>
    <t>haidd</t>
  </si>
  <si>
    <t>eorna</t>
  </si>
  <si>
    <t>'gagar</t>
  </si>
  <si>
    <t>cebada</t>
  </si>
  <si>
    <t>paʔale</t>
  </si>
  <si>
    <t>شعِير</t>
  </si>
  <si>
    <t>ǰow</t>
  </si>
  <si>
    <t>[vorzo]</t>
  </si>
  <si>
    <t>yava-</t>
  </si>
  <si>
    <t>barley</t>
  </si>
  <si>
    <t>nisu</t>
  </si>
  <si>
    <t>trīticum</t>
  </si>
  <si>
    <t>'stari, si'tari</t>
  </si>
  <si>
    <t>pū'ros</t>
  </si>
  <si>
    <t>pšenica</t>
  </si>
  <si>
    <t>weizze</t>
  </si>
  <si>
    <t>hwaiteis</t>
  </si>
  <si>
    <t>First form is ancient spelling.</t>
  </si>
  <si>
    <t>hvete, vete</t>
  </si>
  <si>
    <t>hveiti</t>
  </si>
  <si>
    <t>blé</t>
  </si>
  <si>
    <t>gwiniz</t>
  </si>
  <si>
    <t>gwenith</t>
  </si>
  <si>
    <t>cruitnecht; tuirend</t>
  </si>
  <si>
    <t>'ogi</t>
  </si>
  <si>
    <t>trigo</t>
  </si>
  <si>
    <t>wiiti</t>
  </si>
  <si>
    <t>قمْح , حِنْطة</t>
  </si>
  <si>
    <t>gændom</t>
  </si>
  <si>
    <t>Lit. 'grain white'.</t>
  </si>
  <si>
    <t>gʸiv parno</t>
  </si>
  <si>
    <t>godhūma-</t>
  </si>
  <si>
    <t>wheat</t>
  </si>
  <si>
    <t>gor̃dni</t>
  </si>
  <si>
    <t>frūmentum</t>
  </si>
  <si>
    <t>spi'ri; 'sporos</t>
  </si>
  <si>
    <t>'sītos</t>
  </si>
  <si>
    <t>zerno</t>
  </si>
  <si>
    <t>korn</t>
  </si>
  <si>
    <t>kaurn</t>
  </si>
  <si>
    <t>Second term is a type of 'corn' grain.</t>
  </si>
  <si>
    <t>säd; korn</t>
  </si>
  <si>
    <t>grain, graine</t>
  </si>
  <si>
    <t>ŷd</t>
  </si>
  <si>
    <t>ith; arbar</t>
  </si>
  <si>
    <t>'bihi</t>
  </si>
  <si>
    <t>grano</t>
  </si>
  <si>
    <t>paarei</t>
  </si>
  <si>
    <t>حبﱠة</t>
  </si>
  <si>
    <t>qælle</t>
  </si>
  <si>
    <t>gʸiv</t>
  </si>
  <si>
    <t>yava-; dhānya-; sasya-</t>
  </si>
  <si>
    <t>grain (barley, oats etc)</t>
  </si>
  <si>
    <t>frūgēs; seges, messis</t>
  </si>
  <si>
    <t>θeri'smos</t>
  </si>
  <si>
    <t>kar'pos; 'tʰeros; suŋkomi'dē</t>
  </si>
  <si>
    <t>žatva; urožaj</t>
  </si>
  <si>
    <t>erne</t>
  </si>
  <si>
    <t>akran; asans</t>
  </si>
  <si>
    <t>First term indicates a developing crop. Second and third terms refer to harvest.</t>
  </si>
  <si>
    <t>gröda; skörd, skörde-tid</t>
  </si>
  <si>
    <t>lōð; āvoxtr</t>
  </si>
  <si>
    <t>moisson</t>
  </si>
  <si>
    <t>eost</t>
  </si>
  <si>
    <t>cnwd; cynhaeaf</t>
  </si>
  <si>
    <t>torad; buain</t>
  </si>
  <si>
    <t>'üsta</t>
  </si>
  <si>
    <t>cosecha; siega</t>
  </si>
  <si>
    <t>*Aztecan *piška, 'husk, shell corn'.</t>
  </si>
  <si>
    <t>takilot; ta-piška</t>
  </si>
  <si>
    <t>fua ʔo e ŋoue; polopolo ha ŋoue</t>
  </si>
  <si>
    <t>maea; hauhakeŋa; kotiŋa; ŋahuru</t>
  </si>
  <si>
    <t>PPN *utu; *fuat-a</t>
  </si>
  <si>
    <t>حصاد</t>
  </si>
  <si>
    <t>[mæhsul]; xærmæn</t>
  </si>
  <si>
    <t>From kʸid- 'collect' [12.210]+ abstract suffix.</t>
  </si>
  <si>
    <t>kʸidipe ~ kʸidimos</t>
  </si>
  <si>
    <t>A verbal form: 'one gathers the grain', sasyaṃ saṃgṛhnāti.</t>
  </si>
  <si>
    <t>sasya-(saṃgraha-)</t>
  </si>
  <si>
    <t>crop, harvest</t>
  </si>
  <si>
    <t>ārea</t>
  </si>
  <si>
    <t>a'loni</t>
  </si>
  <si>
    <t>'alōs</t>
  </si>
  <si>
    <t>gumno; tok</t>
  </si>
  <si>
    <t>tenne</t>
  </si>
  <si>
    <t>gaþrask</t>
  </si>
  <si>
    <t>loge</t>
  </si>
  <si>
    <t>lāfi, lōfi</t>
  </si>
  <si>
    <t>aire</t>
  </si>
  <si>
    <t>leur; leur-dornaɲ</t>
  </si>
  <si>
    <t>llawr dyrnu</t>
  </si>
  <si>
    <t>ithland</t>
  </si>
  <si>
    <t>era; lugar para trillar</t>
  </si>
  <si>
    <t>(جُرْن (مكانُ الدﱠرْس</t>
  </si>
  <si>
    <t>xærmæn-gæli</t>
  </si>
  <si>
    <t>khala-; dhānyādi-mardana-sthāna- (~ -bhūmi-)</t>
  </si>
  <si>
    <t>threshing-floor</t>
  </si>
  <si>
    <t>gor̃dnet</t>
  </si>
  <si>
    <t>terere</t>
  </si>
  <si>
    <t>alo'nizo</t>
  </si>
  <si>
    <t>alo'aō; 'trībō</t>
  </si>
  <si>
    <t>molotit</t>
  </si>
  <si>
    <t>dreschen</t>
  </si>
  <si>
    <t>þriskan</t>
  </si>
  <si>
    <t>tröska</t>
  </si>
  <si>
    <t>θreskja</t>
  </si>
  <si>
    <t>battre le blé</t>
  </si>
  <si>
    <t>dornaɲ ed</t>
  </si>
  <si>
    <t>do-fuaircc</t>
  </si>
  <si>
    <t>Lit. 'to hit wheat'.</t>
  </si>
  <si>
    <t>o'gi-a žo</t>
  </si>
  <si>
    <t>trillar; desgranar</t>
  </si>
  <si>
    <t>kubidæn</t>
  </si>
  <si>
    <t>Loan from Slavic.</t>
  </si>
  <si>
    <t>[molotisar-]</t>
  </si>
  <si>
    <t>Alternate form is 3rd person sing.; e.g., dhānyādi mṛdnāti '(s)he threshes the grain, etc.'.</t>
  </si>
  <si>
    <t>mṛd- (mṛdnāti)</t>
  </si>
  <si>
    <t>thresh</t>
  </si>
  <si>
    <t>sir̃pe</t>
  </si>
  <si>
    <t>falx</t>
  </si>
  <si>
    <t>ðre'pani</t>
  </si>
  <si>
    <t>'drepanon; 'harpē</t>
  </si>
  <si>
    <t>serp; kosa</t>
  </si>
  <si>
    <t>sichel; segens(e)</t>
  </si>
  <si>
    <t>gilþa</t>
  </si>
  <si>
    <t>skära; lie</t>
  </si>
  <si>
    <t>sigðr; lē</t>
  </si>
  <si>
    <t>faux, faucille</t>
  </si>
  <si>
    <t>falz, falh</t>
  </si>
  <si>
    <t>cryman; pladur</t>
  </si>
  <si>
    <t>corrān; speal</t>
  </si>
  <si>
    <t>First form is from Gascon (Béarn) 'scythe' dalha. Also aihoc̷ 'billhook'.</t>
  </si>
  <si>
    <t>'dalʸü; iga'tei</t>
  </si>
  <si>
    <t>hoz; guadaɲa</t>
  </si>
  <si>
    <t>ohoso</t>
  </si>
  <si>
    <t>toronaihi; hai</t>
  </si>
  <si>
    <t>مِنْجل , مِحْصد , مِحشّ</t>
  </si>
  <si>
    <t>dɑs</t>
  </si>
  <si>
    <t>Respectively: loan from Slavic langauges, 'sickle'; loan from Romanian, 'scythe'.</t>
  </si>
  <si>
    <t>[serpo]; [koasa]</t>
  </si>
  <si>
    <t>dātra-; sṛṇī-; lavitra-</t>
  </si>
  <si>
    <t>sickle, scythe</t>
  </si>
  <si>
    <t>laddyet</t>
  </si>
  <si>
    <t>metere</t>
  </si>
  <si>
    <t>ku'revo; ma'zevo</t>
  </si>
  <si>
    <t>tʰe'rizō; a'maō</t>
  </si>
  <si>
    <t>kosit ́; žat</t>
  </si>
  <si>
    <t>mæjen; ernen</t>
  </si>
  <si>
    <t>sneiþan</t>
  </si>
  <si>
    <t>slå; meja</t>
  </si>
  <si>
    <t>slā</t>
  </si>
  <si>
    <t>tondre; récolter</t>
  </si>
  <si>
    <t>medi; falc’hat</t>
  </si>
  <si>
    <t>medi; pladuro</t>
  </si>
  <si>
    <t>bongaim</t>
  </si>
  <si>
    <t>Respectively, first form 'mow'; latter forms 'reap'.</t>
  </si>
  <si>
    <t>muc̷; bil; i'raiki</t>
  </si>
  <si>
    <t>segar; cosechar</t>
  </si>
  <si>
    <t>tā ʔa e ʔakau kuo motuʔa</t>
  </si>
  <si>
    <t>kokoti; kooti-a</t>
  </si>
  <si>
    <t>حَصَدَ , حَشﱠ , جَزﱠ</t>
  </si>
  <si>
    <t>derow-kærdæn</t>
  </si>
  <si>
    <t>Respectively: loan from Romanian; 'cut; reap'.</t>
  </si>
  <si>
    <t>[kosisar-]; šʸin-; kid-</t>
  </si>
  <si>
    <t>lū- (lunāti); dā- (do-) (dāti ~ dyati)</t>
  </si>
  <si>
    <t>mow, reap</t>
  </si>
  <si>
    <t>siepmɑn</t>
  </si>
  <si>
    <t>sēmen</t>
  </si>
  <si>
    <t>'sporos</t>
  </si>
  <si>
    <t>'sperma</t>
  </si>
  <si>
    <t>semja</t>
  </si>
  <si>
    <t>sāme; sāt</t>
  </si>
  <si>
    <t>fraiw</t>
  </si>
  <si>
    <t>frö</t>
  </si>
  <si>
    <t>graine; semence</t>
  </si>
  <si>
    <t>had</t>
  </si>
  <si>
    <t>First two forms mean mass amount; third form means singular 'seed'.</t>
  </si>
  <si>
    <t>had, hadau; hedyn</t>
  </si>
  <si>
    <t>Respectively: 'grain; seed'.</t>
  </si>
  <si>
    <t>'bihi; 'asi</t>
  </si>
  <si>
    <t>semilla</t>
  </si>
  <si>
    <t>Cf. 'eye'. *Aztecan *aač-.</t>
  </si>
  <si>
    <t>šinač</t>
  </si>
  <si>
    <t>fua ʔo e uite; koane; teŋaʔi ʔakau</t>
  </si>
  <si>
    <t>kaakano; pura-pura; koopura</t>
  </si>
  <si>
    <t>'Core, kernel' *qalito; *uso; *patu.</t>
  </si>
  <si>
    <t>PPN *kano; *fu(ʔ)ero; *pulapula; *pula</t>
  </si>
  <si>
    <t>بذْرة , بِزْرة , حبﱠة</t>
  </si>
  <si>
    <t>dɑne</t>
  </si>
  <si>
    <t>[seminc̷a]</t>
  </si>
  <si>
    <t>bīja-</t>
  </si>
  <si>
    <t>seed</t>
  </si>
  <si>
    <t>gilvit</t>
  </si>
  <si>
    <t>serere, sēmināre</t>
  </si>
  <si>
    <t>'sperno</t>
  </si>
  <si>
    <t>'speirō</t>
  </si>
  <si>
    <t>sejat</t>
  </si>
  <si>
    <t>sæjen</t>
  </si>
  <si>
    <t>saian</t>
  </si>
  <si>
    <t>så</t>
  </si>
  <si>
    <t>sā; frjō</t>
  </si>
  <si>
    <t>semer</t>
  </si>
  <si>
    <t>hadaɲ</t>
  </si>
  <si>
    <t>hau</t>
  </si>
  <si>
    <t>sīlaim; sīl</t>
  </si>
  <si>
    <t>e'reɲ</t>
  </si>
  <si>
    <t>sembrar; desparramar</t>
  </si>
  <si>
    <t>lulu ha teŋaʔiʔakau</t>
  </si>
  <si>
    <t>rui-a; marara</t>
  </si>
  <si>
    <t>Homonym (1)</t>
  </si>
  <si>
    <t>PAN *buR</t>
  </si>
  <si>
    <t>بَذَرَ , بَزَرَ</t>
  </si>
  <si>
    <t>keštæn kar-</t>
  </si>
  <si>
    <t>[seyisar-]</t>
  </si>
  <si>
    <t>vap- (vapati)</t>
  </si>
  <si>
    <t>sow</t>
  </si>
  <si>
    <t>har̃at</t>
  </si>
  <si>
    <t>rāstrum, rastellus</t>
  </si>
  <si>
    <t>tsu'grana</t>
  </si>
  <si>
    <t>har'pagē</t>
  </si>
  <si>
    <t>grabli</t>
  </si>
  <si>
    <t>reche</t>
  </si>
  <si>
    <t>räfsa</t>
  </si>
  <si>
    <t>hrifa</t>
  </si>
  <si>
    <t>rateau</t>
  </si>
  <si>
    <t>rastell</t>
  </si>
  <si>
    <t>cribin; rhaca</t>
  </si>
  <si>
    <t>rastal</t>
  </si>
  <si>
    <t>From Gascon (Béarn) arrestelo.</t>
  </si>
  <si>
    <t>[areṣ'telü]</t>
  </si>
  <si>
    <t>rastro, rastrillo</t>
  </si>
  <si>
    <t>meʔaŋāue ko e leiki</t>
  </si>
  <si>
    <t>raku-raku</t>
  </si>
  <si>
    <t>مِدمﱠة , جرﱠافة , مُشْط</t>
  </si>
  <si>
    <t>[grabla]</t>
  </si>
  <si>
    <t>Lit., for both compounds, '(an instrument for)-gathering grass'.</t>
  </si>
  <si>
    <t>tṛṇa-saṃgrahaṇī; ghāsa-saṃgrahaṇī-</t>
  </si>
  <si>
    <t>rake</t>
  </si>
  <si>
    <t>haŋgu</t>
  </si>
  <si>
    <t>pi'runi</t>
  </si>
  <si>
    <t>'dikrānon</t>
  </si>
  <si>
    <t>vily</t>
  </si>
  <si>
    <t>gabele; vurke</t>
  </si>
  <si>
    <t>First term is used in pitching hay; second and third terms are used in pitching hay and other agricultural products.</t>
  </si>
  <si>
    <t>hö-gaffel; grepe, grep</t>
  </si>
  <si>
    <t>kvīsl; tjūga</t>
  </si>
  <si>
    <t>fourche, fourchette</t>
  </si>
  <si>
    <t>forh</t>
  </si>
  <si>
    <t>fforch</t>
  </si>
  <si>
    <t>forc</t>
  </si>
  <si>
    <t>'ṣarde</t>
  </si>
  <si>
    <t>Iberian Span. has horca.</t>
  </si>
  <si>
    <t>horqueta</t>
  </si>
  <si>
    <t>kʷawmašal</t>
  </si>
  <si>
    <t>pekaŋa</t>
  </si>
  <si>
    <t>PPN *saŋa; *fana; *mana; *kausaŋa; *maŋamaŋa</t>
  </si>
  <si>
    <t>*PEO *(s, z)aŋa</t>
  </si>
  <si>
    <t>مِذْراة</t>
  </si>
  <si>
    <t>[furka]</t>
  </si>
  <si>
    <t>fork</t>
  </si>
  <si>
    <t>guohkki</t>
  </si>
  <si>
    <t>ligō; sarculum</t>
  </si>
  <si>
    <t>'tsapa</t>
  </si>
  <si>
    <t>ska'panē; smi'nuē; ska'lis</t>
  </si>
  <si>
    <t>motyga</t>
  </si>
  <si>
    <t>houwe; hacke</t>
  </si>
  <si>
    <t>hacka</t>
  </si>
  <si>
    <t>houe; binette</t>
  </si>
  <si>
    <t>hou; binetenn</t>
  </si>
  <si>
    <t>hof</t>
  </si>
  <si>
    <t>žo'rai</t>
  </si>
  <si>
    <t>azadón, azada</t>
  </si>
  <si>
    <t>čapi</t>
  </si>
  <si>
    <t>huo</t>
  </si>
  <si>
    <t>kara-one; tipi-tipi</t>
  </si>
  <si>
    <t>PPN *suo(o)</t>
  </si>
  <si>
    <t>مِعْزقة , فأْس</t>
  </si>
  <si>
    <t>[sapa]</t>
  </si>
  <si>
    <t>khanitra-; khātra-</t>
  </si>
  <si>
    <t>goɑivu</t>
  </si>
  <si>
    <t>pāla</t>
  </si>
  <si>
    <t>'ftiari</t>
  </si>
  <si>
    <t>'ptuon; 'amē</t>
  </si>
  <si>
    <t>lopata</t>
  </si>
  <si>
    <t>schūvele; spatel</t>
  </si>
  <si>
    <t>Refers to 'winnowing shovel'.</t>
  </si>
  <si>
    <t>-skauro; (winþi-)skauro</t>
  </si>
  <si>
    <t>First term implies a larger implement than the second term.</t>
  </si>
  <si>
    <t>skovel; skyffel</t>
  </si>
  <si>
    <t>pelle</t>
  </si>
  <si>
    <t>rhaw; siefl</t>
  </si>
  <si>
    <t>slūasat</t>
  </si>
  <si>
    <t>['pʰala]</t>
  </si>
  <si>
    <t>huo tata; sāvolo</t>
  </si>
  <si>
    <t>haapara; tiikoko-a</t>
  </si>
  <si>
    <t>مِجْرفة , رفْش</t>
  </si>
  <si>
    <t>Loan from Romanian. Also means 'paddle' 10.851.</t>
  </si>
  <si>
    <t>[lopata]</t>
  </si>
  <si>
    <t>Final form also refers to a 'wooden scraper'.</t>
  </si>
  <si>
    <t>khanitra-; khātra-; abhri-</t>
  </si>
  <si>
    <t>shovel</t>
  </si>
  <si>
    <t>a'ksina</t>
  </si>
  <si>
    <t>Also ska'pʰeion; ska'pʰion, Late Ancient Greek.</t>
  </si>
  <si>
    <t>'amē; 'makella</t>
  </si>
  <si>
    <t>zastup; lopata</t>
  </si>
  <si>
    <t>grabeschīt</t>
  </si>
  <si>
    <t>spade</t>
  </si>
  <si>
    <t>pāll; reka</t>
  </si>
  <si>
    <t>bêche</t>
  </si>
  <si>
    <t>raɲ</t>
  </si>
  <si>
    <t>pâl; rhaw</t>
  </si>
  <si>
    <t>rāme; laige</t>
  </si>
  <si>
    <t>Respectively: shovel for till; s. for dig.</t>
  </si>
  <si>
    <t>üc̷ül-'c̷e-ko ['pʰala]; 'haic̷ür-'c̷e-ko ['pʰala]</t>
  </si>
  <si>
    <t>laya</t>
  </si>
  <si>
    <t>huo sipeiti</t>
  </si>
  <si>
    <t>kaaheru; koo-ia; hoo</t>
  </si>
  <si>
    <t>مِسْحاة , مرّ</t>
  </si>
  <si>
    <t>Loan from Romanian. See 'paddle' 10.851.</t>
  </si>
  <si>
    <t>goɑivut</t>
  </si>
  <si>
    <t>fodere</t>
  </si>
  <si>
    <t>'skaptō; o'russō</t>
  </si>
  <si>
    <t>kopat ́; ryt</t>
  </si>
  <si>
    <t>graben; telben</t>
  </si>
  <si>
    <t>graban</t>
  </si>
  <si>
    <t>gräva</t>
  </si>
  <si>
    <t>grafa</t>
  </si>
  <si>
    <t>creuser; piocher</t>
  </si>
  <si>
    <t>kleuziɲ; pigellad</t>
  </si>
  <si>
    <t>cloddio; palu</t>
  </si>
  <si>
    <t>claidim</t>
  </si>
  <si>
    <t>Respectively: 'dig; dig with a mattock'.</t>
  </si>
  <si>
    <t>'sila; 'haic̷ür</t>
  </si>
  <si>
    <t>excavar; cavar</t>
  </si>
  <si>
    <t>Latter forms mean 'to dig holes'.</t>
  </si>
  <si>
    <t>kičkʷa; -koyoo-ni; ta-koyoo-ni</t>
  </si>
  <si>
    <t>keli</t>
  </si>
  <si>
    <t>keri-a; ŋaki-a; ketu</t>
  </si>
  <si>
    <t>PPN *koho; *koso; *koo 'dig, digging stick'.</t>
  </si>
  <si>
    <t>PPN *k(a, e)li; *keli; *kaLi; *kenu; *kazi; *ketu</t>
  </si>
  <si>
    <t>*PEO *k(a, e)li.</t>
  </si>
  <si>
    <t>حَفَرَ , نَقَرَ</t>
  </si>
  <si>
    <t>khan- (khanati)</t>
  </si>
  <si>
    <t>dig</t>
  </si>
  <si>
    <t>sulcus</t>
  </si>
  <si>
    <t>a'vlaki</t>
  </si>
  <si>
    <t>'aulaks</t>
  </si>
  <si>
    <t>borozda</t>
  </si>
  <si>
    <t>vurch</t>
  </si>
  <si>
    <t>fåra</t>
  </si>
  <si>
    <t>for</t>
  </si>
  <si>
    <t>sillon</t>
  </si>
  <si>
    <t>ero; erv</t>
  </si>
  <si>
    <t>rhych</t>
  </si>
  <si>
    <t>etrech</t>
  </si>
  <si>
    <t>'ildo</t>
  </si>
  <si>
    <t>surco</t>
  </si>
  <si>
    <t>kʷemi-t</t>
  </si>
  <si>
    <t>ʔotu kuo palauʔi</t>
  </si>
  <si>
    <t>أُخْدُود , ثلْم</t>
  </si>
  <si>
    <t>šiyɑr</t>
  </si>
  <si>
    <t>Respectively: 'path; of a plow'.</t>
  </si>
  <si>
    <t>[vurma]; [plugoski]</t>
  </si>
  <si>
    <t>sītā-; karṣū-</t>
  </si>
  <si>
    <t>furrow</t>
  </si>
  <si>
    <t>veltet</t>
  </si>
  <si>
    <t>arāre, arātrum</t>
  </si>
  <si>
    <t>or'ɣono; a'letri</t>
  </si>
  <si>
    <t>a'roō; 'arotron</t>
  </si>
  <si>
    <t>paxat ́ (orat ́); plug</t>
  </si>
  <si>
    <t>phlüegen; ern</t>
  </si>
  <si>
    <t>arjan</t>
  </si>
  <si>
    <t>plöja; plog</t>
  </si>
  <si>
    <t>erja; plœgja; arðr; plōgr</t>
  </si>
  <si>
    <t>labourer; charrue</t>
  </si>
  <si>
    <t>Respectively: verb; noun; noun.</t>
  </si>
  <si>
    <t>arad; arar; alar</t>
  </si>
  <si>
    <t>aredig; aradr</t>
  </si>
  <si>
    <t>airim; arathar; cēcht</t>
  </si>
  <si>
    <t>From Latin 'culter'.</t>
  </si>
  <si>
    <t>[bra'bãt]; ['golde]'nabar</t>
  </si>
  <si>
    <t>arar</t>
  </si>
  <si>
    <t>[yuntah]tekiti</t>
  </si>
  <si>
    <t>[palau]</t>
  </si>
  <si>
    <t>parau</t>
  </si>
  <si>
    <t>PPN *salu</t>
  </si>
  <si>
    <t>حَرَثَ</t>
  </si>
  <si>
    <t>gɑv-ɑhæn</t>
  </si>
  <si>
    <t>Loans respectively from: Romanian; Slavic languages.</t>
  </si>
  <si>
    <t>[plugisar-]; [vorisar-]</t>
  </si>
  <si>
    <t>For kṛṣ- see 08.150. 'To plow' may also be rendered as lān̄galena kṛṣ-; halena kṛṣ-.</t>
  </si>
  <si>
    <t>kṛṣ-; lān̄gala-; sīra-; hala-</t>
  </si>
  <si>
    <t>plow</t>
  </si>
  <si>
    <t>goivvohɑt</t>
  </si>
  <si>
    <t>fossa; fovea; scrobs</t>
  </si>
  <si>
    <t>xa'daki; 'tafros</t>
  </si>
  <si>
    <t>'orugma; 'tapʰros</t>
  </si>
  <si>
    <t>rov</t>
  </si>
  <si>
    <t>grabe</t>
  </si>
  <si>
    <t>Means 'rampart'.</t>
  </si>
  <si>
    <t>graba</t>
  </si>
  <si>
    <t>dike; grav</t>
  </si>
  <si>
    <t>fossé</t>
  </si>
  <si>
    <t>foz; douvez; andouv</t>
  </si>
  <si>
    <t>ffos</t>
  </si>
  <si>
    <t>zanja; canal</t>
  </si>
  <si>
    <t>kʷemi-t; kanyoh; tal-kanyoh; akanyoh</t>
  </si>
  <si>
    <t>luo tafeŋavai</t>
  </si>
  <si>
    <t>'Groove' is awa-awa; hae-hae.</t>
  </si>
  <si>
    <t>waikeri; awakeri</t>
  </si>
  <si>
    <t>PPN *sa(a)lia; *haalia; *lua</t>
  </si>
  <si>
    <t>*PEO *jali((ŋ)a)'channel'.</t>
  </si>
  <si>
    <t>خنْدق , قناة</t>
  </si>
  <si>
    <t>gudɑl</t>
  </si>
  <si>
    <t>Loans from Romanian; second form is general word for 'hole' 12.850.</t>
  </si>
  <si>
    <t>[šanc̷o]; [groapa]</t>
  </si>
  <si>
    <t>khāta-; khātaka-; parikhā-</t>
  </si>
  <si>
    <t>ditch</t>
  </si>
  <si>
    <t>aidi</t>
  </si>
  <si>
    <t>saeptum; saepīmentum; lōrīca</t>
  </si>
  <si>
    <t>'fraxtis</t>
  </si>
  <si>
    <t>pʰrag'mos; 'pʰragma</t>
  </si>
  <si>
    <t>zabor</t>
  </si>
  <si>
    <t>zūn</t>
  </si>
  <si>
    <t>Means 'hedge, dividing wall'.</t>
  </si>
  <si>
    <t>faþa</t>
  </si>
  <si>
    <t>stängsel; staket; in-hägnad</t>
  </si>
  <si>
    <t>barrière</t>
  </si>
  <si>
    <t>kloued</t>
  </si>
  <si>
    <t>ffens; sietyn</t>
  </si>
  <si>
    <t>še'hela ~ ke'helʸa</t>
  </si>
  <si>
    <t>cerca, cerco</t>
  </si>
  <si>
    <t>ʔa; pa</t>
  </si>
  <si>
    <t>taiepa; taiapa</t>
  </si>
  <si>
    <t>PPN *paa; *pa; *ʔaa; *kolo; *taŋa; *qaa</t>
  </si>
  <si>
    <t>*PEO *mpaRa 'wall'</t>
  </si>
  <si>
    <t>سِياج , حاجِز</t>
  </si>
  <si>
    <t>Cf. 'stone' 01.440. Loan from Romanian.</t>
  </si>
  <si>
    <t>bar; [grada]</t>
  </si>
  <si>
    <t>The final term refers to a 'covering', and by extension, 'wall, an outer fence'.</t>
  </si>
  <si>
    <t>vāṭa-; vṛti-; prāvṛti-; āvaraṇa-</t>
  </si>
  <si>
    <t>fence</t>
  </si>
  <si>
    <t>šɑddɑdit</t>
  </si>
  <si>
    <t>colere</t>
  </si>
  <si>
    <t>kalier'ɣo; or'ɣono</t>
  </si>
  <si>
    <t>geōr'geō</t>
  </si>
  <si>
    <t>paxat</t>
  </si>
  <si>
    <t>būwen; ackern; ern</t>
  </si>
  <si>
    <t>Third term is often 'till' or 'plow' 08.210.</t>
  </si>
  <si>
    <t>bruka; odla; plöja</t>
  </si>
  <si>
    <t>yrkja; vinna</t>
  </si>
  <si>
    <t>cultiver; labourer</t>
  </si>
  <si>
    <t>labourad-douar</t>
  </si>
  <si>
    <t>diwyllio; trin tir; amaethu</t>
  </si>
  <si>
    <t>airim</t>
  </si>
  <si>
    <t>'üc̷ül</t>
  </si>
  <si>
    <t>cultivar; labrar</t>
  </si>
  <si>
    <t>Also tamewa.</t>
  </si>
  <si>
    <t>tekiti milah</t>
  </si>
  <si>
    <t>ŋoueʔi</t>
  </si>
  <si>
    <t>ŋaki-a; tae-a noa-tia</t>
  </si>
  <si>
    <t>PPN *suo(o); *mafi</t>
  </si>
  <si>
    <t>فَلَحَ , حَرَثَ</t>
  </si>
  <si>
    <t>[zerɑʔæt]-kærdæn; keštæn/ kɑr-</t>
  </si>
  <si>
    <t>Respectively: 'big' + causative suffix; loan from Slavic languages.</t>
  </si>
  <si>
    <t>bariar-; [sadisar-]</t>
  </si>
  <si>
    <t>kṛṣ- (karṣati ~ kṛṣati)</t>
  </si>
  <si>
    <t>cultivate, till</t>
  </si>
  <si>
    <t>šɑddogar̃di</t>
  </si>
  <si>
    <t>hortus</t>
  </si>
  <si>
    <t>'kipos; peri'voli</t>
  </si>
  <si>
    <t>'kēpos</t>
  </si>
  <si>
    <t>Second form means 'orchard'.</t>
  </si>
  <si>
    <t>ogorod; sad</t>
  </si>
  <si>
    <t>garte</t>
  </si>
  <si>
    <t>aurtigards</t>
  </si>
  <si>
    <t>träd-gård</t>
  </si>
  <si>
    <t>jardin</t>
  </si>
  <si>
    <t>First example refers to a small field near the house.</t>
  </si>
  <si>
    <t>liorz; jardin</t>
  </si>
  <si>
    <t>gardd</t>
  </si>
  <si>
    <t>lubgort; garda</t>
  </si>
  <si>
    <t>ba'rac̷e</t>
  </si>
  <si>
    <t>jardín; huerto</t>
  </si>
  <si>
    <t>ŋoue</t>
  </si>
  <si>
    <t>maara; kaari</t>
  </si>
  <si>
    <t>PPN *were; *maqala; *maʔala</t>
  </si>
  <si>
    <t>حدِيقة , جُنيْنة</t>
  </si>
  <si>
    <t>bɑq</t>
  </si>
  <si>
    <t>[sado]</t>
  </si>
  <si>
    <t>The first example includes masc. and fem. forms.</t>
  </si>
  <si>
    <t>vāṭaka-, vāṭikā-; udyāna-</t>
  </si>
  <si>
    <t>garden</t>
  </si>
  <si>
    <t>beɑldu</t>
  </si>
  <si>
    <t>ager; arvum</t>
  </si>
  <si>
    <t>xo'rafi</t>
  </si>
  <si>
    <t>a'gros; 'arūrā</t>
  </si>
  <si>
    <t>pole</t>
  </si>
  <si>
    <t>acker</t>
  </si>
  <si>
    <t>akrs</t>
  </si>
  <si>
    <t>åker; mark</t>
  </si>
  <si>
    <t>akr</t>
  </si>
  <si>
    <t>champ</t>
  </si>
  <si>
    <t>park</t>
  </si>
  <si>
    <t>cae; maes</t>
  </si>
  <si>
    <t>gort</t>
  </si>
  <si>
    <t>elge; 'alhor</t>
  </si>
  <si>
    <t>Iberian Span. has campo, huerto.</t>
  </si>
  <si>
    <t>campo; chacra</t>
  </si>
  <si>
    <t>*Aztecan *miil-.</t>
  </si>
  <si>
    <t>mil; milah; sintah; sin-mil</t>
  </si>
  <si>
    <t>'Uncultivated (of land)' is papatua.</t>
  </si>
  <si>
    <t>maara; whenua moomona</t>
  </si>
  <si>
    <t>حقْل</t>
  </si>
  <si>
    <t>'Arable field'.</t>
  </si>
  <si>
    <t>kešt-zɑr</t>
  </si>
  <si>
    <t>mal; [kimpo]</t>
  </si>
  <si>
    <t>Respectively: field; farm field or field for crops; a field under water.</t>
  </si>
  <si>
    <t>kṣetra-; urvarā-; kedāra-</t>
  </si>
  <si>
    <t>field (for cultivation)</t>
  </si>
  <si>
    <t>bondde</t>
  </si>
  <si>
    <t>agricola</t>
  </si>
  <si>
    <t>a'ɣrotis; ɣeor'ɣos</t>
  </si>
  <si>
    <t>geōr'gos</t>
  </si>
  <si>
    <t>zemledelec; krest ́ janin; mužik</t>
  </si>
  <si>
    <t>būre; būman; ackerman; lantman</t>
  </si>
  <si>
    <t>Lit. 'soil worker'.</t>
  </si>
  <si>
    <t>airþos waurstwa</t>
  </si>
  <si>
    <t>Latter term is a Biblical and poetic form.</t>
  </si>
  <si>
    <t>jord-brukare; bonde; åker-man</t>
  </si>
  <si>
    <t>bōndi; akrmaðr</t>
  </si>
  <si>
    <t>fermier</t>
  </si>
  <si>
    <t>Final example is archaic.</t>
  </si>
  <si>
    <t>feurmier; menajer; kouer</t>
  </si>
  <si>
    <t>amaethwr; ffermwr</t>
  </si>
  <si>
    <t>briugu; brugaid</t>
  </si>
  <si>
    <t>[labo'rari]</t>
  </si>
  <si>
    <t>Iberian Span. has granjero, agricultor.</t>
  </si>
  <si>
    <t>labrador; ranchero; agricultor</t>
  </si>
  <si>
    <t>taŋata ŋoue</t>
  </si>
  <si>
    <t>'Farm' is paamu.</t>
  </si>
  <si>
    <t>kaimahi-paamu</t>
  </si>
  <si>
    <t>فلﱠاح</t>
  </si>
  <si>
    <t>dehqɑn</t>
  </si>
  <si>
    <t>From 'Bauer', Saxon in Romania.</t>
  </si>
  <si>
    <t>[pavuro]</t>
  </si>
  <si>
    <t>(kṣetra-)karṣaka-; kṣetrapati-; kṣetrika-</t>
  </si>
  <si>
    <t>farmer</t>
  </si>
  <si>
    <t>'pliθa</t>
  </si>
  <si>
    <t>'plintʰos</t>
  </si>
  <si>
    <t>saman</t>
  </si>
  <si>
    <t>adobe; lertegel</t>
  </si>
  <si>
    <t>adobe</t>
  </si>
  <si>
    <t>bricsen glai</t>
  </si>
  <si>
    <t>طُوب(ة) , لِبْن</t>
  </si>
  <si>
    <t>Respectively: 'sun-dried brick'; brick made of clay; used to refer to a brick structure.</t>
  </si>
  <si>
    <t>iṣṭakā-; pan̄ka-; sudhā-bhavana-</t>
  </si>
  <si>
    <t>The house</t>
  </si>
  <si>
    <t>calx arēnātus; mortārium</t>
  </si>
  <si>
    <t>asve'stolaspi</t>
  </si>
  <si>
    <t>ammoko'niā</t>
  </si>
  <si>
    <t>izvestkovyj rastvor</t>
  </si>
  <si>
    <t>morter</t>
  </si>
  <si>
    <t>mortel</t>
  </si>
  <si>
    <t>mortier</t>
  </si>
  <si>
    <t>mortie</t>
  </si>
  <si>
    <t>cymrwd; morter</t>
  </si>
  <si>
    <t>From Gason (Béarn) mourte.</t>
  </si>
  <si>
    <t>[mur'te]</t>
  </si>
  <si>
    <t>Iberian Span. has mortero, argamasa.</t>
  </si>
  <si>
    <t>argamasa</t>
  </si>
  <si>
    <t>مِﻻط , طِيْن</t>
  </si>
  <si>
    <t>[mutelic̷a]; [pivarnia]</t>
  </si>
  <si>
    <t>lepa-; sudhā-</t>
  </si>
  <si>
    <t>mortar</t>
  </si>
  <si>
    <t>diilɑ</t>
  </si>
  <si>
    <t>later</t>
  </si>
  <si>
    <t>'tuvlo</t>
  </si>
  <si>
    <t>kirpič</t>
  </si>
  <si>
    <t>ziegelstein</t>
  </si>
  <si>
    <t>Means 'tile'.</t>
  </si>
  <si>
    <t>skalja</t>
  </si>
  <si>
    <t>tegel; tegel-sten</t>
  </si>
  <si>
    <t>brique</t>
  </si>
  <si>
    <t>brikenn</t>
  </si>
  <si>
    <t>bricsen; priddfaen</t>
  </si>
  <si>
    <t>['brika]</t>
  </si>
  <si>
    <t>ladrillo</t>
  </si>
  <si>
    <t>tawah-wilis</t>
  </si>
  <si>
    <t>piliki</t>
  </si>
  <si>
    <t>pereki</t>
  </si>
  <si>
    <t>(طُوب (أحْمر) , آجُرّ , قِرْمِيد(ة</t>
  </si>
  <si>
    <t>xešt</t>
  </si>
  <si>
    <t>Loans from Romanian. Possibly any object made of clay, q.v. 09.730.</t>
  </si>
  <si>
    <t>[keremida]; [c̷igla]</t>
  </si>
  <si>
    <t>The second form refers to a 'burned brick'.</t>
  </si>
  <si>
    <t>iṣṭakā-; pakveṣṭakā</t>
  </si>
  <si>
    <t>brick</t>
  </si>
  <si>
    <t>muvr̃ar̃</t>
  </si>
  <si>
    <t>'xtistis; iko'ðomos</t>
  </si>
  <si>
    <t>'tektōn; litʰūr'gos</t>
  </si>
  <si>
    <t>kamenščik</t>
  </si>
  <si>
    <t>mūrære; steinmetze</t>
  </si>
  <si>
    <t>sten-huggare; murare</t>
  </si>
  <si>
    <t>maçon</t>
  </si>
  <si>
    <t>masoner</t>
  </si>
  <si>
    <t>saer maen; saer cerrig</t>
  </si>
  <si>
    <t>'hargin</t>
  </si>
  <si>
    <t>albaɲil; masón</t>
  </si>
  <si>
    <t>te-pan-čiw-keh</t>
  </si>
  <si>
    <t>بنﱠاء , بانٍ</t>
  </si>
  <si>
    <t>[bænnɑ]</t>
  </si>
  <si>
    <t>[zidari]</t>
  </si>
  <si>
    <t>lepaka-</t>
  </si>
  <si>
    <t>mason</t>
  </si>
  <si>
    <t>geɑvli</t>
  </si>
  <si>
    <t>arcus; fornix</t>
  </si>
  <si>
    <t>a'psiða; ka'mara</t>
  </si>
  <si>
    <t>'tokson; ha'psīs</t>
  </si>
  <si>
    <t>arka</t>
  </si>
  <si>
    <t>gewelbe</t>
  </si>
  <si>
    <t>valv; valv-båge</t>
  </si>
  <si>
    <t>arche</t>
  </si>
  <si>
    <t>bolz</t>
  </si>
  <si>
    <t>bwa (maen)</t>
  </si>
  <si>
    <t>ʔaleso; tā</t>
  </si>
  <si>
    <t>PPN *aze; *ale</t>
  </si>
  <si>
    <t>قوْس , قنْطرة</t>
  </si>
  <si>
    <t>tɑq; tɑqče eyvɑn</t>
  </si>
  <si>
    <t>The first term is an arched gateway. The other two forms refer to an incomplete circle.</t>
  </si>
  <si>
    <t>toraṇa-; khaṇḍha-maṇḍala-; vṛtta-khaṇḍha-</t>
  </si>
  <si>
    <t>arch</t>
  </si>
  <si>
    <t>lavdi</t>
  </si>
  <si>
    <t>tabula; assis</t>
  </si>
  <si>
    <t>sa'niða</t>
  </si>
  <si>
    <t>'pinaks; sa'nis</t>
  </si>
  <si>
    <t>doska</t>
  </si>
  <si>
    <t>The latter is stronger and thicker, like English plank.</t>
  </si>
  <si>
    <t>bret; bole</t>
  </si>
  <si>
    <t>bräda</t>
  </si>
  <si>
    <t>planche</t>
  </si>
  <si>
    <t>plankenn</t>
  </si>
  <si>
    <t>astell; estyllen</t>
  </si>
  <si>
    <t>['taula]</t>
  </si>
  <si>
    <t>tabla</t>
  </si>
  <si>
    <t>wapal</t>
  </si>
  <si>
    <t>papa; koŋa papa matolu; fālahi; lōloa</t>
  </si>
  <si>
    <t>papa</t>
  </si>
  <si>
    <t>PPN *papa</t>
  </si>
  <si>
    <t>*PEO *papa 'plank, flat slab/rock'; *pava'washtrake, plank'; *mpa(m)pa .</t>
  </si>
  <si>
    <t>لوْح</t>
  </si>
  <si>
    <t>tæxt</t>
  </si>
  <si>
    <t>pʰal</t>
  </si>
  <si>
    <t>phalaka-</t>
  </si>
  <si>
    <t>board</t>
  </si>
  <si>
    <t>čuoldɑ</t>
  </si>
  <si>
    <t>postis</t>
  </si>
  <si>
    <t>'stilos; 'pasalos</t>
  </si>
  <si>
    <t>'passalos; 'passaks</t>
  </si>
  <si>
    <t>stojka; stolb</t>
  </si>
  <si>
    <t>phāl; phost(e)</t>
  </si>
  <si>
    <t>stöd; stolpe; stötta; påle</t>
  </si>
  <si>
    <t>poteau; piquet</t>
  </si>
  <si>
    <t>peul; piked</t>
  </si>
  <si>
    <t>post(yn); polyn</t>
  </si>
  <si>
    <t>'Pole' from Latin 'cultrum',</t>
  </si>
  <si>
    <t>['kʰolte]</t>
  </si>
  <si>
    <t>poste</t>
  </si>
  <si>
    <t>kʷow-tok</t>
  </si>
  <si>
    <t>[pou]</t>
  </si>
  <si>
    <t>pou-a; toko-toko</t>
  </si>
  <si>
    <t>PCP *dia-'handle, shaft'. PPN *lohu 'fruit-plucking pole'.</t>
  </si>
  <si>
    <t>PPN *pou; *tia; *ti(ʔ)a; *ti(q)a; *toko; *take</t>
  </si>
  <si>
    <t>*PEO *mpou.</t>
  </si>
  <si>
    <t>عمُود</t>
  </si>
  <si>
    <t>mile; tir</t>
  </si>
  <si>
    <t>kilo; [kopač]; [stilpo]</t>
  </si>
  <si>
    <t>sthūṇā-; stambha-</t>
  </si>
  <si>
    <t>post, pole</t>
  </si>
  <si>
    <t>trabs</t>
  </si>
  <si>
    <t>ðo'kari; ðo'kos; ma'ðeri</t>
  </si>
  <si>
    <t>do'kos</t>
  </si>
  <si>
    <t>brus</t>
  </si>
  <si>
    <t>balke</t>
  </si>
  <si>
    <t>ans</t>
  </si>
  <si>
    <t>bjälke, balk</t>
  </si>
  <si>
    <t>poutre</t>
  </si>
  <si>
    <t>treust</t>
  </si>
  <si>
    <t>trawst</t>
  </si>
  <si>
    <t>[ṣu'me]</t>
  </si>
  <si>
    <t>viga</t>
  </si>
  <si>
    <t>'Tie-beam' lalava.</t>
  </si>
  <si>
    <t>koŋa papa lahi; lōloa</t>
  </si>
  <si>
    <t>kurupae</t>
  </si>
  <si>
    <t>PCP *qutupot(ou); *'utupot(ou)'. PPN *qutupoto</t>
  </si>
  <si>
    <t>PPN *fatuŋa</t>
  </si>
  <si>
    <t>(رافِدة , عارِضة (خشب</t>
  </si>
  <si>
    <t>tir; bɑtɑr</t>
  </si>
  <si>
    <t>[balko]</t>
  </si>
  <si>
    <t>sthūṇā-; kāṣṭha-</t>
  </si>
  <si>
    <t>beam</t>
  </si>
  <si>
    <t>bielkɑ</t>
  </si>
  <si>
    <t>canthērius</t>
  </si>
  <si>
    <t>ðo'kari; ðo'kos, ka'ðroni</t>
  </si>
  <si>
    <t>do'kos; strō'tēr</t>
  </si>
  <si>
    <t>stropilo; balka</t>
  </si>
  <si>
    <t>sparren</t>
  </si>
  <si>
    <t>sparr</t>
  </si>
  <si>
    <t>poutre; chevron</t>
  </si>
  <si>
    <t>trawst; cwpl; dist</t>
  </si>
  <si>
    <t>From old Gascon (Béarn) solibe.</t>
  </si>
  <si>
    <t>[ṣo'liba]</t>
  </si>
  <si>
    <t>kahoki ʔo e fale</t>
  </si>
  <si>
    <t>PPN *kaso; *fatuŋa; *hoka</t>
  </si>
  <si>
    <t>*PEO *kazo; *kaso.</t>
  </si>
  <si>
    <t>رافِدة أو دِعامةُ السﱠقْف</t>
  </si>
  <si>
    <t>beli; [lambriso]</t>
  </si>
  <si>
    <t>gṛha-sthūṇā-; vešma-sthūṇā-</t>
  </si>
  <si>
    <t>rafter</t>
  </si>
  <si>
    <t>har̃yehir̃sɑ</t>
  </si>
  <si>
    <t>ori'zodios 'stilos stin kori'fi ski'nis</t>
  </si>
  <si>
    <t>konëk</t>
  </si>
  <si>
    <t>virst</t>
  </si>
  <si>
    <t>ryggås</t>
  </si>
  <si>
    <t>poutre de faîte</t>
  </si>
  <si>
    <t>polyn crib</t>
  </si>
  <si>
    <t>cumbrera</t>
  </si>
  <si>
    <t>taahuhu</t>
  </si>
  <si>
    <t>PPN *fufu; *taʔufufu; *t(a, o)q(o, u)fufu; *t(a, o)ʔ(o, u)fufu</t>
  </si>
  <si>
    <t>قِمﱠةُ السﱠقْف , أُفُقِيﱠة بأعْلى السﱠقْف</t>
  </si>
  <si>
    <t>berand</t>
  </si>
  <si>
    <t>ridgepole</t>
  </si>
  <si>
    <t>oɑlgɑ</t>
  </si>
  <si>
    <t>culmus; stipula</t>
  </si>
  <si>
    <t>axiroske'pi; kalamoske'pi</t>
  </si>
  <si>
    <t>'oropʰos</t>
  </si>
  <si>
    <t>solomennaja kryša</t>
  </si>
  <si>
    <t>strōdach</t>
  </si>
  <si>
    <t>halm; vass</t>
  </si>
  <si>
    <t>toiture de chaume</t>
  </si>
  <si>
    <t>soul; plouz</t>
  </si>
  <si>
    <t>gwellt (toi)</t>
  </si>
  <si>
    <t>Lit. 'straw roof'.</t>
  </si>
  <si>
    <t>'laṣto he'gac̷</t>
  </si>
  <si>
    <t>Iberian Span. has tejado de paja.</t>
  </si>
  <si>
    <t>paja</t>
  </si>
  <si>
    <t>ʔato</t>
  </si>
  <si>
    <t>ato-hia; taapatu-tia</t>
  </si>
  <si>
    <t>PCP *kapa'pieces of t., length of t.for wall'. PPN *kapa [covering???]</t>
  </si>
  <si>
    <t>PPN *ʔato; *qato; *inaki; *rau</t>
  </si>
  <si>
    <t>*PEO *qato.</t>
  </si>
  <si>
    <t>سقْفُ البيْتِ القشﱢيّ</t>
  </si>
  <si>
    <t>papuʀaki sindra: 'thatched roof'. solum is 'straw'.</t>
  </si>
  <si>
    <t>[papuʀi]; [solumako]</t>
  </si>
  <si>
    <t>Lit. 'straw-roof'.</t>
  </si>
  <si>
    <t>tṛṇa-chadi-</t>
  </si>
  <si>
    <t>thatch</t>
  </si>
  <si>
    <t>dahkki</t>
  </si>
  <si>
    <t>tēctum</t>
  </si>
  <si>
    <t>'steɣi; ske'pi</t>
  </si>
  <si>
    <t>'tegos; 'stegē; 'oropʰos; oro'pʰē</t>
  </si>
  <si>
    <t>kryša</t>
  </si>
  <si>
    <t>dach</t>
  </si>
  <si>
    <t>hrot</t>
  </si>
  <si>
    <t>tak</t>
  </si>
  <si>
    <t>toit</t>
  </si>
  <si>
    <t>toenn</t>
  </si>
  <si>
    <t>to</t>
  </si>
  <si>
    <t>he'gac̷</t>
  </si>
  <si>
    <t>Iberian Span. has tejado, techo.</t>
  </si>
  <si>
    <t>techo</t>
  </si>
  <si>
    <t>Lit. 'house-head (top)-place'.</t>
  </si>
  <si>
    <t>kal-kʷa-ko</t>
  </si>
  <si>
    <t>'Ceiling' ʔaofi.</t>
  </si>
  <si>
    <t>tuanui</t>
  </si>
  <si>
    <t>PPN *ato(f)</t>
  </si>
  <si>
    <t>سقْف</t>
  </si>
  <si>
    <t>bɑm</t>
  </si>
  <si>
    <t>Loans respectively from: Romanian; Romanian; Slavic languages. Fourth and final form: 'ceiling'.</t>
  </si>
  <si>
    <t>[koperis]; [sindra]; [krisa]; [tavano]; [potoloko]; [čardako]</t>
  </si>
  <si>
    <t>chadis-</t>
  </si>
  <si>
    <t>roof</t>
  </si>
  <si>
    <t>gar̃r̃i</t>
  </si>
  <si>
    <t>canāliculus; alveus</t>
  </si>
  <si>
    <t>'skafi; po'tistra</t>
  </si>
  <si>
    <t>'pistrā; po'tistrā</t>
  </si>
  <si>
    <t>vodopoj</t>
  </si>
  <si>
    <t>troc</t>
  </si>
  <si>
    <t>ho; tråg; kar; ränna</t>
  </si>
  <si>
    <t>auge; abreuvoir</t>
  </si>
  <si>
    <t>laouer</t>
  </si>
  <si>
    <t>cafn</t>
  </si>
  <si>
    <t>Respectively: 'trough to knead bread; t. for animal food', from Vulgar Latin 'baccina'.</t>
  </si>
  <si>
    <t>'aṣka; [ma'kʰiɲa]</t>
  </si>
  <si>
    <t>batea; artesa</t>
  </si>
  <si>
    <t>kʷow- is 'wood' 01.430; paka is 'wash' 09.360. Also wapal ta-paka-lo-ni, 'board' 07.570.</t>
  </si>
  <si>
    <t>kʷow-ta-paka-lo-ni</t>
  </si>
  <si>
    <t>topu fō</t>
  </si>
  <si>
    <t>kumete; oko</t>
  </si>
  <si>
    <t>حوْض , جُرْن , مِذْود</t>
  </si>
  <si>
    <t>Respectively: loan from Romanian; probably from balani, 'of a pig, pig's trough'.</t>
  </si>
  <si>
    <t>[troko]; balai</t>
  </si>
  <si>
    <t>droṇa-</t>
  </si>
  <si>
    <t>trough</t>
  </si>
  <si>
    <t>hildu</t>
  </si>
  <si>
    <t>pluteus; abacus</t>
  </si>
  <si>
    <t>eta'zera; 'rafi</t>
  </si>
  <si>
    <t>polka</t>
  </si>
  <si>
    <t>kalter</t>
  </si>
  <si>
    <t>hylla</t>
  </si>
  <si>
    <t>étagère</t>
  </si>
  <si>
    <t>estajerenn</t>
  </si>
  <si>
    <t>silff</t>
  </si>
  <si>
    <t>[eṣ'taže]</t>
  </si>
  <si>
    <t>Iberian Span. has estante.</t>
  </si>
  <si>
    <t>repisa</t>
  </si>
  <si>
    <t>laupapa</t>
  </si>
  <si>
    <t>Means 'cupboard'.</t>
  </si>
  <si>
    <t>[kaapata]</t>
  </si>
  <si>
    <t>PPN *fata</t>
  </si>
  <si>
    <t>*PEO *pata</t>
  </si>
  <si>
    <t>رفّ</t>
  </si>
  <si>
    <t>ræf</t>
  </si>
  <si>
    <t>Latter form is loan from Russian.</t>
  </si>
  <si>
    <t>[polka]; [skafo]</t>
  </si>
  <si>
    <t>The first term refers to a flat surface, a board, plank. The latter term is more like a 'peg', to hang things on.</t>
  </si>
  <si>
    <t>phalaka-; nāga-danta-</t>
  </si>
  <si>
    <t>shelf</t>
  </si>
  <si>
    <t>ginttɑl</t>
  </si>
  <si>
    <t>candēla</t>
  </si>
  <si>
    <t>ke'ri</t>
  </si>
  <si>
    <t>kē'rion</t>
  </si>
  <si>
    <t>sveča</t>
  </si>
  <si>
    <t>kerze; lieht</t>
  </si>
  <si>
    <t>ljus, stearin-ljus, vax-ljus</t>
  </si>
  <si>
    <t>ljōs; kerti</t>
  </si>
  <si>
    <t>bougie; cierge; chandelle</t>
  </si>
  <si>
    <t>Respectively: church candle; 'chandelle'; 'bougie'.</t>
  </si>
  <si>
    <t>goulou-koar; kantell; boujienn</t>
  </si>
  <si>
    <t>cannwyll</t>
  </si>
  <si>
    <t>caindel</t>
  </si>
  <si>
    <t>Latter form refers to 'funeral candle'.</t>
  </si>
  <si>
    <t>'siho; [kʰã'dera]; 'esko</t>
  </si>
  <si>
    <t>ta-wi-l</t>
  </si>
  <si>
    <t>teʔelaŋo</t>
  </si>
  <si>
    <t>kaanara</t>
  </si>
  <si>
    <t>شمْعة</t>
  </si>
  <si>
    <t>[šæmʔ]</t>
  </si>
  <si>
    <t>mom is 'wax' 03.821.</t>
  </si>
  <si>
    <t>momeli</t>
  </si>
  <si>
    <t>dīpa-; dīpaka; pradīpa-</t>
  </si>
  <si>
    <t>candle</t>
  </si>
  <si>
    <t>lampa; spaiddɑr̃</t>
  </si>
  <si>
    <t>lucerna; lampas</t>
  </si>
  <si>
    <t>'laba; 'ɣlobos</t>
  </si>
  <si>
    <t>'lukʰnos; lam'pas</t>
  </si>
  <si>
    <t>Respectively: 'lamp; torch'.</t>
  </si>
  <si>
    <t>lampa; fakel</t>
  </si>
  <si>
    <t>liehtvaz; lampe</t>
  </si>
  <si>
    <t>lukarn</t>
  </si>
  <si>
    <t>lampa</t>
  </si>
  <si>
    <t>lampi; ljōsker</t>
  </si>
  <si>
    <t>lampe</t>
  </si>
  <si>
    <t>lamp</t>
  </si>
  <si>
    <t>lamp; llusern</t>
  </si>
  <si>
    <t>lōcharnn</t>
  </si>
  <si>
    <t>['lãpa]</t>
  </si>
  <si>
    <t>lámpara; antorcha</t>
  </si>
  <si>
    <t>ta-wi-l; ta-wil-ti</t>
  </si>
  <si>
    <t>huelo; maama; maama-mataŋi</t>
  </si>
  <si>
    <t>rama-a; raatana; raiti</t>
  </si>
  <si>
    <t>PPN *rama; *sulu(i)</t>
  </si>
  <si>
    <t>*PEO *zulu.</t>
  </si>
  <si>
    <t>مِصْباح ؛ مشْعل</t>
  </si>
  <si>
    <t>čerɑq</t>
  </si>
  <si>
    <t>[lampas ~ lampa]</t>
  </si>
  <si>
    <t>dīpa-</t>
  </si>
  <si>
    <t>lamp, torch</t>
  </si>
  <si>
    <t>beɑvdi</t>
  </si>
  <si>
    <t>mēnsa</t>
  </si>
  <si>
    <t>tra'pezi</t>
  </si>
  <si>
    <t>'trapeza</t>
  </si>
  <si>
    <t>stol</t>
  </si>
  <si>
    <t>tisch</t>
  </si>
  <si>
    <t>biuþs; mes</t>
  </si>
  <si>
    <t>bord</t>
  </si>
  <si>
    <t>borð; bjōð</t>
  </si>
  <si>
    <t>table</t>
  </si>
  <si>
    <t>taol</t>
  </si>
  <si>
    <t>bwrdd; bord</t>
  </si>
  <si>
    <t>mias; bordd</t>
  </si>
  <si>
    <t>ma'haɲ</t>
  </si>
  <si>
    <t>mesa</t>
  </si>
  <si>
    <t>From Span. 'mesa'.</t>
  </si>
  <si>
    <t>[mesah]</t>
  </si>
  <si>
    <t>[tēpile]</t>
  </si>
  <si>
    <t>teepu</t>
  </si>
  <si>
    <t>طاوِلة , مِنْضدة</t>
  </si>
  <si>
    <t>[skafedi]</t>
  </si>
  <si>
    <t>stuollu</t>
  </si>
  <si>
    <t>sella; cathedra</t>
  </si>
  <si>
    <t>ka'rekla</t>
  </si>
  <si>
    <t>ka'tʰedrā; 'hedrā</t>
  </si>
  <si>
    <t>stul</t>
  </si>
  <si>
    <t>stuol</t>
  </si>
  <si>
    <t>stols refers to a 'throne'.</t>
  </si>
  <si>
    <t>sitls; stols</t>
  </si>
  <si>
    <t>stōll</t>
  </si>
  <si>
    <t>chaise; siège</t>
  </si>
  <si>
    <t>kador</t>
  </si>
  <si>
    <t>cadair</t>
  </si>
  <si>
    <t>cathair</t>
  </si>
  <si>
    <t>First two mean 'chair; seat'.</t>
  </si>
  <si>
    <t>[kai'dera]; žar'gia; tʸotʸogia</t>
  </si>
  <si>
    <t>silla</t>
  </si>
  <si>
    <t>sewi is 'rest' 04.912.</t>
  </si>
  <si>
    <t>sewi-lo-ni</t>
  </si>
  <si>
    <t>sea; nofoʔaŋa</t>
  </si>
  <si>
    <t>Latter means 'stool'.</t>
  </si>
  <si>
    <t>nohoaŋa; tuuru</t>
  </si>
  <si>
    <t>كُرْسِيّ , مقْعد</t>
  </si>
  <si>
    <t>sændæli</t>
  </si>
  <si>
    <t>[skamin]</t>
  </si>
  <si>
    <t>pīṭha-</t>
  </si>
  <si>
    <t>chair</t>
  </si>
  <si>
    <t>strāgulum; lōdix</t>
  </si>
  <si>
    <t>ku'verta</t>
  </si>
  <si>
    <t>'hrēgos; 'strōma; 'kʰlaina</t>
  </si>
  <si>
    <t>odejalo</t>
  </si>
  <si>
    <t>decke</t>
  </si>
  <si>
    <t>filt; täcke</t>
  </si>
  <si>
    <t>couverture</t>
  </si>
  <si>
    <t>blanced; gwrthban; carthen</t>
  </si>
  <si>
    <t>eṣ'talgi; [kuber'türa]</t>
  </si>
  <si>
    <t>Iberian Span. has manta.</t>
  </si>
  <si>
    <t>frazada; cobija</t>
  </si>
  <si>
    <t>taken is 'clothing'.</t>
  </si>
  <si>
    <t>aya-taken; aya-t</t>
  </si>
  <si>
    <t>moheŋa; kafu</t>
  </si>
  <si>
    <t>paraikete</t>
  </si>
  <si>
    <t>بطﱠانِيﱠة , حِرام</t>
  </si>
  <si>
    <t>pætu</t>
  </si>
  <si>
    <t>First ex. is from Greek; the rest from Romanian.</t>
  </si>
  <si>
    <t>[kapa]; [plapono]; [poniava]; [c̷olo]</t>
  </si>
  <si>
    <t>kambala-; rallaka-</t>
  </si>
  <si>
    <t>blanket</t>
  </si>
  <si>
    <t>bolsttɑr̃</t>
  </si>
  <si>
    <t>cervīcal; culcita</t>
  </si>
  <si>
    <t>maksi'lari</t>
  </si>
  <si>
    <t>hupoke'pʰalaion</t>
  </si>
  <si>
    <t>poduška</t>
  </si>
  <si>
    <t>Latter term refers to sofa cushions.</t>
  </si>
  <si>
    <t>kudde; dyna</t>
  </si>
  <si>
    <t>oreiller</t>
  </si>
  <si>
    <t>goubenner; oroiller</t>
  </si>
  <si>
    <t>clustog</t>
  </si>
  <si>
    <t>'bürü'negi</t>
  </si>
  <si>
    <t>almohada</t>
  </si>
  <si>
    <t>Lit. 'head-bed'.</t>
  </si>
  <si>
    <t>kʷa-tapeč</t>
  </si>
  <si>
    <t>[pilo]</t>
  </si>
  <si>
    <t>uruŋa; pera</t>
  </si>
  <si>
    <t>PPN *ʔuluŋa; *ʔoluŋa; *kali</t>
  </si>
  <si>
    <t>مِخدﱠة , وِسادة</t>
  </si>
  <si>
    <t>šero-and = 'head' [04.200] + non-productive suffix.</t>
  </si>
  <si>
    <t>šerand</t>
  </si>
  <si>
    <t>upadhan̄a-; upabarha-; bāliša-</t>
  </si>
  <si>
    <t>pillow</t>
  </si>
  <si>
    <t>seɑŋgɑ</t>
  </si>
  <si>
    <t>lectus</t>
  </si>
  <si>
    <t>kre'vati</t>
  </si>
  <si>
    <t>'klīnē; 'koitē; 'lekʰos; eu'nē</t>
  </si>
  <si>
    <t>krovat ́; postel ́(lože)</t>
  </si>
  <si>
    <t>bette</t>
  </si>
  <si>
    <t>ligrs; badi</t>
  </si>
  <si>
    <t>Latter term indicates 'bedstead'.</t>
  </si>
  <si>
    <t>bädd; säng</t>
  </si>
  <si>
    <t>rekkja; hvīla; sœ̄ing; beðr</t>
  </si>
  <si>
    <t>gwele</t>
  </si>
  <si>
    <t>gwely</t>
  </si>
  <si>
    <t>lebaid; lige</t>
  </si>
  <si>
    <t>'ohe</t>
  </si>
  <si>
    <t>cama</t>
  </si>
  <si>
    <t>Also kʷopan-ti; kʷowpan-ti 'lecho, camilla'. *Aztecan *tlapəč-.</t>
  </si>
  <si>
    <t>koč-pet; i-pet; tapeč</t>
  </si>
  <si>
    <t>moheŋa; moheŋa pēpē</t>
  </si>
  <si>
    <t>A 'platform' is atamira.</t>
  </si>
  <si>
    <t>moeŋa</t>
  </si>
  <si>
    <t>سرِير , تخْت</t>
  </si>
  <si>
    <t>tæxte-xɑb</t>
  </si>
  <si>
    <t>Respectively: 'place'; loan from Romanian.</t>
  </si>
  <si>
    <t>tʰan; [pato]</t>
  </si>
  <si>
    <t>talpa-; šayyā-; šayana-</t>
  </si>
  <si>
    <t>bed</t>
  </si>
  <si>
    <t>raidɑlɑs</t>
  </si>
  <si>
    <t>scalae</t>
  </si>
  <si>
    <t>'skala</t>
  </si>
  <si>
    <t>'klīmaks</t>
  </si>
  <si>
    <t>lestnica</t>
  </si>
  <si>
    <t>leiter</t>
  </si>
  <si>
    <t>stege</t>
  </si>
  <si>
    <t>échelle</t>
  </si>
  <si>
    <t>skeul</t>
  </si>
  <si>
    <t>escalera</t>
  </si>
  <si>
    <t>tuʔuŋa</t>
  </si>
  <si>
    <t>Also means 'stairs'. 'Step (of ladder)' kau-pae; pae.</t>
  </si>
  <si>
    <t>arawhata</t>
  </si>
  <si>
    <t>سُلﱠم (نقﱠال) , مِرْقاة</t>
  </si>
  <si>
    <t>nærdæbɑn</t>
  </si>
  <si>
    <t>[skara]</t>
  </si>
  <si>
    <t>adhirohaṇī-; ārohaṇa-</t>
  </si>
  <si>
    <t>ladder</t>
  </si>
  <si>
    <t>suovvɑbohc̷c̷i</t>
  </si>
  <si>
    <t>camīnus</t>
  </si>
  <si>
    <t>'tzaki</t>
  </si>
  <si>
    <t>kapno'dokē; 'kapnē</t>
  </si>
  <si>
    <t>schorstein; kamīn; rouchloch</t>
  </si>
  <si>
    <t>skorsten</t>
  </si>
  <si>
    <t>reykberi; reykhāfr; skorsteinn</t>
  </si>
  <si>
    <t>cheminée</t>
  </si>
  <si>
    <t>siminal, chiminal</t>
  </si>
  <si>
    <t>simdde; simnai</t>
  </si>
  <si>
    <t>[čimi'nia]</t>
  </si>
  <si>
    <t>chimenea</t>
  </si>
  <si>
    <t>pupū; siminí</t>
  </si>
  <si>
    <t>tuumere</t>
  </si>
  <si>
    <t>مدْخنة</t>
  </si>
  <si>
    <t>dudkæš</t>
  </si>
  <si>
    <t>Loans respectively from: Romanian; Slavic languages (latter form meaning a pipe leading from a stove).</t>
  </si>
  <si>
    <t>[koso]; [truba]</t>
  </si>
  <si>
    <t>dhūma-nirgama(na)-</t>
  </si>
  <si>
    <t>chimney</t>
  </si>
  <si>
    <t>oɑmɑ</t>
  </si>
  <si>
    <t>furnus, fornāx; camīnus</t>
  </si>
  <si>
    <t>'soba</t>
  </si>
  <si>
    <t>i'pnos; tʰer'mastrā</t>
  </si>
  <si>
    <t>peč</t>
  </si>
  <si>
    <t>oven</t>
  </si>
  <si>
    <t>Respectively: 'stove, range; oven; heater; tiled stove'.</t>
  </si>
  <si>
    <t>spis; ugn; kamin; kakel-ugn</t>
  </si>
  <si>
    <t>ofn</t>
  </si>
  <si>
    <t>poêle</t>
  </si>
  <si>
    <t>fornigell</t>
  </si>
  <si>
    <t>stof</t>
  </si>
  <si>
    <t>sornn</t>
  </si>
  <si>
    <t>'labe</t>
  </si>
  <si>
    <t>estufa</t>
  </si>
  <si>
    <t>sitou</t>
  </si>
  <si>
    <t>موْقِد</t>
  </si>
  <si>
    <t>boxɑri</t>
  </si>
  <si>
    <t>bov</t>
  </si>
  <si>
    <t>culli-</t>
  </si>
  <si>
    <t>stove</t>
  </si>
  <si>
    <t>biise</t>
  </si>
  <si>
    <t>focus; camīnus</t>
  </si>
  <si>
    <t>e'stia</t>
  </si>
  <si>
    <t>he'stiā; e'skʰarā</t>
  </si>
  <si>
    <t>kamin</t>
  </si>
  <si>
    <t>hert; kamīn; viurstat</t>
  </si>
  <si>
    <t>eld-stad; öppen spis</t>
  </si>
  <si>
    <t>arinn</t>
  </si>
  <si>
    <t>foyer</t>
  </si>
  <si>
    <t>oaled</t>
  </si>
  <si>
    <t>aelwyd means 'hearth'.</t>
  </si>
  <si>
    <t>lle tân</t>
  </si>
  <si>
    <t>tenlach; tellach</t>
  </si>
  <si>
    <t>ṣü'tʰõdo</t>
  </si>
  <si>
    <t>Iberian Span. has chimenea.</t>
  </si>
  <si>
    <t>fogón</t>
  </si>
  <si>
    <t>ti is 'fire'. Cf. 05.260.</t>
  </si>
  <si>
    <t>ti-komit; tekʷileh; ti-ko-n</t>
  </si>
  <si>
    <t>PPN *lafu; *'afu</t>
  </si>
  <si>
    <t>مُسْتوْقد , مُصْطلىً</t>
  </si>
  <si>
    <t>[oǰɑq]</t>
  </si>
  <si>
    <t>agnikuṇḍa-; ašmanta-; ašmantaka-</t>
  </si>
  <si>
    <t>fireplace</t>
  </si>
  <si>
    <t>seɑidni</t>
  </si>
  <si>
    <t>mūrus; moenia; pariēs</t>
  </si>
  <si>
    <t>'tixos</t>
  </si>
  <si>
    <t>'toikʰos; 'teikʰos; tei'kʰeion</t>
  </si>
  <si>
    <t>stena</t>
  </si>
  <si>
    <t>mūr(e); want</t>
  </si>
  <si>
    <t>Second member of compound.</t>
  </si>
  <si>
    <t>mur; vägg</t>
  </si>
  <si>
    <t>mūrr; veggr</t>
  </si>
  <si>
    <t>mur</t>
  </si>
  <si>
    <t>First example refers to the wall of a house.</t>
  </si>
  <si>
    <t>moger; mur</t>
  </si>
  <si>
    <t>mur; wal, gwal; magwyr; pared</t>
  </si>
  <si>
    <t>mūr; fraig</t>
  </si>
  <si>
    <t>Respectively: from Latin 'murus'; from Span. 'pared'.</t>
  </si>
  <si>
    <t>['mürü]; [pʰa'rete]</t>
  </si>
  <si>
    <t>pared; muro</t>
  </si>
  <si>
    <t>Latter is 'stone wall'.</t>
  </si>
  <si>
    <t>te-pami-t; te-paan</t>
  </si>
  <si>
    <t>hōlisi</t>
  </si>
  <si>
    <t>pakitara; paatuu; taiepa; taiapa</t>
  </si>
  <si>
    <t>PCP *kaba(of house). PPN *qapa-qapa '(house)w'</t>
  </si>
  <si>
    <t>PPN *ʔaa; *qaa; *pakitara</t>
  </si>
  <si>
    <t>*PCO[Outlier] *apaapa.</t>
  </si>
  <si>
    <t>جِدار , حائِط</t>
  </si>
  <si>
    <t>divɑr</t>
  </si>
  <si>
    <t>[zido]</t>
  </si>
  <si>
    <t>The first two terms refer to a 'surrounding wall'; the latter refers to 'partition'.</t>
  </si>
  <si>
    <t>dehī-; prākāra-; kuḍya-; bhitta-</t>
  </si>
  <si>
    <t>wall</t>
  </si>
  <si>
    <t>lahtti</t>
  </si>
  <si>
    <t>pavīmentum; solum</t>
  </si>
  <si>
    <t>'patoma</t>
  </si>
  <si>
    <t>'edapʰos; 'dapedon; 'ūdas</t>
  </si>
  <si>
    <t>dille; esterīch</t>
  </si>
  <si>
    <t>golv</t>
  </si>
  <si>
    <t>golf</t>
  </si>
  <si>
    <t>plancher; sol</t>
  </si>
  <si>
    <t>First form is a wood floor.</t>
  </si>
  <si>
    <t>leur; plaɲchod</t>
  </si>
  <si>
    <t>llawr</t>
  </si>
  <si>
    <t>lār</t>
  </si>
  <si>
    <t>Respectively: 'wooden floor, ' from Gascon (Béarn) taulade; 'earth floor' 01.212.</t>
  </si>
  <si>
    <t>[tau'lada]; lür</t>
  </si>
  <si>
    <t>suelo</t>
  </si>
  <si>
    <t>faliki</t>
  </si>
  <si>
    <t>whoroa; kau-papa; papa</t>
  </si>
  <si>
    <t>أرْض , أرْضِية</t>
  </si>
  <si>
    <t>zæmin</t>
  </si>
  <si>
    <t>Means 'earth' 01.212.</t>
  </si>
  <si>
    <t>pʰuv</t>
  </si>
  <si>
    <t>bhūmi-; tala-</t>
  </si>
  <si>
    <t>floor</t>
  </si>
  <si>
    <t>fenestra</t>
  </si>
  <si>
    <t>pa'raθiro</t>
  </si>
  <si>
    <t>tʰu'ris</t>
  </si>
  <si>
    <t>okno</t>
  </si>
  <si>
    <t>venster</t>
  </si>
  <si>
    <t>auga-dauro</t>
  </si>
  <si>
    <t>fönster</t>
  </si>
  <si>
    <t>vindauga; gluggr</t>
  </si>
  <si>
    <t>fenêtre</t>
  </si>
  <si>
    <t>prenest(r), fenestr</t>
  </si>
  <si>
    <t>ffenestr</t>
  </si>
  <si>
    <t>senister; fuindeōc</t>
  </si>
  <si>
    <t>'leiho</t>
  </si>
  <si>
    <t>ventana</t>
  </si>
  <si>
    <t>matapihi; mataaho; wini</t>
  </si>
  <si>
    <t>شُبﱠاك , نافِذة</t>
  </si>
  <si>
    <t>Latter example is East Persian.</t>
  </si>
  <si>
    <t>pænǰære; rowzæne; tireza</t>
  </si>
  <si>
    <t>[filiastra]</t>
  </si>
  <si>
    <t>vātāyana-; gavākṣa-</t>
  </si>
  <si>
    <t>window</t>
  </si>
  <si>
    <t>čoɑvddɑ</t>
  </si>
  <si>
    <t>clāvis</t>
  </si>
  <si>
    <t>kli'ði</t>
  </si>
  <si>
    <t>kleis</t>
  </si>
  <si>
    <t>ključ</t>
  </si>
  <si>
    <t>slüzzel</t>
  </si>
  <si>
    <t>nyckel</t>
  </si>
  <si>
    <t>lykill</t>
  </si>
  <si>
    <t>clef</t>
  </si>
  <si>
    <t>alhwez</t>
  </si>
  <si>
    <t>allwedd; agoriad</t>
  </si>
  <si>
    <t>eochair</t>
  </si>
  <si>
    <t>gilc̷</t>
  </si>
  <si>
    <t>llave</t>
  </si>
  <si>
    <t>[kī]</t>
  </si>
  <si>
    <t>مِفْتاح</t>
  </si>
  <si>
    <t>kelid</t>
  </si>
  <si>
    <t>[kiaya]</t>
  </si>
  <si>
    <t>kuɲcikā-; udghāṭaka-</t>
  </si>
  <si>
    <t>key</t>
  </si>
  <si>
    <t>liŋka</t>
  </si>
  <si>
    <t>obex</t>
  </si>
  <si>
    <t>'sirtis; kliða'ria</t>
  </si>
  <si>
    <t>zapor</t>
  </si>
  <si>
    <t>klinke; türrigel</t>
  </si>
  <si>
    <t>Third term is verb.</t>
  </si>
  <si>
    <t>regel; (dörr)-klinka; regla</t>
  </si>
  <si>
    <t>verrou</t>
  </si>
  <si>
    <t>krogenn</t>
  </si>
  <si>
    <t>Respectively: 'latch; door-bolt'.</t>
  </si>
  <si>
    <t>clicied; bollt (drws)</t>
  </si>
  <si>
    <t>gilc̷a'rapʰo</t>
  </si>
  <si>
    <t>cerrojo</t>
  </si>
  <si>
    <t>meʔa faka-maʔu; polota (matapā)</t>
  </si>
  <si>
    <t>مِزْﻻج , سقﱠاطة</t>
  </si>
  <si>
    <t>čeft</t>
  </si>
  <si>
    <t>[klinc̷is]</t>
  </si>
  <si>
    <t>dvāra-yantra-</t>
  </si>
  <si>
    <t>latch, door-bolt</t>
  </si>
  <si>
    <t>lassɑ</t>
  </si>
  <si>
    <t>claustrum; pessulus; sera</t>
  </si>
  <si>
    <t>kliða'ria; lu'keto</t>
  </si>
  <si>
    <t>'kleitʰron; mo'kʰlos; o'kʰeus</t>
  </si>
  <si>
    <t>zamok</t>
  </si>
  <si>
    <t>sloz</t>
  </si>
  <si>
    <t>lås</t>
  </si>
  <si>
    <t>lāss; loka</t>
  </si>
  <si>
    <t>serrure; cadenas</t>
  </si>
  <si>
    <t>clo</t>
  </si>
  <si>
    <t>[kade'nat]</t>
  </si>
  <si>
    <t>cerradura; candado</t>
  </si>
  <si>
    <t>[loka]</t>
  </si>
  <si>
    <t>raka</t>
  </si>
  <si>
    <t>قُفْل , غال</t>
  </si>
  <si>
    <t>[qofl]</t>
  </si>
  <si>
    <t>[leketo]; [brava]</t>
  </si>
  <si>
    <t>tāla-; tālaka-</t>
  </si>
  <si>
    <t>lock (noun)</t>
  </si>
  <si>
    <t>uksɑbeɑlis</t>
  </si>
  <si>
    <t>antae</t>
  </si>
  <si>
    <t>ko'lona; 'stilos</t>
  </si>
  <si>
    <t>para'stades; statʰ'mos</t>
  </si>
  <si>
    <t>dvernoj kosjak</t>
  </si>
  <si>
    <t>türstudel; türstoc</t>
  </si>
  <si>
    <t>dörr-post</t>
  </si>
  <si>
    <t>pied-droit; montant de porte</t>
  </si>
  <si>
    <t>piedroet</t>
  </si>
  <si>
    <t>cilbost; postyn drws</t>
  </si>
  <si>
    <t>jamba de puerta; larguero</t>
  </si>
  <si>
    <t>عضادةُ الباب</t>
  </si>
  <si>
    <t>[stilbo ~ stilpo]</t>
  </si>
  <si>
    <t>dvāra-stambha-; dvāra-sthūṇā-</t>
  </si>
  <si>
    <t>doorpost, jamb</t>
  </si>
  <si>
    <t>uksɑ</t>
  </si>
  <si>
    <t>forēs; ōstium; iānua; porta</t>
  </si>
  <si>
    <t>'porta</t>
  </si>
  <si>
    <t>'tʰurā; 'pulē</t>
  </si>
  <si>
    <t>dver ́; vorota</t>
  </si>
  <si>
    <t>tür; tor; pforte</t>
  </si>
  <si>
    <t>daur; haurds</t>
  </si>
  <si>
    <t>dörr; port</t>
  </si>
  <si>
    <t>dyrr (plural); hurð; hlið; grind</t>
  </si>
  <si>
    <t>porte</t>
  </si>
  <si>
    <t>dor</t>
  </si>
  <si>
    <t>drws; dôr; porth</t>
  </si>
  <si>
    <t>dorus; comla</t>
  </si>
  <si>
    <t>From Latin 'borta'.</t>
  </si>
  <si>
    <t>['bortʰa]</t>
  </si>
  <si>
    <t>puerta</t>
  </si>
  <si>
    <t>ten is 'mouth' 04.240.</t>
  </si>
  <si>
    <t>kal-ten-c̷akʷi-lo-ni; kal-ten-ti</t>
  </si>
  <si>
    <t>matapā</t>
  </si>
  <si>
    <t>'Gateway' is waharoa; kuuwaha.</t>
  </si>
  <si>
    <t>tatau; kuaha; kuwaha; whatitoka</t>
  </si>
  <si>
    <t>PAN *Neb</t>
  </si>
  <si>
    <t>باب</t>
  </si>
  <si>
    <t>dær; dærvɑze</t>
  </si>
  <si>
    <t>vudar</t>
  </si>
  <si>
    <t>dvār-; dvāra-</t>
  </si>
  <si>
    <t>door, gate</t>
  </si>
  <si>
    <t>lɑtɲɑ</t>
  </si>
  <si>
    <t>conclāve; cubiculum</t>
  </si>
  <si>
    <t>ðo'matio</t>
  </si>
  <si>
    <t>'oikos; 'dōma; dō'mation</t>
  </si>
  <si>
    <t>komnata</t>
  </si>
  <si>
    <t>gadem; stube; gemach; kamer</t>
  </si>
  <si>
    <t>rum</t>
  </si>
  <si>
    <t>stofa</t>
  </si>
  <si>
    <t>piéce</t>
  </si>
  <si>
    <t>pez</t>
  </si>
  <si>
    <t>ystafell</t>
  </si>
  <si>
    <t>camra</t>
  </si>
  <si>
    <t>['ṣala]</t>
  </si>
  <si>
    <t>Iberian Span. has habitación, cuarto.</t>
  </si>
  <si>
    <t>cuarto; pieza</t>
  </si>
  <si>
    <t>kiʔi loki; foʔi ʔatā; ʔatā</t>
  </si>
  <si>
    <t>ruuma</t>
  </si>
  <si>
    <t>First ex. means 'inner part'.</t>
  </si>
  <si>
    <t>PPN *kano; *loki</t>
  </si>
  <si>
    <t>غُرْفة , حُجْرة</t>
  </si>
  <si>
    <t>[otɑq]</t>
  </si>
  <si>
    <t>[soba]; [komora]</t>
  </si>
  <si>
    <t>All three terms refer to 'apartment, abode, dwelling'.</t>
  </si>
  <si>
    <t>vešman-; šālā; āgāra-</t>
  </si>
  <si>
    <t>room</t>
  </si>
  <si>
    <t>conventiculum</t>
  </si>
  <si>
    <t>sineðria'kos 'xoros</t>
  </si>
  <si>
    <t>Religious.</t>
  </si>
  <si>
    <t>molitvennyj dom</t>
  </si>
  <si>
    <t>sal</t>
  </si>
  <si>
    <t>Respectively: used in Sweden; exotic place.</t>
  </si>
  <si>
    <t>möteslokal; kommunhus</t>
  </si>
  <si>
    <t>maison de réunion</t>
  </si>
  <si>
    <t>tŷ cwrdd</t>
  </si>
  <si>
    <t>casa de reunión</t>
  </si>
  <si>
    <t>fale kava; hōtele</t>
  </si>
  <si>
    <t>'Meeting' is hui. A 'public house'is hooteera; paaparakauta.</t>
  </si>
  <si>
    <t>PPN *malaqe; *malaʔe</t>
  </si>
  <si>
    <t>بيْتُ اﻹجْتِماع</t>
  </si>
  <si>
    <t>sabhā-; sabhā-gṛha-; manuṣya-sabhā-</t>
  </si>
  <si>
    <t>meeting house</t>
  </si>
  <si>
    <t>popīna</t>
  </si>
  <si>
    <t>ku'zina</t>
  </si>
  <si>
    <t>magei'reion; o'ptanion</t>
  </si>
  <si>
    <t>nadvornaja kuxnja</t>
  </si>
  <si>
    <t>küchen</t>
  </si>
  <si>
    <t>kök</t>
  </si>
  <si>
    <t>cuisine</t>
  </si>
  <si>
    <t>kegin</t>
  </si>
  <si>
    <t>Lit. 'kitchen'.</t>
  </si>
  <si>
    <t>cegin</t>
  </si>
  <si>
    <t>'ṣükʰalte</t>
  </si>
  <si>
    <t>cocina</t>
  </si>
  <si>
    <t>peito; fale-[kuki]</t>
  </si>
  <si>
    <t>kaauta; kiihini</t>
  </si>
  <si>
    <t>مطْبخ</t>
  </si>
  <si>
    <t>ɑšpæz-xɑne</t>
  </si>
  <si>
    <t>Respectively: 'kitchen, a room in a house; cuisine'; loans from Slavic.</t>
  </si>
  <si>
    <t>[kuxnya]; [fairela]</t>
  </si>
  <si>
    <t>pāka-šālā-; pāka-sthāna-; pāka-gṛha-</t>
  </si>
  <si>
    <t>cookhouse</t>
  </si>
  <si>
    <t>andrōn</t>
  </si>
  <si>
    <t>'klab ia 'adres</t>
  </si>
  <si>
    <t>osobyj dom dlja muščin</t>
  </si>
  <si>
    <t>mans-hus</t>
  </si>
  <si>
    <t>maison réservée aux hommes</t>
  </si>
  <si>
    <t>tŷ dynion</t>
  </si>
  <si>
    <t>casa de hombres</t>
  </si>
  <si>
    <t>بيْتُ الرﱢجال</t>
  </si>
  <si>
    <t>men's house</t>
  </si>
  <si>
    <t>šillyu</t>
  </si>
  <si>
    <t>cohors; aula</t>
  </si>
  <si>
    <t>a'vli</t>
  </si>
  <si>
    <t>au'lē</t>
  </si>
  <si>
    <t>dvor</t>
  </si>
  <si>
    <t>rohsns; gards</t>
  </si>
  <si>
    <t>gård</t>
  </si>
  <si>
    <t>garðr</t>
  </si>
  <si>
    <t>porz; kourt</t>
  </si>
  <si>
    <t>iard; buarth</t>
  </si>
  <si>
    <t>cuirt</t>
  </si>
  <si>
    <t>From Span. 'barrio'.</t>
  </si>
  <si>
    <t>[ba'rio]</t>
  </si>
  <si>
    <t>cancha; patio</t>
  </si>
  <si>
    <t>Note body parts: iš 'face'; ten 'mouth'.</t>
  </si>
  <si>
    <t>kal-iš-pan; kal-ten-oh</t>
  </si>
  <si>
    <t>ʔiate; lotoʔā; sila ʔo e vakalā</t>
  </si>
  <si>
    <t>marae; raaihe</t>
  </si>
  <si>
    <t>فِناء , ساحة , حوْش</t>
  </si>
  <si>
    <t>[hæyɑt]; særɑy</t>
  </si>
  <si>
    <t>bar</t>
  </si>
  <si>
    <t>an̄gana-; prān̄gana-</t>
  </si>
  <si>
    <t>yard, court</t>
  </si>
  <si>
    <t>teɑlta</t>
  </si>
  <si>
    <t>tabernāculum; tentōrium</t>
  </si>
  <si>
    <t>skē'nē</t>
  </si>
  <si>
    <t>palatka; šatër</t>
  </si>
  <si>
    <t>(ge)zelt</t>
  </si>
  <si>
    <t>hleiþra; hlija</t>
  </si>
  <si>
    <t>tält</t>
  </si>
  <si>
    <t>tjald</t>
  </si>
  <si>
    <t>tente</t>
  </si>
  <si>
    <t>tinell</t>
  </si>
  <si>
    <t>pabell</t>
  </si>
  <si>
    <t>pupall</t>
  </si>
  <si>
    <t>['tãta]</t>
  </si>
  <si>
    <t>Iberian Span. has tienda (de campaɲa).</t>
  </si>
  <si>
    <t>toldo</t>
  </si>
  <si>
    <t>[tēniti]</t>
  </si>
  <si>
    <t>teneti</t>
  </si>
  <si>
    <t>خيْمة</t>
  </si>
  <si>
    <t>čɑdor; [xeyme]</t>
  </si>
  <si>
    <t>[šatra]; c̷ehra</t>
  </si>
  <si>
    <t>vastragṛha-; dūṣya-; dūšya-; paṭa-maṇḍapa-</t>
  </si>
  <si>
    <t>tent</t>
  </si>
  <si>
    <t>spi'taki 'kipu</t>
  </si>
  <si>
    <t>besedka</t>
  </si>
  <si>
    <t>gartenhūs</t>
  </si>
  <si>
    <t>gårdshus; kolonistuga</t>
  </si>
  <si>
    <t>abri de jardin; cabane</t>
  </si>
  <si>
    <t>loch; kabanell</t>
  </si>
  <si>
    <t>hafdy; tŷ haf</t>
  </si>
  <si>
    <t>[ka'bana]</t>
  </si>
  <si>
    <t>casa de huerta; granja</t>
  </si>
  <si>
    <t>عرِيش</t>
  </si>
  <si>
    <t>[barako]</t>
  </si>
  <si>
    <t>garden-house</t>
  </si>
  <si>
    <t>stohpu</t>
  </si>
  <si>
    <t>casa; tugurium</t>
  </si>
  <si>
    <t>ka'liva</t>
  </si>
  <si>
    <t>ka'lubē; kalī'ā; kli'siā</t>
  </si>
  <si>
    <t>xižina; lačuga</t>
  </si>
  <si>
    <t>hütte</t>
  </si>
  <si>
    <t>Second term is a Biblical or poetic form with regard to an impoverished person's dwelling; also refers to children's playhouses in the forest. Third term is a military dwelling.</t>
  </si>
  <si>
    <t>hydda; koja; barack</t>
  </si>
  <si>
    <t>kofi; kot</t>
  </si>
  <si>
    <t>hutte</t>
  </si>
  <si>
    <t>bwth; cwt; caban; cut</t>
  </si>
  <si>
    <t>both; bothān</t>
  </si>
  <si>
    <t>e'čola</t>
  </si>
  <si>
    <t>cabaɲa; choza</t>
  </si>
  <si>
    <t>šah-kal</t>
  </si>
  <si>
    <t>kiʔi fale; fale nofoʔaŋa</t>
  </si>
  <si>
    <t>wharau</t>
  </si>
  <si>
    <t>PCP *pa(')aruru'shelter from wind'</t>
  </si>
  <si>
    <t>PPN *ruru; *LuLu</t>
  </si>
  <si>
    <t>كُوخ</t>
  </si>
  <si>
    <t>kolbe</t>
  </si>
  <si>
    <t>[budka]</t>
  </si>
  <si>
    <t>The latter term may also mean a 'workshop, shed, house, mansion, hall, large room'.</t>
  </si>
  <si>
    <t>kuṭī-; šālā-</t>
  </si>
  <si>
    <t>hut</t>
  </si>
  <si>
    <t>viessu</t>
  </si>
  <si>
    <t>domus</t>
  </si>
  <si>
    <t>'spiti; i'kia</t>
  </si>
  <si>
    <t>oi'kiā; 'oikos; 'domos</t>
  </si>
  <si>
    <t>hūs</t>
  </si>
  <si>
    <t>gards; razn</t>
  </si>
  <si>
    <t>hus</t>
  </si>
  <si>
    <t>hūs; rann</t>
  </si>
  <si>
    <t>maison</t>
  </si>
  <si>
    <t>tŷ</t>
  </si>
  <si>
    <t>tech</t>
  </si>
  <si>
    <t>'eče</t>
  </si>
  <si>
    <t>casa</t>
  </si>
  <si>
    <t>*Aztecan *čaan-.</t>
  </si>
  <si>
    <t>kal-i; i-čan</t>
  </si>
  <si>
    <t>fale</t>
  </si>
  <si>
    <t>whare; kaaiŋa; kaaiŋa tupu</t>
  </si>
  <si>
    <t>PEP *kali(f, s)i 'foundation wall of house'</t>
  </si>
  <si>
    <t>PPN *fale</t>
  </si>
  <si>
    <t>Rumah</t>
  </si>
  <si>
    <t>*PEO *pale; *Ruma.</t>
  </si>
  <si>
    <t>بيْت</t>
  </si>
  <si>
    <t>xɑne; [mænzel]</t>
  </si>
  <si>
    <t>Masc. form.</t>
  </si>
  <si>
    <t>kʰer</t>
  </si>
  <si>
    <t>gṛha-; dama-</t>
  </si>
  <si>
    <t>house</t>
  </si>
  <si>
    <t>or̃r̃ut; assɑt</t>
  </si>
  <si>
    <t>habitāre; incolere; vīvere</t>
  </si>
  <si>
    <t>'meno; kati'ko</t>
  </si>
  <si>
    <t>oi'keō; katoi'keō</t>
  </si>
  <si>
    <t>žit ́; obitat</t>
  </si>
  <si>
    <t>wonen</t>
  </si>
  <si>
    <t>bauan</t>
  </si>
  <si>
    <t>bo</t>
  </si>
  <si>
    <t>būa</t>
  </si>
  <si>
    <t>habiter; demeurer</t>
  </si>
  <si>
    <t>Means 'to be staying'.</t>
  </si>
  <si>
    <t>bezaɲ o chom</t>
  </si>
  <si>
    <t>trigiannu, trigo; preswylio; byw</t>
  </si>
  <si>
    <t>atreba</t>
  </si>
  <si>
    <t>'bisi</t>
  </si>
  <si>
    <t>habitar; vivir; morar</t>
  </si>
  <si>
    <t>Cf. 'house' 07.120. 'Habitante' is kayot; čaneh.</t>
  </si>
  <si>
    <t>kal-yeto-k; mo-čan-ti-a</t>
  </si>
  <si>
    <t>PPN *toka; *nofo; *noho</t>
  </si>
  <si>
    <t>Tinggal</t>
  </si>
  <si>
    <t>*PEO *toka</t>
  </si>
  <si>
    <t>سَكَنَ , قَطَنَ</t>
  </si>
  <si>
    <t>[sokunæt]kærdæn</t>
  </si>
  <si>
    <t>Also means 'sit' 12.130.</t>
  </si>
  <si>
    <t>vas- (vasati); kṣi- (kṣeti)</t>
  </si>
  <si>
    <t>dwell, live</t>
  </si>
  <si>
    <t>speɑdyɑl</t>
  </si>
  <si>
    <t>speculum</t>
  </si>
  <si>
    <t>ka'θreftis</t>
  </si>
  <si>
    <t>'katoptron; 'enoptron; 'esoptron</t>
  </si>
  <si>
    <t>zerkalo</t>
  </si>
  <si>
    <t>spiegel</t>
  </si>
  <si>
    <t>skuggwa</t>
  </si>
  <si>
    <t>spegel</t>
  </si>
  <si>
    <t>skuggsjā; spegill</t>
  </si>
  <si>
    <t>miroir; glace</t>
  </si>
  <si>
    <t>melezour; sklasenn</t>
  </si>
  <si>
    <t>drych</t>
  </si>
  <si>
    <t>scāthān</t>
  </si>
  <si>
    <t>From Gascon Béarn miralh.</t>
  </si>
  <si>
    <t>[mi'rai]</t>
  </si>
  <si>
    <t>espejo</t>
  </si>
  <si>
    <t>sioʔatasio</t>
  </si>
  <si>
    <t>whaka-ata; mira</t>
  </si>
  <si>
    <t>PPN *qata; *ʔata; *fakaata</t>
  </si>
  <si>
    <t>مِرْآة</t>
  </si>
  <si>
    <t>ɑʔine</t>
  </si>
  <si>
    <t>[glinda]</t>
  </si>
  <si>
    <t>ādarša-; darpaṇa-</t>
  </si>
  <si>
    <t>mirror</t>
  </si>
  <si>
    <t>Clothing and grooming</t>
  </si>
  <si>
    <t>saibu</t>
  </si>
  <si>
    <t>Occurs in late Latin.</t>
  </si>
  <si>
    <t>sāpō</t>
  </si>
  <si>
    <t>sa'puni</t>
  </si>
  <si>
    <t>'smēgma; 'smēma; 'sāpōn</t>
  </si>
  <si>
    <t>mylo</t>
  </si>
  <si>
    <t>seife</t>
  </si>
  <si>
    <t>First term is 'soft soap' once very much used in every family.</t>
  </si>
  <si>
    <t>såpa; tvål</t>
  </si>
  <si>
    <t>θvāl; lauðr</t>
  </si>
  <si>
    <t>savon</t>
  </si>
  <si>
    <t>soavon</t>
  </si>
  <si>
    <t>sebon</t>
  </si>
  <si>
    <t>From Gascon (Béarn) sabou.</t>
  </si>
  <si>
    <t>[ša'bu]</t>
  </si>
  <si>
    <t>jabón</t>
  </si>
  <si>
    <t>šapoh</t>
  </si>
  <si>
    <t>koa; koa fō</t>
  </si>
  <si>
    <t>hopi</t>
  </si>
  <si>
    <t>صابُون</t>
  </si>
  <si>
    <t>sɑbun</t>
  </si>
  <si>
    <t>[sapui]</t>
  </si>
  <si>
    <t>Perhaps the closest words to 'soap' are sarji-; sarjikā-; sarjī-, all referring to 'natron' or 'carbonate of soda'. A similar term is kṣāra-, referring to an alkali such as potash.</t>
  </si>
  <si>
    <t>soap</t>
  </si>
  <si>
    <t>vuoiddɑs</t>
  </si>
  <si>
    <t>unguentum, unguen</t>
  </si>
  <si>
    <t>ali'fi</t>
  </si>
  <si>
    <t>'aleimma; aloi'pʰē</t>
  </si>
  <si>
    <t>maz</t>
  </si>
  <si>
    <t>salbe</t>
  </si>
  <si>
    <t>salbons</t>
  </si>
  <si>
    <t>salva</t>
  </si>
  <si>
    <t>smyrsl</t>
  </si>
  <si>
    <t>pommade; onguent</t>
  </si>
  <si>
    <t>traet</t>
  </si>
  <si>
    <t>ennaint; eli</t>
  </si>
  <si>
    <t>ongain</t>
  </si>
  <si>
    <t>[pu'mada]</t>
  </si>
  <si>
    <t>Iberian Span. has pomada.</t>
  </si>
  <si>
    <t>ungüento</t>
  </si>
  <si>
    <t>kilimi; faitoʔo milimili ki he uoua</t>
  </si>
  <si>
    <t>مرْهم , دلُوك</t>
  </si>
  <si>
    <t>[mærhæm]</t>
  </si>
  <si>
    <t>[pumadʸa]</t>
  </si>
  <si>
    <t>First term also refers to the act of anointing. It sometimes refers to collyrium or black pigment applied to the eyelashes. The final term is related to lepa- (&lt; the root lip 'smear').</t>
  </si>
  <si>
    <t>aɲjana- ~ aɲjas-; lipti-</t>
  </si>
  <si>
    <t>ointment</t>
  </si>
  <si>
    <t>rahkenniibi</t>
  </si>
  <si>
    <t>novācula</t>
  </si>
  <si>
    <t>ksi'rafi; ksira'faki</t>
  </si>
  <si>
    <t>ksu'ron</t>
  </si>
  <si>
    <t>britva</t>
  </si>
  <si>
    <t>scharsahs; schermezzer</t>
  </si>
  <si>
    <t>First term is earlier form; third term is 'safety razor'; fourth and fifth terms are 'electric razor'. Cf. hyvel ='plane'.</t>
  </si>
  <si>
    <t>rak-knif, rak-kniv; rak-hyvel; el-hyvel; rak-apparat</t>
  </si>
  <si>
    <t>rasoir</t>
  </si>
  <si>
    <t>First example has the shape of a knife.</t>
  </si>
  <si>
    <t>aotenn; razouer</t>
  </si>
  <si>
    <t>rasel; ellyn</t>
  </si>
  <si>
    <t>altan</t>
  </si>
  <si>
    <t>Lit. 'beard's knife'.</t>
  </si>
  <si>
    <t>'bisar [na'bela]</t>
  </si>
  <si>
    <t>navaja de afeitar</t>
  </si>
  <si>
    <t>'Razor-blade' mata-ʔitele.</t>
  </si>
  <si>
    <t>Verbal form is heu-a.</t>
  </si>
  <si>
    <t>heu</t>
  </si>
  <si>
    <t>مُوْسى</t>
  </si>
  <si>
    <t>tiq</t>
  </si>
  <si>
    <t>[bric̷o]</t>
  </si>
  <si>
    <t>kṣura-; khura-</t>
  </si>
  <si>
    <t>razor</t>
  </si>
  <si>
    <t>bar̃gidit</t>
  </si>
  <si>
    <t>cincinnus</t>
  </si>
  <si>
    <t>'pleko ta ma'lia</t>
  </si>
  <si>
    <t>kosa</t>
  </si>
  <si>
    <t>vlehte</t>
  </si>
  <si>
    <t>flahto</t>
  </si>
  <si>
    <t>fläta</t>
  </si>
  <si>
    <t>tresser</t>
  </si>
  <si>
    <t>plaɲsonenniɲ</t>
  </si>
  <si>
    <t>plethen</t>
  </si>
  <si>
    <t>trenzar</t>
  </si>
  <si>
    <t>The former means 'hair-tie'. 'Estambre (worsted)' (for the braids) is kolton.</t>
  </si>
  <si>
    <t>mo-c̷on-ilpi-a; tamaihki-t</t>
  </si>
  <si>
    <t>PPN *firi; *filo; *tali</t>
  </si>
  <si>
    <t>PAN *pid</t>
  </si>
  <si>
    <t>ضَفَرَ , ضَفﱠرَ , جَدَلَ</t>
  </si>
  <si>
    <t>c̷unra</t>
  </si>
  <si>
    <t>The root vā (vi, u, ve) means 'weave, plait, braid'.</t>
  </si>
  <si>
    <t>veṇi-; veṇī-; vā- (vayati)</t>
  </si>
  <si>
    <t>braid</t>
  </si>
  <si>
    <t>gustɑ</t>
  </si>
  <si>
    <t>pēniculus</t>
  </si>
  <si>
    <t>'vurtsa</t>
  </si>
  <si>
    <t>'korēma; 'psēktrā</t>
  </si>
  <si>
    <t>ščëtka</t>
  </si>
  <si>
    <t>bürste</t>
  </si>
  <si>
    <t>borste</t>
  </si>
  <si>
    <t>bursti</t>
  </si>
  <si>
    <t>brosse</t>
  </si>
  <si>
    <t>broɲs, bros</t>
  </si>
  <si>
    <t>brws</t>
  </si>
  <si>
    <t>['brosa]</t>
  </si>
  <si>
    <t>cepillo</t>
  </si>
  <si>
    <t>ki-šilwi-a; ikʷa-šiluas</t>
  </si>
  <si>
    <t>paraihe</t>
  </si>
  <si>
    <t>فُرْشة , فُرْشاة</t>
  </si>
  <si>
    <t>[metura]; [virc̷a]</t>
  </si>
  <si>
    <t>āgharṣaṇī-</t>
  </si>
  <si>
    <t>brush</t>
  </si>
  <si>
    <t>čohkun</t>
  </si>
  <si>
    <t>pecten</t>
  </si>
  <si>
    <t>tsa'tsara; 'xtena</t>
  </si>
  <si>
    <t>'kteis</t>
  </si>
  <si>
    <t>greben ́, grebenka</t>
  </si>
  <si>
    <t>kamp</t>
  </si>
  <si>
    <t>kam</t>
  </si>
  <si>
    <t>kambr</t>
  </si>
  <si>
    <t>peigne</t>
  </si>
  <si>
    <t>krib</t>
  </si>
  <si>
    <t>crib</t>
  </si>
  <si>
    <t>cīr</t>
  </si>
  <si>
    <t>o'rase</t>
  </si>
  <si>
    <t>peine</t>
  </si>
  <si>
    <t>Noun is c̷ikawas; c̷ikʷas. *Aztecan *c̷ɨkawaas-.</t>
  </si>
  <si>
    <t>ta-c̷ikawas-wi-a</t>
  </si>
  <si>
    <t>helu</t>
  </si>
  <si>
    <t>heru-a; wani-a</t>
  </si>
  <si>
    <t>PPN *selu</t>
  </si>
  <si>
    <t>*PEO *i-seru.</t>
  </si>
  <si>
    <t>مِشْط</t>
  </si>
  <si>
    <t>šɑne</t>
  </si>
  <si>
    <t>kanglo</t>
  </si>
  <si>
    <t>The first word means 'cleaning the hair'.</t>
  </si>
  <si>
    <t>keša-mārjaka-; prasādhanī-</t>
  </si>
  <si>
    <t>comb</t>
  </si>
  <si>
    <t>sihkɑldɑt</t>
  </si>
  <si>
    <t>mantēle</t>
  </si>
  <si>
    <t>pe'tseta</t>
  </si>
  <si>
    <t>kʰei'romaktron; 'maktron</t>
  </si>
  <si>
    <t>polotence</t>
  </si>
  <si>
    <t>twehele; hanttuoch</t>
  </si>
  <si>
    <t>hand-duk</t>
  </si>
  <si>
    <t>handklœði; θurka</t>
  </si>
  <si>
    <t>serviette</t>
  </si>
  <si>
    <t>serviedenn</t>
  </si>
  <si>
    <t>lliain; tywel</t>
  </si>
  <si>
    <t>Latter form is 'dish towel', from Gascon (Béarn) chuca 'to dry'.</t>
  </si>
  <si>
    <t>[ser'vieta]; [čüka'de]</t>
  </si>
  <si>
    <t>toalla</t>
  </si>
  <si>
    <t>[taueli]</t>
  </si>
  <si>
    <t>tauera; taawera</t>
  </si>
  <si>
    <t>فُوطة , مِنْشفة</t>
  </si>
  <si>
    <t>howle</t>
  </si>
  <si>
    <t>First form: 'wiper'; loans from Romanian.</t>
  </si>
  <si>
    <t>kʰosno; [kirpa]; [piskʸiri]</t>
  </si>
  <si>
    <t>Meaning, a 'limb-rubber'.</t>
  </si>
  <si>
    <t>gātra-mārjanī-; an̄ga-mārjanī-</t>
  </si>
  <si>
    <t>towel</t>
  </si>
  <si>
    <t>ɲunneliidni; libɑr̃ ~ lihpad͜zɑs</t>
  </si>
  <si>
    <t>mantēle; panniculus</t>
  </si>
  <si>
    <t>ma'dili, madi'laki; patsa'vura</t>
  </si>
  <si>
    <t>'hrakos; kro'kus</t>
  </si>
  <si>
    <t>platok</t>
  </si>
  <si>
    <t>A leftover piece of cloth without particular specification of its use.</t>
  </si>
  <si>
    <t>vlec</t>
  </si>
  <si>
    <t>näs-duk</t>
  </si>
  <si>
    <t>mouchoir; chiffon</t>
  </si>
  <si>
    <t>Latter example is 'nose-cloth'. 'Rag' is liboudenn.</t>
  </si>
  <si>
    <t>mouchouer; lien-fri</t>
  </si>
  <si>
    <t>cadach; hances</t>
  </si>
  <si>
    <t>From Gascon (Béarn) mouca-nas 'nose-blower'.</t>
  </si>
  <si>
    <t>[muka'naṣ] ~ [buka'naṣ]</t>
  </si>
  <si>
    <t>paɲuelo; trapo</t>
  </si>
  <si>
    <t>holoholo; koŋa tupenu</t>
  </si>
  <si>
    <t>aikiha; karu-karu</t>
  </si>
  <si>
    <t>مِنْدِيل , محْرمة ؛ خِرْقة</t>
  </si>
  <si>
    <t>dæstmɑl</t>
  </si>
  <si>
    <t>First five loans from Slavic languages. Final loan from Romanian.</t>
  </si>
  <si>
    <t>[diklo]; [nakʰesko]; [kʰosno]; [dirza]; [rag]; [kipra]</t>
  </si>
  <si>
    <t>Lit. 'mouth-(a cloth) to wash'.</t>
  </si>
  <si>
    <t>mukha-mārjanī-</t>
  </si>
  <si>
    <t>handkerchief, rag</t>
  </si>
  <si>
    <t>stigma</t>
  </si>
  <si>
    <t>tatu'az</t>
  </si>
  <si>
    <t>tatuirovka</t>
  </si>
  <si>
    <t>tatuering</t>
  </si>
  <si>
    <t>tatouage</t>
  </si>
  <si>
    <t>tatouaj</t>
  </si>
  <si>
    <t>tatŵ</t>
  </si>
  <si>
    <t>tatuaje</t>
  </si>
  <si>
    <t>tātatau</t>
  </si>
  <si>
    <t>taa-ia; moko</t>
  </si>
  <si>
    <t>PPN *tatau; *(ta)tau</t>
  </si>
  <si>
    <t>PAN *Cik</t>
  </si>
  <si>
    <t>وشْم</t>
  </si>
  <si>
    <t>Means 'cutting' 09.220.</t>
  </si>
  <si>
    <t>šinimos</t>
  </si>
  <si>
    <t>tattoo</t>
  </si>
  <si>
    <t>gallobaddi</t>
  </si>
  <si>
    <t>fascia; diadēma</t>
  </si>
  <si>
    <t>ma'dili; ma'dila; ba'dana</t>
  </si>
  <si>
    <t>Also kepʰa'lodesmos, Late Ancient Greek.</t>
  </si>
  <si>
    <t>tai'niā; 'mitrā; ste'pʰanē</t>
  </si>
  <si>
    <t>First form means 'headband'.</t>
  </si>
  <si>
    <t>povjazka na golove; golovnój ubor</t>
  </si>
  <si>
    <t>schapel</t>
  </si>
  <si>
    <t>hår-band</t>
  </si>
  <si>
    <t>couronne; bandeau</t>
  </si>
  <si>
    <t>penrwymyn; ffunen</t>
  </si>
  <si>
    <t>['kʰua]</t>
  </si>
  <si>
    <t>cinta; tocado</t>
  </si>
  <si>
    <t>maluʔi ʔo e ʔulu; teuteu ʔulu</t>
  </si>
  <si>
    <t>pare-a; (ru)ruku-tia</t>
  </si>
  <si>
    <t>PPN *lemo; *pale; *puulou; *lave</t>
  </si>
  <si>
    <t>رِباطُ لِلرﱠأْس</t>
  </si>
  <si>
    <t>deyhim</t>
  </si>
  <si>
    <t>As worn by married woman; comes from 'see' 15.510.</t>
  </si>
  <si>
    <t>diklo</t>
  </si>
  <si>
    <t>Both mean 'head-covering, head-dress, turban'. See 'hat' 06.550.</t>
  </si>
  <si>
    <t>mūrdha-veṣṭana-; širo-veṣṭa(na)-</t>
  </si>
  <si>
    <t>headband, headdress</t>
  </si>
  <si>
    <t>beɑllyer̃iekkis</t>
  </si>
  <si>
    <t>inaurēs</t>
  </si>
  <si>
    <t>skula'riki</t>
  </si>
  <si>
    <t>e'nōtion; el'lobion; 'plastra</t>
  </si>
  <si>
    <t>ser ́ga</t>
  </si>
  <si>
    <t>ōrrinc</t>
  </si>
  <si>
    <t>ör-hänge</t>
  </si>
  <si>
    <t>boucle d'oreille</t>
  </si>
  <si>
    <t>boudoreillenn</t>
  </si>
  <si>
    <t>clustdlws</t>
  </si>
  <si>
    <t>[pɛ̃'dɛ̃t]</t>
  </si>
  <si>
    <t>arete; aro; pendiente</t>
  </si>
  <si>
    <t>i-nakas-tapilo-l</t>
  </si>
  <si>
    <t>(قُرْط , حلْقة (اﻷُذُن</t>
  </si>
  <si>
    <t>gušvɑre</t>
  </si>
  <si>
    <t>c̷erc̷elo</t>
  </si>
  <si>
    <t>kuṇḍala-; karṇikā-</t>
  </si>
  <si>
    <t>earring</t>
  </si>
  <si>
    <t>beɑr̃ɑl</t>
  </si>
  <si>
    <t>sphaerula</t>
  </si>
  <si>
    <t>'xadra</t>
  </si>
  <si>
    <t>šarik</t>
  </si>
  <si>
    <t>knopfelīn</t>
  </si>
  <si>
    <t>pärla</t>
  </si>
  <si>
    <t>graine</t>
  </si>
  <si>
    <t>glain</t>
  </si>
  <si>
    <t>Iberian Span. has cuenta, abalorio, chaquira.</t>
  </si>
  <si>
    <t>chaquira; abalorio</t>
  </si>
  <si>
    <t>foʔi kula; kahoa kula</t>
  </si>
  <si>
    <t>(خرز(ة</t>
  </si>
  <si>
    <t>mohre</t>
  </si>
  <si>
    <t>[c̷ego]</t>
  </si>
  <si>
    <t>Respectively: 'globule' (sometimes 'pearl'); [same]; 'string of beads, necklace, garland'.</t>
  </si>
  <si>
    <t>gulikā-; guṭikā-; mālā-</t>
  </si>
  <si>
    <t>bead</t>
  </si>
  <si>
    <t>čeɑbetviðyi</t>
  </si>
  <si>
    <t>monīle; torquēs</t>
  </si>
  <si>
    <t>koli'es</t>
  </si>
  <si>
    <t>'hormos; stre'ptos; peri'deraion</t>
  </si>
  <si>
    <t>ožerel ́je</t>
  </si>
  <si>
    <t>halsboge; halsbant</t>
  </si>
  <si>
    <t>hals-band</t>
  </si>
  <si>
    <t>men; hālsgjorð</t>
  </si>
  <si>
    <t>collier</t>
  </si>
  <si>
    <t>kolier</t>
  </si>
  <si>
    <t>cadwen; mwclis; neclis</t>
  </si>
  <si>
    <t>muince; muintorc; basc</t>
  </si>
  <si>
    <t>Latter form is for animals.</t>
  </si>
  <si>
    <t>[ku'lie]; üs'tei</t>
  </si>
  <si>
    <t>collar</t>
  </si>
  <si>
    <t>Cf. 'throat' 04.290.</t>
  </si>
  <si>
    <t>koska-t</t>
  </si>
  <si>
    <t>kahoa</t>
  </si>
  <si>
    <t>PPN *kasoa; *lei, *Lei</t>
  </si>
  <si>
    <t>عِقْد , قِﻻدة</t>
  </si>
  <si>
    <t>gærdæn-bænd</t>
  </si>
  <si>
    <t>Loans from Romanian. First form: 'pearl necklace'.</t>
  </si>
  <si>
    <t>[merziali]; [siro]</t>
  </si>
  <si>
    <t>kaṇṭhikā-; kaṇṭhabhūṣaṇa-; kaṇṭhabhūṣā-</t>
  </si>
  <si>
    <t>necklace</t>
  </si>
  <si>
    <t>giehtɑr̃iekkis</t>
  </si>
  <si>
    <t>brachiāle; armillae</t>
  </si>
  <si>
    <t>vraxi'oli</t>
  </si>
  <si>
    <t>'pselion; 'heliks</t>
  </si>
  <si>
    <t>braslet</t>
  </si>
  <si>
    <t>armbouc</t>
  </si>
  <si>
    <t>arm-band</t>
  </si>
  <si>
    <t>baugr</t>
  </si>
  <si>
    <t>bracelet</t>
  </si>
  <si>
    <t>trovrec’h</t>
  </si>
  <si>
    <t>breichled</t>
  </si>
  <si>
    <t>foil; fail</t>
  </si>
  <si>
    <t>Non-integrated loanword; /ə/ is not a Basque phoneme or sound.</t>
  </si>
  <si>
    <t>[brasə'let]</t>
  </si>
  <si>
    <t>brazalete; pulsera</t>
  </si>
  <si>
    <t>vesa</t>
  </si>
  <si>
    <t>PPN *mama</t>
  </si>
  <si>
    <t>سُوار , سِوار</t>
  </si>
  <si>
    <t>dæst-bænd</t>
  </si>
  <si>
    <t>[brusleto]</t>
  </si>
  <si>
    <t>kan̄kaṇa-; karabhūṣaṇa-</t>
  </si>
  <si>
    <t>suor̃pmɑs</t>
  </si>
  <si>
    <t>ānulus</t>
  </si>
  <si>
    <t>ðaxti'liði; 'vera</t>
  </si>
  <si>
    <t>da'ktulios</t>
  </si>
  <si>
    <t>kol ́co</t>
  </si>
  <si>
    <t>rinc</t>
  </si>
  <si>
    <t>figgragulþ</t>
  </si>
  <si>
    <t>ring</t>
  </si>
  <si>
    <t>hringr</t>
  </si>
  <si>
    <t>bague; anneau</t>
  </si>
  <si>
    <t>gwalenn; gwalenn-biz</t>
  </si>
  <si>
    <t>modrwy</t>
  </si>
  <si>
    <t>āinne; ordnasc</t>
  </si>
  <si>
    <t>e'hastün</t>
  </si>
  <si>
    <t>anillo; sortija</t>
  </si>
  <si>
    <t>Lit. 'possessed-hand-metal'.</t>
  </si>
  <si>
    <t>i-ma-tepos</t>
  </si>
  <si>
    <t>riiŋi; moowhiti</t>
  </si>
  <si>
    <t>خاتِم , دِبْلة</t>
  </si>
  <si>
    <t>ængoštær</t>
  </si>
  <si>
    <t>angrušti</t>
  </si>
  <si>
    <t>an̄gulīya-</t>
  </si>
  <si>
    <t>ring (for finger)</t>
  </si>
  <si>
    <t>heɑr̃vɑgeɑðgi</t>
  </si>
  <si>
    <t>gemma</t>
  </si>
  <si>
    <t>bi'zu; 'kosmima ['kozmima]</t>
  </si>
  <si>
    <t>'litʰos</t>
  </si>
  <si>
    <t>dragocennost</t>
  </si>
  <si>
    <t>gimme; kleinōt</t>
  </si>
  <si>
    <t>juvel; smycke</t>
  </si>
  <si>
    <t>gimsteinn; gorsemi</t>
  </si>
  <si>
    <t>bijou; joyau</t>
  </si>
  <si>
    <t>braoig</t>
  </si>
  <si>
    <t>gem; tlws</t>
  </si>
  <si>
    <t>sōt</t>
  </si>
  <si>
    <t>Means 'gold jewelry'; previously jewels were made of gold.</t>
  </si>
  <si>
    <t>ürhe'ria</t>
  </si>
  <si>
    <t>joya</t>
  </si>
  <si>
    <t>siueli</t>
  </si>
  <si>
    <t>rei; hakuraŋi</t>
  </si>
  <si>
    <t>'Pearl' poe.</t>
  </si>
  <si>
    <t>جوْهرة , حِلْية , حجر كرِيم</t>
  </si>
  <si>
    <t>ǰowhær</t>
  </si>
  <si>
    <t>Latter form is 'stone' 01.440.</t>
  </si>
  <si>
    <t>kuč; bar</t>
  </si>
  <si>
    <t>ratna-; maṇi-</t>
  </si>
  <si>
    <t>jewel</t>
  </si>
  <si>
    <t>heɑr̃vɑ</t>
  </si>
  <si>
    <t>mundus, ōrnātus, ōrnāmentum</t>
  </si>
  <si>
    <t>sto'liði</t>
  </si>
  <si>
    <t>'kosmos</t>
  </si>
  <si>
    <t>ukrašenie</t>
  </si>
  <si>
    <t>gezierde; gesmuc</t>
  </si>
  <si>
    <t>prydnad; smycke</t>
  </si>
  <si>
    <t>skraut; prȳði</t>
  </si>
  <si>
    <t>ornement</t>
  </si>
  <si>
    <t>kinklou</t>
  </si>
  <si>
    <t>addurniad; trwsiad</t>
  </si>
  <si>
    <t>cumtach; ōrnaid</t>
  </si>
  <si>
    <t>[orna'mĩtü]</t>
  </si>
  <si>
    <t>Iberian Span. has ornamento, adorno.</t>
  </si>
  <si>
    <t>adorno; ornato</t>
  </si>
  <si>
    <t>teuteu; meʔateuteu</t>
  </si>
  <si>
    <t>Verbal form is whaka-pai-pai-tia; raakeitia.</t>
  </si>
  <si>
    <t>hei</t>
  </si>
  <si>
    <t>PPN *laakei; *niko</t>
  </si>
  <si>
    <t>زِينة</t>
  </si>
  <si>
    <t>ɑrɑyeš</t>
  </si>
  <si>
    <t>Loan from Romanian. Original meaning: 'earring'.</t>
  </si>
  <si>
    <t>[c̷erc̷elo]</t>
  </si>
  <si>
    <t>bhūṣaṇa-; alaṃkāra-</t>
  </si>
  <si>
    <t>ornament, adornment</t>
  </si>
  <si>
    <t>r̃ievdnu</t>
  </si>
  <si>
    <t>acus; fībula</t>
  </si>
  <si>
    <t>para'mana</t>
  </si>
  <si>
    <t>pe'ronē; 'porpē; ene'tē</t>
  </si>
  <si>
    <t>bulavka</t>
  </si>
  <si>
    <t>spenel; stecknādele</t>
  </si>
  <si>
    <t>nål</t>
  </si>
  <si>
    <t>dālkr; nesti</t>
  </si>
  <si>
    <t>épingle</t>
  </si>
  <si>
    <t>spillenn</t>
  </si>
  <si>
    <t>pìn</t>
  </si>
  <si>
    <t>delg; sēt</t>
  </si>
  <si>
    <t>[iški'lĩba] ~ [iški'lima]</t>
  </si>
  <si>
    <t>alfiler</t>
  </si>
  <si>
    <t>[pine]</t>
  </si>
  <si>
    <t>pine-a</t>
  </si>
  <si>
    <t>دبﱡوس</t>
  </si>
  <si>
    <t>sænǰɑq</t>
  </si>
  <si>
    <t>[gomboso]</t>
  </si>
  <si>
    <t>Respectively: 'needle' 06.360; refers more to a 'peg' or 'bolt'; a 'needle' (sometimes used in surgery) or any pointed instrument as well as a 'stake'.</t>
  </si>
  <si>
    <t>sūci-; kīla- ~ kīla-ka-; šalākā-</t>
  </si>
  <si>
    <t>boɑllu</t>
  </si>
  <si>
    <t>ku'bi</t>
  </si>
  <si>
    <t>pugovica</t>
  </si>
  <si>
    <t>Not widely used as fastener, however, until later.</t>
  </si>
  <si>
    <t>knopf</t>
  </si>
  <si>
    <t>knapp</t>
  </si>
  <si>
    <t>bouton</t>
  </si>
  <si>
    <t>First form is traditional.</t>
  </si>
  <si>
    <t>nozelenn; boutonenn</t>
  </si>
  <si>
    <t>botwm</t>
  </si>
  <si>
    <t>[bu'tʸu]</t>
  </si>
  <si>
    <t>botón</t>
  </si>
  <si>
    <t>faka-maʔu</t>
  </si>
  <si>
    <t>paatene</t>
  </si>
  <si>
    <t>زِرّ</t>
  </si>
  <si>
    <t>dogme</t>
  </si>
  <si>
    <t>koc̷ak</t>
  </si>
  <si>
    <t>Descriptively, a 'small sphere or globule used for fastening both ends of a garment'(vastrā-ɲcala-dvaya-san̄grahaṇā-rthaṃ gulikā.</t>
  </si>
  <si>
    <t>button</t>
  </si>
  <si>
    <t>lummɑ</t>
  </si>
  <si>
    <t>loculus</t>
  </si>
  <si>
    <t>'tsepi</t>
  </si>
  <si>
    <t>karman</t>
  </si>
  <si>
    <t>A small bag hung from the belt.</t>
  </si>
  <si>
    <t>phose</t>
  </si>
  <si>
    <t>ficka</t>
  </si>
  <si>
    <t>poche</t>
  </si>
  <si>
    <t>godell; chakod</t>
  </si>
  <si>
    <t>llogell; poced</t>
  </si>
  <si>
    <t>ṣa'kola</t>
  </si>
  <si>
    <t>bolsillo</t>
  </si>
  <si>
    <t>kato ʔi he sote</t>
  </si>
  <si>
    <t>paakete</t>
  </si>
  <si>
    <t>جيْب</t>
  </si>
  <si>
    <t>ǰib</t>
  </si>
  <si>
    <t>kisi; posetʸi</t>
  </si>
  <si>
    <t>Means a container (koṣa-) situated in clothing (vastra-). Perhaps also ādhāra-, which has the general sense of 'receptacle'.</t>
  </si>
  <si>
    <t>vastra-stha-koṣa-</t>
  </si>
  <si>
    <t>pocket</t>
  </si>
  <si>
    <t>suokkɑ</t>
  </si>
  <si>
    <t>'velo</t>
  </si>
  <si>
    <t>'kalumma</t>
  </si>
  <si>
    <t>vual</t>
  </si>
  <si>
    <t>slogier; sleir</t>
  </si>
  <si>
    <t>First term used in special circumstances such as sorgflor 'mourning cape'.</t>
  </si>
  <si>
    <t>flor; slöja</t>
  </si>
  <si>
    <t>lin</t>
  </si>
  <si>
    <t>gwel</t>
  </si>
  <si>
    <t>gorchudd</t>
  </si>
  <si>
    <t>caille; fīal</t>
  </si>
  <si>
    <t>['buela]</t>
  </si>
  <si>
    <t>velo</t>
  </si>
  <si>
    <t>pūlou</t>
  </si>
  <si>
    <t>koopare; aarai-tia</t>
  </si>
  <si>
    <t>حِجاب , سِتْر</t>
  </si>
  <si>
    <t>heǰɑb</t>
  </si>
  <si>
    <t>selia</t>
  </si>
  <si>
    <t>paṭa-; nivīta-; nirin̄ginī-</t>
  </si>
  <si>
    <t>veil</t>
  </si>
  <si>
    <t>r̃ɑhpot</t>
  </si>
  <si>
    <t>'Long sleeve of a tunic'. Plural form.</t>
  </si>
  <si>
    <t>manicae</t>
  </si>
  <si>
    <t>'ɣadi</t>
  </si>
  <si>
    <t>kʰei'ris</t>
  </si>
  <si>
    <t>perčatka</t>
  </si>
  <si>
    <t>hantschuoch</t>
  </si>
  <si>
    <t>handske</t>
  </si>
  <si>
    <t>glōfi; hanzki</t>
  </si>
  <si>
    <t>gant</t>
  </si>
  <si>
    <t>maneg</t>
  </si>
  <si>
    <t>lāmind; lāmann</t>
  </si>
  <si>
    <t>Latter form is 'leather glove'.</t>
  </si>
  <si>
    <t>'eṣkü [mã'ču]; 'eṣkü 'larü</t>
  </si>
  <si>
    <t>guante</t>
  </si>
  <si>
    <t>ma-tapeč; i-ma-pikka</t>
  </si>
  <si>
    <t>kofunima</t>
  </si>
  <si>
    <t>قُفﱠاز</t>
  </si>
  <si>
    <t>dæstkæš</t>
  </si>
  <si>
    <t>[manuša]</t>
  </si>
  <si>
    <t>pāṇi-vastra-; hasta-tra-; hasta-trāṇa-</t>
  </si>
  <si>
    <t>glove</t>
  </si>
  <si>
    <t>boɑgan</t>
  </si>
  <si>
    <t>cinctus, cingulum; balteus</t>
  </si>
  <si>
    <t>'zoni; lu'riða</t>
  </si>
  <si>
    <t>'zōnē; zō'stēr</t>
  </si>
  <si>
    <t>pojas; kušak</t>
  </si>
  <si>
    <t>gürtel</t>
  </si>
  <si>
    <t>gairda</t>
  </si>
  <si>
    <t>bälte; gördel</t>
  </si>
  <si>
    <t>gjorð; gyrðill; lindi; belti</t>
  </si>
  <si>
    <t>ceinture; gaine</t>
  </si>
  <si>
    <t>First example is the traditional belt.</t>
  </si>
  <si>
    <t>gouriz; senturenn</t>
  </si>
  <si>
    <t>gwregys</t>
  </si>
  <si>
    <t>ferenn; criss</t>
  </si>
  <si>
    <t>[sĩ'türa]; ['gena]</t>
  </si>
  <si>
    <t>cinturón; faja</t>
  </si>
  <si>
    <t>Lit. 'half-tie' 09.160. See 'waist' 04.462.</t>
  </si>
  <si>
    <t>i-tahko-ilpi-ka</t>
  </si>
  <si>
    <t>leta; noʔo; sisi</t>
  </si>
  <si>
    <t>whiitiki-ria; taatua</t>
  </si>
  <si>
    <t>PPN *taatua; *kiekie</t>
  </si>
  <si>
    <t>حِزام</t>
  </si>
  <si>
    <t>kæmær-bænd</t>
  </si>
  <si>
    <t>kuštik</t>
  </si>
  <si>
    <t>kāɲcī-; mekhalā-; rašanā-</t>
  </si>
  <si>
    <t>belt, girdle</t>
  </si>
  <si>
    <t>hahttɑ; gɑhpir̃</t>
  </si>
  <si>
    <t>pilleus, petasus</t>
  </si>
  <si>
    <t>ka'pelo</t>
  </si>
  <si>
    <t>'petasos; 'pīlos; ku'neē; ku'nē</t>
  </si>
  <si>
    <t>šljapa; šapka</t>
  </si>
  <si>
    <t>huot; mütze</t>
  </si>
  <si>
    <t>hatt; mössa</t>
  </si>
  <si>
    <t>hottr; hǔfa</t>
  </si>
  <si>
    <t>chapeau; casquette</t>
  </si>
  <si>
    <t>tok; kasketenn</t>
  </si>
  <si>
    <t>het; cap</t>
  </si>
  <si>
    <t>culpait</t>
  </si>
  <si>
    <t>Latter form is 'Basque beret'.</t>
  </si>
  <si>
    <t>[ča'pel]; [kas'keta]; [bu'nɛt]</t>
  </si>
  <si>
    <t>sombrero; gorro</t>
  </si>
  <si>
    <t>i-kʷa-pikka; ikʷa-pikiloni</t>
  </si>
  <si>
    <t>; tatā; kepi</t>
  </si>
  <si>
    <t>pootae-a</t>
  </si>
  <si>
    <t>قُبﱠعة , بُرْنَيْطة , قلنْسُوة</t>
  </si>
  <si>
    <t>kolɑh</t>
  </si>
  <si>
    <t>All but final form ('cap') mean 'hat'. Loans respectively from: Hungarian; Greek; Romanian; Slavic languages; Romanian.</t>
  </si>
  <si>
    <t>[kolopo]; [stadži]; [peleria]; [c̷epka]; [skufic̷a]</t>
  </si>
  <si>
    <t>These words also apply to 'turban', although uṣṇīṣa- is usually used.</t>
  </si>
  <si>
    <t>širaḥšāṭaka-; širastra-; širastrāṇa-</t>
  </si>
  <si>
    <t>hat, cap</t>
  </si>
  <si>
    <t>suvddar̃</t>
  </si>
  <si>
    <t>sūtor; calceolārius</t>
  </si>
  <si>
    <t>tsa'garis</t>
  </si>
  <si>
    <t>hupodēmatopoi'os; skūto'tomos; neuror'rapʰos</t>
  </si>
  <si>
    <t>sapožnik; bašmačnik</t>
  </si>
  <si>
    <t>schuochwürhte; schuochsūtære; schuochmacher</t>
  </si>
  <si>
    <t>sko-makare</t>
  </si>
  <si>
    <t>skōari</t>
  </si>
  <si>
    <t>cordonnier</t>
  </si>
  <si>
    <t>kere, kereer</t>
  </si>
  <si>
    <t>crydd</t>
  </si>
  <si>
    <t>cairem</t>
  </si>
  <si>
    <t>'oṣki-'gile</t>
  </si>
  <si>
    <t>zapatero</t>
  </si>
  <si>
    <t>سكﱢاف , إسْكاف</t>
  </si>
  <si>
    <t>kæffɑš</t>
  </si>
  <si>
    <t>[papursari]; [c̷obotari]</t>
  </si>
  <si>
    <t>pādūkṛt-; pādūkāra-; carmakāra-</t>
  </si>
  <si>
    <t>shoemaker, cobbler</t>
  </si>
  <si>
    <t>stevvel</t>
  </si>
  <si>
    <t>cothurnus; pērō; caliga</t>
  </si>
  <si>
    <t>'bota</t>
  </si>
  <si>
    <t>'kotʰornos; ar'bulē; em'batēs</t>
  </si>
  <si>
    <t>sapog</t>
  </si>
  <si>
    <t>stival</t>
  </si>
  <si>
    <t>Second and third terms are 'lace-up style' boots.</t>
  </si>
  <si>
    <t>stövel; känga; pjäxa</t>
  </si>
  <si>
    <t>bōti; styfill</t>
  </si>
  <si>
    <t>botte</t>
  </si>
  <si>
    <t>botinezenn</t>
  </si>
  <si>
    <t>esgid drom; botas</t>
  </si>
  <si>
    <t>['bota]</t>
  </si>
  <si>
    <t>bota</t>
  </si>
  <si>
    <t>puti (vaʔe)</t>
  </si>
  <si>
    <t>puutu</t>
  </si>
  <si>
    <t>جزْمة طوِيلة , حِذاء عالي الساق</t>
  </si>
  <si>
    <t>[čækme]; muze</t>
  </si>
  <si>
    <t>Respectively: feminine noun probably unconnected with masculine kʰer 'house' 07.120; loan from Greek.</t>
  </si>
  <si>
    <t>kʰer; [tirax]</t>
  </si>
  <si>
    <t>See terms listed under 'stocking' and 'shoe'.</t>
  </si>
  <si>
    <t>boot</t>
  </si>
  <si>
    <t>gamɑ</t>
  </si>
  <si>
    <t>calceus, soccus</t>
  </si>
  <si>
    <t>pa'putsi /</t>
  </si>
  <si>
    <t>hu'podēma; 'pedīlon; krē'pis</t>
  </si>
  <si>
    <t>tuflja</t>
  </si>
  <si>
    <t>schuoch</t>
  </si>
  <si>
    <t>skohs</t>
  </si>
  <si>
    <t>sko</t>
  </si>
  <si>
    <t>skōr</t>
  </si>
  <si>
    <t>chaussure; soulier</t>
  </si>
  <si>
    <t>Latter form is leather shoe.</t>
  </si>
  <si>
    <t>botez; botez ler</t>
  </si>
  <si>
    <t>esgid</t>
  </si>
  <si>
    <t>brōc; accrann; cūarān; assa</t>
  </si>
  <si>
    <t>'oṣki; huɲe'tako</t>
  </si>
  <si>
    <t>zapato</t>
  </si>
  <si>
    <t>Latter means 'sandal'.</t>
  </si>
  <si>
    <t>sū; senitolo</t>
  </si>
  <si>
    <t>huu</t>
  </si>
  <si>
    <t>حِذاء , جزْمة</t>
  </si>
  <si>
    <t>kæfš</t>
  </si>
  <si>
    <t>[papuka]; [c̷abota]</t>
  </si>
  <si>
    <t>The first term refers to 'binding' (a kind of sandal). Second term means 'connected to the foot'. Also pāda-trāṇa-, pāda-tra-, caraṇa-tra-, a foot covering; pāda-vastra- 'foot dress'.</t>
  </si>
  <si>
    <t>upānah-; pādu-kā-; pādikā-; caraṇa-tra-; pādū-</t>
  </si>
  <si>
    <t>shoe</t>
  </si>
  <si>
    <t>suohkku</t>
  </si>
  <si>
    <t>tībiāle</t>
  </si>
  <si>
    <t>kal'son; ɣine'kies 'kaltses; 'kaltsa</t>
  </si>
  <si>
    <t>čulok</t>
  </si>
  <si>
    <t>hose; soc</t>
  </si>
  <si>
    <t>strumpa; socka</t>
  </si>
  <si>
    <t>hosa; sokkr</t>
  </si>
  <si>
    <t>bas; chaussette</t>
  </si>
  <si>
    <t>loer; choosetenn</t>
  </si>
  <si>
    <t>hosan; socsen; socas</t>
  </si>
  <si>
    <t>'galc̷a; [šo'seta]</t>
  </si>
  <si>
    <t>media; calcetín</t>
  </si>
  <si>
    <t>sitōkeni</t>
  </si>
  <si>
    <t>tookena</t>
  </si>
  <si>
    <t>جوْرب</t>
  </si>
  <si>
    <t>[ǰurɑb]</t>
  </si>
  <si>
    <t>Loans respectively from: Romanian; Hungarian; Slavic languages.</t>
  </si>
  <si>
    <t>[strinfa]; [harisa]; [c̷arapa]</t>
  </si>
  <si>
    <t>pāda-vastra-; pāda-trāṇa-</t>
  </si>
  <si>
    <t>stocking, sock</t>
  </si>
  <si>
    <t>buvssɑt</t>
  </si>
  <si>
    <t>brācae</t>
  </si>
  <si>
    <t>pade'loni</t>
  </si>
  <si>
    <t>These forms are plural.</t>
  </si>
  <si>
    <t>anaksu'rides; 'tʰūlakoi</t>
  </si>
  <si>
    <t>štany (pantalony; brjuki)</t>
  </si>
  <si>
    <t>bruoch</t>
  </si>
  <si>
    <t>byxor</t>
  </si>
  <si>
    <t>brœkr</t>
  </si>
  <si>
    <t>pantalon</t>
  </si>
  <si>
    <t>bragou; lavreg; otou</t>
  </si>
  <si>
    <t>trowsus; llodrau</t>
  </si>
  <si>
    <t>brōc</t>
  </si>
  <si>
    <t>[pãta'lu-a-k]</t>
  </si>
  <si>
    <t>pantalones; calzones</t>
  </si>
  <si>
    <t>[talausese]</t>
  </si>
  <si>
    <t>tarau</t>
  </si>
  <si>
    <t>بنْطلُون , بِنْطال , سِرْوال</t>
  </si>
  <si>
    <t>šælvɑr</t>
  </si>
  <si>
    <t>Loans respectively from: Greek; Hungarian; Romanian.</t>
  </si>
  <si>
    <t>[kalc̷i]; [budioga]; [pantalonia]</t>
  </si>
  <si>
    <t>These terms, 'legging, ' refer to the 'wrapping, dressing' for the legs (jan̄ghā-), specifically the 'shank' or that part of the leg from the ankle to the knees.</t>
  </si>
  <si>
    <t>jan̄ghā-paridhāna-; jan̄ghā-vastra-</t>
  </si>
  <si>
    <t>trousers</t>
  </si>
  <si>
    <t>'fusta</t>
  </si>
  <si>
    <t>bastkjol</t>
  </si>
  <si>
    <t>jupe en rafia</t>
  </si>
  <si>
    <t>sgert wair</t>
  </si>
  <si>
    <t>falda de hierbas</t>
  </si>
  <si>
    <t>تنﱡورة مصْنُوعة مِن عُشْب</t>
  </si>
  <si>
    <t>Respectively: 'straw skirt, dress of straw' (American Kalderash).</t>
  </si>
  <si>
    <t>zulumaki c̷oxa; ʀokya-solumaki</t>
  </si>
  <si>
    <t>grass-skirt</t>
  </si>
  <si>
    <t>vuolpu</t>
  </si>
  <si>
    <t>'A long garment, a dress'.</t>
  </si>
  <si>
    <t>stōla</t>
  </si>
  <si>
    <t>jubka</t>
  </si>
  <si>
    <t>schurz</t>
  </si>
  <si>
    <t>kjol</t>
  </si>
  <si>
    <t>jupe</t>
  </si>
  <si>
    <t>The first form is the traditional skirt.</t>
  </si>
  <si>
    <t>broz; kotillon</t>
  </si>
  <si>
    <t>sgert</t>
  </si>
  <si>
    <t>Respectively: 'petticoat'; from Span. 'cota' or from Gascon (Béarn) 'cote'.</t>
  </si>
  <si>
    <t>kota-pi'lʸot; ['kota]</t>
  </si>
  <si>
    <t>'Lap (of a woman)' is i-kʷešanko. *Aztecan *kʷeey(V)-.</t>
  </si>
  <si>
    <t>kʷeyi-t; i-kʷey</t>
  </si>
  <si>
    <t>piva</t>
  </si>
  <si>
    <t>'Apron' is maro.</t>
  </si>
  <si>
    <t>تنﱡورة</t>
  </si>
  <si>
    <t>dɑmæn</t>
  </si>
  <si>
    <t>Respectively: from Romanian; Romanian; Greek.</t>
  </si>
  <si>
    <t>[fista]; [rotia]; [c̷oxa]</t>
  </si>
  <si>
    <t>šāṭa-; šāṭaka-; paṭavāsa-</t>
  </si>
  <si>
    <t>skirt</t>
  </si>
  <si>
    <t>čeɑbet</t>
  </si>
  <si>
    <t>collāre</t>
  </si>
  <si>
    <t>ɣia'kas</t>
  </si>
  <si>
    <t>vorotnik, vorotniček</t>
  </si>
  <si>
    <t>The latter term is a loanword from French collier.</t>
  </si>
  <si>
    <t>krage; [gollier]</t>
  </si>
  <si>
    <t>krage</t>
  </si>
  <si>
    <t>late; kragi</t>
  </si>
  <si>
    <t>col</t>
  </si>
  <si>
    <t>coler</t>
  </si>
  <si>
    <t>[kol]</t>
  </si>
  <si>
    <t>cuello</t>
  </si>
  <si>
    <t>koskat</t>
  </si>
  <si>
    <t>kola</t>
  </si>
  <si>
    <t>ياقة , قَبﱠة</t>
  </si>
  <si>
    <t>[yæxe ~ yæqe]</t>
  </si>
  <si>
    <t>[gulero]</t>
  </si>
  <si>
    <t>Lit., 'neck ornament', which also means 'necklace' 06.750.</t>
  </si>
  <si>
    <t>kaṇṭha-bhūṣā-; kaṇṭha-bhūṣaṇa-</t>
  </si>
  <si>
    <t>baidi</t>
  </si>
  <si>
    <t>Also in late Latin: camisia.</t>
  </si>
  <si>
    <t>tunica</t>
  </si>
  <si>
    <t>pu'kamiso</t>
  </si>
  <si>
    <t>rubaška</t>
  </si>
  <si>
    <t>hemde</t>
  </si>
  <si>
    <t>skjorta</t>
  </si>
  <si>
    <t>serkr; skyrta</t>
  </si>
  <si>
    <t>chemise</t>
  </si>
  <si>
    <t>Respectively: male's shirt; female's shirt.</t>
  </si>
  <si>
    <t>roched; hiɲviz</t>
  </si>
  <si>
    <t>crys</t>
  </si>
  <si>
    <t>lēne; caimmse; anart</t>
  </si>
  <si>
    <t>Respectively: woman's shirt; man's shirt.</t>
  </si>
  <si>
    <t>'mãtʰar; a'tʰora</t>
  </si>
  <si>
    <t>camisa</t>
  </si>
  <si>
    <t>sote</t>
  </si>
  <si>
    <t>haate</t>
  </si>
  <si>
    <t>قمِيص</t>
  </si>
  <si>
    <t>pirahæn ~ piræhæn</t>
  </si>
  <si>
    <t>gad</t>
  </si>
  <si>
    <t>šāmulya-</t>
  </si>
  <si>
    <t>shirt</t>
  </si>
  <si>
    <t>yahkkɑ</t>
  </si>
  <si>
    <t>pal'to; pano'fori</t>
  </si>
  <si>
    <t>kʰi'tōn</t>
  </si>
  <si>
    <t>pal ́to</t>
  </si>
  <si>
    <t>roc</t>
  </si>
  <si>
    <t>paida</t>
  </si>
  <si>
    <t>Second term is 'jacket'.</t>
  </si>
  <si>
    <t>rock; kavaj</t>
  </si>
  <si>
    <t>rokkr</t>
  </si>
  <si>
    <t>manteau; pardessus</t>
  </si>
  <si>
    <t>The latter is a jacket.</t>
  </si>
  <si>
    <t>mantell; porpant</t>
  </si>
  <si>
    <t>côt</t>
  </si>
  <si>
    <t>fūan; inar</t>
  </si>
  <si>
    <t>Latter from French 'manteau'.</t>
  </si>
  <si>
    <t>[pele'rina]; ['kapa]; [mã'to]</t>
  </si>
  <si>
    <t>abrigo; saco</t>
  </si>
  <si>
    <t>taken-ti; takem-it</t>
  </si>
  <si>
    <t>[kote]</t>
  </si>
  <si>
    <t>[koti]</t>
  </si>
  <si>
    <t>مِعْطف , سُتْرة</t>
  </si>
  <si>
    <t>nimtæne; kot</t>
  </si>
  <si>
    <t>Slavic loanword, 'jacket'.</t>
  </si>
  <si>
    <t>raxami; [yankelo]</t>
  </si>
  <si>
    <t>Latter form refers to an 'upper, outer' garment.</t>
  </si>
  <si>
    <t>kaɲcuka-; uttarīya-</t>
  </si>
  <si>
    <t>coat</t>
  </si>
  <si>
    <t>čuvlɑ</t>
  </si>
  <si>
    <t>vestītus muliebris</t>
  </si>
  <si>
    <t>'forema; fu'stani</t>
  </si>
  <si>
    <t>'peplos</t>
  </si>
  <si>
    <t>platje</t>
  </si>
  <si>
    <t>kleit; wāt</t>
  </si>
  <si>
    <t>klänning</t>
  </si>
  <si>
    <t>robe de femme</t>
  </si>
  <si>
    <t>First example is traditional dress.</t>
  </si>
  <si>
    <t>broz; robenn</t>
  </si>
  <si>
    <t>ffrog</t>
  </si>
  <si>
    <t>'saia</t>
  </si>
  <si>
    <t>vestido</t>
  </si>
  <si>
    <t>keč-kemit means 'huipil'. *Aztecan *kəčkeemV- (?).</t>
  </si>
  <si>
    <t>i-kʷey; i-taken</t>
  </si>
  <si>
    <t>kofu; teuŋa</t>
  </si>
  <si>
    <t>kaakahu-ria; whakaakakahu-ria</t>
  </si>
  <si>
    <t>فُسْتان , ثوْبُ المرْأة</t>
  </si>
  <si>
    <t>[lebɑs]</t>
  </si>
  <si>
    <t>Loans respectively from: Romanian; Romanian; Greek.</t>
  </si>
  <si>
    <t>woman's dress</t>
  </si>
  <si>
    <t>luhkkɑ</t>
  </si>
  <si>
    <t>'Blanket worn as an outer garment'.</t>
  </si>
  <si>
    <t>pallium</t>
  </si>
  <si>
    <t>'pontso</t>
  </si>
  <si>
    <t>[pončo]</t>
  </si>
  <si>
    <t>[poncho]</t>
  </si>
  <si>
    <t>poncho</t>
  </si>
  <si>
    <t>ponsio</t>
  </si>
  <si>
    <t>poncho; ruana</t>
  </si>
  <si>
    <t>Also lacerna; mantellum.</t>
  </si>
  <si>
    <t>toga; pallium; paenula</t>
  </si>
  <si>
    <t>'kapa</t>
  </si>
  <si>
    <t>hī'mation; 'kʰlaina; 'pʰāros</t>
  </si>
  <si>
    <t>plašč</t>
  </si>
  <si>
    <t>mantel; kappe</t>
  </si>
  <si>
    <t>First form means 'garment, raiment'; latter forms mean 'cloak'. Also see 'clothing' 06.120.</t>
  </si>
  <si>
    <t>wasti; hakuls; snage</t>
  </si>
  <si>
    <t>kappa; släng-kappa; mantel</t>
  </si>
  <si>
    <t>feldr; skikkja; kāpa; mottull</t>
  </si>
  <si>
    <t>cape</t>
  </si>
  <si>
    <t>tapis; mantell</t>
  </si>
  <si>
    <t>mantell; cochl; clog(yn)</t>
  </si>
  <si>
    <t>lenn; brat; mattal</t>
  </si>
  <si>
    <t>['kapa]; [pele'rina]</t>
  </si>
  <si>
    <t>capa; manta</t>
  </si>
  <si>
    <t>kapisayoh</t>
  </si>
  <si>
    <t>pulupulu; kofu tōtōlofa</t>
  </si>
  <si>
    <t>(kaa)kahu-ria</t>
  </si>
  <si>
    <t>عباءة</t>
  </si>
  <si>
    <t>[æbɑ]</t>
  </si>
  <si>
    <t>[rexami]; [kepeniago]</t>
  </si>
  <si>
    <t>The latter forms derive from the root vṛ- (vṛṇoti) 'to hide, conceal, cover'.</t>
  </si>
  <si>
    <t>drāpi-; prāvāra-; prāvaraṇa-; prāvaraṇīya-</t>
  </si>
  <si>
    <t>cloak</t>
  </si>
  <si>
    <t>baidnit</t>
  </si>
  <si>
    <t>tingere; inficere</t>
  </si>
  <si>
    <t>'vafo</t>
  </si>
  <si>
    <t>'baptō</t>
  </si>
  <si>
    <t>verwen</t>
  </si>
  <si>
    <t>färga</t>
  </si>
  <si>
    <t>lita</t>
  </si>
  <si>
    <t>teindre</t>
  </si>
  <si>
    <t>livaɲ</t>
  </si>
  <si>
    <t>llifo, lliwio</t>
  </si>
  <si>
    <t>dathaigim</t>
  </si>
  <si>
    <t>['tĩta]</t>
  </si>
  <si>
    <t>teɲir</t>
  </si>
  <si>
    <t>Noun is tapal.</t>
  </si>
  <si>
    <t>ki-tapal-wi-a; kipa</t>
  </si>
  <si>
    <t>faka-lanu</t>
  </si>
  <si>
    <t>*PEO *kesa</t>
  </si>
  <si>
    <t>صَبَغَ , لَوﱠنَ</t>
  </si>
  <si>
    <t>ræng-kærdæn</t>
  </si>
  <si>
    <t>Means 'color', loan from German via Slavic languages.</t>
  </si>
  <si>
    <t>First example has the sense of 'be dyed, to be effected', thus taking on a passive character. Second example is a causative: 'to dye, color, to redden'. The root also may have the sense of 'passion, to be excited, to be attracted by, to fall in love, be happy.'</t>
  </si>
  <si>
    <t>raɲj- (raj-) (rajyati ~ raɲjati); raɲjaya- (raɲjayati)</t>
  </si>
  <si>
    <t>dye</t>
  </si>
  <si>
    <t>laigi</t>
  </si>
  <si>
    <t>fīlum</t>
  </si>
  <si>
    <t>klo'sti</t>
  </si>
  <si>
    <t>'nēma; klō'stēr</t>
  </si>
  <si>
    <t>nit ́, nitka</t>
  </si>
  <si>
    <t>vadem</t>
  </si>
  <si>
    <t>tråd</t>
  </si>
  <si>
    <t>θāðr</t>
  </si>
  <si>
    <t>fil</t>
  </si>
  <si>
    <t>neud</t>
  </si>
  <si>
    <t>edau</t>
  </si>
  <si>
    <t>snāthe</t>
  </si>
  <si>
    <t>'hari</t>
  </si>
  <si>
    <t>hilo</t>
  </si>
  <si>
    <t>Refers to 'hilo de maguey, ixtle'. *Aztecan *ɨkpa-.</t>
  </si>
  <si>
    <t>ičti</t>
  </si>
  <si>
    <t>[filo]; tuaine; tui kahoa</t>
  </si>
  <si>
    <t>Verbal form is tui-a.</t>
  </si>
  <si>
    <t>tau; miro; tiriŋi; tuaina; tarete</t>
  </si>
  <si>
    <t>PNP *makawe. Verbal form *tui.</t>
  </si>
  <si>
    <t>PPN *ʔatu; *afo; *kafa; *kaalawa; *makawe</t>
  </si>
  <si>
    <t>*PEO *sapi'string'.</t>
  </si>
  <si>
    <t>خيْط</t>
  </si>
  <si>
    <t>næx</t>
  </si>
  <si>
    <t>tʰav</t>
  </si>
  <si>
    <t>sūtra-; tantu-</t>
  </si>
  <si>
    <t>thread</t>
  </si>
  <si>
    <t>soɑiru</t>
  </si>
  <si>
    <t>sūbula</t>
  </si>
  <si>
    <t>su'vli</t>
  </si>
  <si>
    <t>'opeas</t>
  </si>
  <si>
    <t>šilo</t>
  </si>
  <si>
    <t>āle; phriem(e); siuwele</t>
  </si>
  <si>
    <t>syl</t>
  </si>
  <si>
    <t>alr</t>
  </si>
  <si>
    <t>alène</t>
  </si>
  <si>
    <t>minaoued</t>
  </si>
  <si>
    <t>mynawyd</t>
  </si>
  <si>
    <t>menad</t>
  </si>
  <si>
    <t>From Gascon (Béarn) 'pountchou'.</t>
  </si>
  <si>
    <t>[pũ'ču]</t>
  </si>
  <si>
    <t>punzón</t>
  </si>
  <si>
    <t>مِخْرز , مِثْقب</t>
  </si>
  <si>
    <t>Loans respectively from Hungarian and Romanian.</t>
  </si>
  <si>
    <t>[yar]; [priboi]</t>
  </si>
  <si>
    <t>ārā-</t>
  </si>
  <si>
    <t>awl</t>
  </si>
  <si>
    <t>nallu</t>
  </si>
  <si>
    <t>acus</t>
  </si>
  <si>
    <t>ve'lona</t>
  </si>
  <si>
    <t>hra'pʰis; be'lonē</t>
  </si>
  <si>
    <t>igla; igolka</t>
  </si>
  <si>
    <t>nādel(e)</t>
  </si>
  <si>
    <t>neþla</t>
  </si>
  <si>
    <t>nāl</t>
  </si>
  <si>
    <t>aiguille</t>
  </si>
  <si>
    <t>nadoz</t>
  </si>
  <si>
    <t>nodwydd</t>
  </si>
  <si>
    <t>snāthat</t>
  </si>
  <si>
    <t>o'rac̷</t>
  </si>
  <si>
    <t>aguja</t>
  </si>
  <si>
    <t>'Thorn' is wic̷-ti. *Aztecan *wic̷-.</t>
  </si>
  <si>
    <t>tahc̷oma-lo-ni</t>
  </si>
  <si>
    <t>'Thorn' tala.</t>
  </si>
  <si>
    <t>hui tuitui</t>
  </si>
  <si>
    <t>'Thorn' is koi-koi.</t>
  </si>
  <si>
    <t>ŋira</t>
  </si>
  <si>
    <t>First ex. is 'net needle'. 'Thorn' sui.</t>
  </si>
  <si>
    <t>PPN *sika; *hau; *sau; *kuti</t>
  </si>
  <si>
    <t>*PEO *sika'thorn'.</t>
  </si>
  <si>
    <t>إبْرة , مِخْيط</t>
  </si>
  <si>
    <t>suzæn</t>
  </si>
  <si>
    <t>siv</t>
  </si>
  <si>
    <t>sūci-</t>
  </si>
  <si>
    <t>needle</t>
  </si>
  <si>
    <t>goɑr̃r̃ut</t>
  </si>
  <si>
    <t>suere</t>
  </si>
  <si>
    <t>'ravo</t>
  </si>
  <si>
    <t>'hraptō</t>
  </si>
  <si>
    <t>šit</t>
  </si>
  <si>
    <t>næjen; siuwen</t>
  </si>
  <si>
    <t>siujan</t>
  </si>
  <si>
    <t>Second term is now obsolete.</t>
  </si>
  <si>
    <t>sy; sömma</t>
  </si>
  <si>
    <t>sauma; sȳja</t>
  </si>
  <si>
    <t>coudre</t>
  </si>
  <si>
    <t>gwriad</t>
  </si>
  <si>
    <t>gwnïo</t>
  </si>
  <si>
    <t>uagim</t>
  </si>
  <si>
    <t>žoṣ</t>
  </si>
  <si>
    <t>coser</t>
  </si>
  <si>
    <t>*Aztecan *c̷oma.</t>
  </si>
  <si>
    <t>tahc̷oma</t>
  </si>
  <si>
    <t>tuitui</t>
  </si>
  <si>
    <t>tui; tui-tui</t>
  </si>
  <si>
    <t>PPN *tia; *tui</t>
  </si>
  <si>
    <t>*PEO *zula-t</t>
  </si>
  <si>
    <t>خَاطَ , خَيﱠطَ</t>
  </si>
  <si>
    <t>duxtæn/ duz-</t>
  </si>
  <si>
    <t>suv-</t>
  </si>
  <si>
    <t>sīv- ~ siv- (sīvyati)</t>
  </si>
  <si>
    <t>sew</t>
  </si>
  <si>
    <t>stovlɑ</t>
  </si>
  <si>
    <t>tēla</t>
  </si>
  <si>
    <t>arɣa'lios</t>
  </si>
  <si>
    <t>stanok</t>
  </si>
  <si>
    <t>weberstuol</t>
  </si>
  <si>
    <t>väv-stol</t>
  </si>
  <si>
    <t>vefstaðr; vefstōll</t>
  </si>
  <si>
    <t>métier à tisser</t>
  </si>
  <si>
    <t>stern</t>
  </si>
  <si>
    <t>gwŷdd</t>
  </si>
  <si>
    <t>garmain</t>
  </si>
  <si>
    <t>telar</t>
  </si>
  <si>
    <t>kʷowtahkit</t>
  </si>
  <si>
    <t>نوْل , مِنْوال</t>
  </si>
  <si>
    <t>dæstgɑhe-næssɑǰi</t>
  </si>
  <si>
    <t>[ʀozboi]</t>
  </si>
  <si>
    <t>veman-</t>
  </si>
  <si>
    <t>loom</t>
  </si>
  <si>
    <t>goððit</t>
  </si>
  <si>
    <t>texere</t>
  </si>
  <si>
    <t>i'feno</t>
  </si>
  <si>
    <t>hu'pʰainō</t>
  </si>
  <si>
    <t>tkat ́; plesti</t>
  </si>
  <si>
    <t>weben</t>
  </si>
  <si>
    <t>väva</t>
  </si>
  <si>
    <t>vefa</t>
  </si>
  <si>
    <t>tisser</t>
  </si>
  <si>
    <t>gwehyddu, gweu</t>
  </si>
  <si>
    <t>tejer</t>
  </si>
  <si>
    <t>Refers to a 'tejido abierto'. *Aztecan *ihkVti.</t>
  </si>
  <si>
    <t>čayal-ti-k</t>
  </si>
  <si>
    <t>lālaŋa</t>
  </si>
  <si>
    <t>whatu-a; raraŋa</t>
  </si>
  <si>
    <t>PPN *faʔu; *fatu; *la-laŋa; *tia</t>
  </si>
  <si>
    <t>*PEO *paqu</t>
  </si>
  <si>
    <t>حَاكَ , نَسَجَ</t>
  </si>
  <si>
    <t>vā- (vi-, u-), (vayati)</t>
  </si>
  <si>
    <t>weave</t>
  </si>
  <si>
    <t>fūsus</t>
  </si>
  <si>
    <t>a'ðraxti</t>
  </si>
  <si>
    <t>'atraktos</t>
  </si>
  <si>
    <t>vereteno</t>
  </si>
  <si>
    <t>spinnel; spindel</t>
  </si>
  <si>
    <t>spindel</t>
  </si>
  <si>
    <t>snœlda</t>
  </si>
  <si>
    <t>fuseau</t>
  </si>
  <si>
    <t>gwerzid</t>
  </si>
  <si>
    <t>gwerthyd</t>
  </si>
  <si>
    <t>'ardac̷</t>
  </si>
  <si>
    <t>huso</t>
  </si>
  <si>
    <t>*Aztecan *malaka-.</t>
  </si>
  <si>
    <t>malaka-t</t>
  </si>
  <si>
    <t>مِغْزل</t>
  </si>
  <si>
    <t>duk</t>
  </si>
  <si>
    <t>[viritoaska]</t>
  </si>
  <si>
    <t>tarku-</t>
  </si>
  <si>
    <t>spindle</t>
  </si>
  <si>
    <t>nēre</t>
  </si>
  <si>
    <t>'kloθo; 'ɣneθo</t>
  </si>
  <si>
    <t>'neō; 'nētʰō; 'klōtʰō</t>
  </si>
  <si>
    <t>sprjast ́; prjast</t>
  </si>
  <si>
    <t>spinnen</t>
  </si>
  <si>
    <t>spinnan</t>
  </si>
  <si>
    <t>spinna</t>
  </si>
  <si>
    <t>filer</t>
  </si>
  <si>
    <t>nezaɲ</t>
  </si>
  <si>
    <t>nyddu</t>
  </si>
  <si>
    <t>snī-</t>
  </si>
  <si>
    <t>'ürüt</t>
  </si>
  <si>
    <t>hilar</t>
  </si>
  <si>
    <t>*Aztecan *c̷aawa.</t>
  </si>
  <si>
    <t>ta-c̷awa</t>
  </si>
  <si>
    <t>vilohi; milohi</t>
  </si>
  <si>
    <t>miro-a</t>
  </si>
  <si>
    <t>PPN *taka</t>
  </si>
  <si>
    <t>*PEO *taka</t>
  </si>
  <si>
    <t>غَزَلَ , رَدَنَ</t>
  </si>
  <si>
    <t>rištæn; reštæn/ ris-</t>
  </si>
  <si>
    <t>katisar-; [preadisar]</t>
  </si>
  <si>
    <t>A translation of tarku-dvāreṇa tantūn kṛ-, is: 'one makes threads (tantūn karoti; janayati) by means of a spindle' (tarku-dvāreṇa).</t>
  </si>
  <si>
    <t>kṛt- (kṛṇatti)</t>
  </si>
  <si>
    <t>spin</t>
  </si>
  <si>
    <t>nahkki</t>
  </si>
  <si>
    <t>corium</t>
  </si>
  <si>
    <t>'ðerma</t>
  </si>
  <si>
    <t>'skūtos</t>
  </si>
  <si>
    <t>koža</t>
  </si>
  <si>
    <t>leder</t>
  </si>
  <si>
    <t>filleins</t>
  </si>
  <si>
    <t>läder</t>
  </si>
  <si>
    <t>leðr</t>
  </si>
  <si>
    <t>cuir</t>
  </si>
  <si>
    <t>ler</t>
  </si>
  <si>
    <t>lledr</t>
  </si>
  <si>
    <t>lethar</t>
  </si>
  <si>
    <t>'larü</t>
  </si>
  <si>
    <t>cuero; piel</t>
  </si>
  <si>
    <t>*Aztecan *kʷətaš-.</t>
  </si>
  <si>
    <t>kʷetaš</t>
  </si>
  <si>
    <t>[leta]</t>
  </si>
  <si>
    <t>rera</t>
  </si>
  <si>
    <t>جِلْد</t>
  </si>
  <si>
    <t>čærm</t>
  </si>
  <si>
    <t>morc̷i</t>
  </si>
  <si>
    <t>Possibly kṛtti- 'skin; hide'.</t>
  </si>
  <si>
    <t>carman-; dṛti-</t>
  </si>
  <si>
    <t>leather</t>
  </si>
  <si>
    <t>nahkki</t>
  </si>
  <si>
    <t>pellis</t>
  </si>
  <si>
    <t>'ɣuna</t>
  </si>
  <si>
    <t>'derma; do'rā</t>
  </si>
  <si>
    <t>mex</t>
  </si>
  <si>
    <t>belliz</t>
  </si>
  <si>
    <t>päls</t>
  </si>
  <si>
    <t>skinn; loð-</t>
  </si>
  <si>
    <t>fourrure</t>
  </si>
  <si>
    <t>feur; foulinenn</t>
  </si>
  <si>
    <t>ffwr</t>
  </si>
  <si>
    <t>crocenn</t>
  </si>
  <si>
    <t>[fu'rüa]</t>
  </si>
  <si>
    <t>piel</t>
  </si>
  <si>
    <t>fulufulu</t>
  </si>
  <si>
    <t>فرْو , فرْوة</t>
  </si>
  <si>
    <t>xæz</t>
  </si>
  <si>
    <t>A 'fur coat' is postin.</t>
  </si>
  <si>
    <t>Respectively: 'hair; animal hair; growing on the body or limbs'.</t>
  </si>
  <si>
    <t>loman-; pašu-loman-; an̄ga-ruha-</t>
  </si>
  <si>
    <t>fur</t>
  </si>
  <si>
    <t>filte</t>
  </si>
  <si>
    <t>Lit. 'pressed together'.</t>
  </si>
  <si>
    <t>coācta</t>
  </si>
  <si>
    <t>'tsoxa</t>
  </si>
  <si>
    <t>'pīlos</t>
  </si>
  <si>
    <t>vojlok</t>
  </si>
  <si>
    <t>vilz</t>
  </si>
  <si>
    <t>filt</t>
  </si>
  <si>
    <t>θōfi; flōki</t>
  </si>
  <si>
    <t>feutre</t>
  </si>
  <si>
    <t>feltr</t>
  </si>
  <si>
    <t>ffelt; brethyn; llawban</t>
  </si>
  <si>
    <t>fieltro</t>
  </si>
  <si>
    <t>لِبْد , لبﱠاد</t>
  </si>
  <si>
    <t>næmæd</t>
  </si>
  <si>
    <t>[felta]</t>
  </si>
  <si>
    <t>Possibly, 'ūrṇa-; aurṇa- 'woolen'.</t>
  </si>
  <si>
    <t>felt</t>
  </si>
  <si>
    <t>silki</t>
  </si>
  <si>
    <t>sēricum</t>
  </si>
  <si>
    <t>me'taksi</t>
  </si>
  <si>
    <t>sēri'kon</t>
  </si>
  <si>
    <t>šëlk</t>
  </si>
  <si>
    <t>sīde</t>
  </si>
  <si>
    <t>silke; siden</t>
  </si>
  <si>
    <t>soie</t>
  </si>
  <si>
    <t>sidan</t>
  </si>
  <si>
    <t>sīta; sīric</t>
  </si>
  <si>
    <t>From Span.'seda'.</t>
  </si>
  <si>
    <t>['seta]</t>
  </si>
  <si>
    <t>seda</t>
  </si>
  <si>
    <t>[silika]</t>
  </si>
  <si>
    <t>حرِير</t>
  </si>
  <si>
    <t>æbrišom</t>
  </si>
  <si>
    <t>kez</t>
  </si>
  <si>
    <t>kīṭa-ja-; kṛmi-ja</t>
  </si>
  <si>
    <t>silk</t>
  </si>
  <si>
    <t>bummol</t>
  </si>
  <si>
    <t>xylinum</t>
  </si>
  <si>
    <t>vam'vaki</t>
  </si>
  <si>
    <t>'bambaks</t>
  </si>
  <si>
    <t>xlopok</t>
  </si>
  <si>
    <t>boumwolle</t>
  </si>
  <si>
    <t>bomull</t>
  </si>
  <si>
    <t>coton</t>
  </si>
  <si>
    <t>kotoɲs, koton</t>
  </si>
  <si>
    <t>cotwm</t>
  </si>
  <si>
    <t>[ku'tu]</t>
  </si>
  <si>
    <t>algodón</t>
  </si>
  <si>
    <t>See 'sheep' 03.250. *Aztecan *ɨčka-.</t>
  </si>
  <si>
    <t>filo</t>
  </si>
  <si>
    <t>قُطْن</t>
  </si>
  <si>
    <t>pæmbe; pæxtæ</t>
  </si>
  <si>
    <t>[bumbako]</t>
  </si>
  <si>
    <t>kārpāsa-</t>
  </si>
  <si>
    <t>cotton</t>
  </si>
  <si>
    <t>liidni; beɑllemɑs</t>
  </si>
  <si>
    <t>līnum, linteum</t>
  </si>
  <si>
    <t>li'nari; li'no</t>
  </si>
  <si>
    <t>'linon</t>
  </si>
  <si>
    <t>len ́; xolst</t>
  </si>
  <si>
    <t>līnen; vlahs; har</t>
  </si>
  <si>
    <t>lein</t>
  </si>
  <si>
    <t>Second term is 'linen'. Third term is 'flax'.</t>
  </si>
  <si>
    <t>lärft; linne; lin</t>
  </si>
  <si>
    <t>līn; lērept; hōrr</t>
  </si>
  <si>
    <t>lliain; llin</t>
  </si>
  <si>
    <t>līn</t>
  </si>
  <si>
    <t>[li]</t>
  </si>
  <si>
    <t>lino</t>
  </si>
  <si>
    <t>tupenu [lineni]</t>
  </si>
  <si>
    <t>harakeke; koorari</t>
  </si>
  <si>
    <t>كتﱠان</t>
  </si>
  <si>
    <t>kættɑn</t>
  </si>
  <si>
    <t>[yino]; [kilc̷a]</t>
  </si>
  <si>
    <t>Respectively: refers to 'linen' (cloth); a variety of flax.</t>
  </si>
  <si>
    <t>kṣāuma-; kṣumā-</t>
  </si>
  <si>
    <t>linen, flax</t>
  </si>
  <si>
    <t>ullu</t>
  </si>
  <si>
    <t>lāna</t>
  </si>
  <si>
    <t>ma'li</t>
  </si>
  <si>
    <t>'erion</t>
  </si>
  <si>
    <t>šerst</t>
  </si>
  <si>
    <t>wolle</t>
  </si>
  <si>
    <t>wulla</t>
  </si>
  <si>
    <t>ull</t>
  </si>
  <si>
    <t>laine</t>
  </si>
  <si>
    <t>gloan</t>
  </si>
  <si>
    <t>gwlân; edafedd</t>
  </si>
  <si>
    <t>olann</t>
  </si>
  <si>
    <t>'ilhe</t>
  </si>
  <si>
    <t>lana</t>
  </si>
  <si>
    <t>Also means 'hair' 04.144.</t>
  </si>
  <si>
    <t>tohmi-t</t>
  </si>
  <si>
    <t>fulufuluʔi [sipi]</t>
  </si>
  <si>
    <t>Cf. 'hair'04.140; 'feathers' 04.393.</t>
  </si>
  <si>
    <t>wuuru; huru</t>
  </si>
  <si>
    <t>صُوف</t>
  </si>
  <si>
    <t>pæšm</t>
  </si>
  <si>
    <t>pošom</t>
  </si>
  <si>
    <t>ūrṇā-</t>
  </si>
  <si>
    <t>wool</t>
  </si>
  <si>
    <t>laðði</t>
  </si>
  <si>
    <t>textum, textīle; pannus</t>
  </si>
  <si>
    <t>'ifasma</t>
  </si>
  <si>
    <t>'hupʰasma; 'hrakos</t>
  </si>
  <si>
    <t>tkan ́; sukno; materija</t>
  </si>
  <si>
    <t>tuoch; lachen</t>
  </si>
  <si>
    <t>fana</t>
  </si>
  <si>
    <t>tyg</t>
  </si>
  <si>
    <t>klœði; vāð; dūkr</t>
  </si>
  <si>
    <t>étoffe; tissu</t>
  </si>
  <si>
    <t>danvez</t>
  </si>
  <si>
    <t>brethyn; defnydd</t>
  </si>
  <si>
    <t>brēit</t>
  </si>
  <si>
    <t>'oihal</t>
  </si>
  <si>
    <t>tasa-l; tate-k</t>
  </si>
  <si>
    <t>tupenu</t>
  </si>
  <si>
    <t>قُماش , نسِيج</t>
  </si>
  <si>
    <t>pɑrče</t>
  </si>
  <si>
    <t>[poxtan]; [postavo]</t>
  </si>
  <si>
    <t>These words also mean 'clothes, attire' 06.120.</t>
  </si>
  <si>
    <t>vasana-; vastra-; vāsas-; paṭa-</t>
  </si>
  <si>
    <t>cloth</t>
  </si>
  <si>
    <t>bivttɑsgoɑr̃r̃u</t>
  </si>
  <si>
    <t>vestītor; sartor</t>
  </si>
  <si>
    <t>'raftis</t>
  </si>
  <si>
    <t>īmatiour'gos</t>
  </si>
  <si>
    <t>portnoj</t>
  </si>
  <si>
    <t>schrōtære; snīdære</t>
  </si>
  <si>
    <t>skräddare</t>
  </si>
  <si>
    <t>skraddari</t>
  </si>
  <si>
    <t>tailleur</t>
  </si>
  <si>
    <t>kemener</t>
  </si>
  <si>
    <t>teiliwr</t>
  </si>
  <si>
    <t>[ta'lʸür]</t>
  </si>
  <si>
    <t>sastre</t>
  </si>
  <si>
    <t>taŋata tuitui vala</t>
  </si>
  <si>
    <t>خيﱠاط</t>
  </si>
  <si>
    <t>[xæyyɑt]; dærzi</t>
  </si>
  <si>
    <t>[kroitori]; [sebevo]</t>
  </si>
  <si>
    <t>Both derive from the root siv- 'to sew'. sūci- is 'needle' 06.360, so sūcika- is 'one who makes a living with his needle'. saucika-, a secondary derivation, has the same meaning.</t>
  </si>
  <si>
    <t>sūcika-; sāucika-</t>
  </si>
  <si>
    <t>tailor</t>
  </si>
  <si>
    <t>gar̃vu ~ suoyit</t>
  </si>
  <si>
    <t>vestis, vestītus, vestīmentum</t>
  </si>
  <si>
    <t>'ruxo; 'enðima</t>
  </si>
  <si>
    <t>Last two forms are plural.</t>
  </si>
  <si>
    <t>e'stʰēs; 'enduma; 'heimata; hī'matia</t>
  </si>
  <si>
    <t>odežda; plat ́je</t>
  </si>
  <si>
    <t>kleit; kleidunge; wāt</t>
  </si>
  <si>
    <t>wasjos; gafeteins; gawaseins; gaskadweins</t>
  </si>
  <si>
    <t>kläder</t>
  </si>
  <si>
    <t>klœði; būningr; fot</t>
  </si>
  <si>
    <t>habit; vêtement</t>
  </si>
  <si>
    <t>dillad; gwiskamant</t>
  </si>
  <si>
    <t>dillad; gwisg/gwisgoedd</t>
  </si>
  <si>
    <t>dīllat; ētach; ētiuth</t>
  </si>
  <si>
    <t>From Span. or from Gascon (Béarn) 'ropo'.</t>
  </si>
  <si>
    <t>[a'ropa]</t>
  </si>
  <si>
    <t>ropa</t>
  </si>
  <si>
    <t>'Sarape' (man's clothing) is koton; takemit.</t>
  </si>
  <si>
    <t>tasa-l; i-taken</t>
  </si>
  <si>
    <t>vala; teuŋa</t>
  </si>
  <si>
    <t>kahu; kaka; kaakahu; puueru; huutu</t>
  </si>
  <si>
    <t>PEP *puʔa. 'Loincloth' *malo.</t>
  </si>
  <si>
    <t>PPN *kafu; *kofu</t>
  </si>
  <si>
    <t>مﻻبِس</t>
  </si>
  <si>
    <t>[lebɑs]; ǰɑme</t>
  </si>
  <si>
    <t>Respectively: 'shirts'; plural loan from Romanian.</t>
  </si>
  <si>
    <t>gada; [c̷oali]</t>
  </si>
  <si>
    <t>vasana-; vastra-; vāsas-; cela-</t>
  </si>
  <si>
    <t>clothing, clothes</t>
  </si>
  <si>
    <t>gar̃vodit</t>
  </si>
  <si>
    <t>vestīre; induere</t>
  </si>
  <si>
    <t>fo'rao; 'vazo ('ruxa); 'dinome</t>
  </si>
  <si>
    <t>'hennumai; en'duō; en'duomai</t>
  </si>
  <si>
    <t>odet</t>
  </si>
  <si>
    <t>wæten; leiden</t>
  </si>
  <si>
    <t>wasjan</t>
  </si>
  <si>
    <t>kläda, klä, klä på sig</t>
  </si>
  <si>
    <t>klœða</t>
  </si>
  <si>
    <t>porter; mettre (vêtement)</t>
  </si>
  <si>
    <t>gwiskaɲ</t>
  </si>
  <si>
    <t>gwisgo; dilladu; ymwisgo</t>
  </si>
  <si>
    <t>ētim; intuigur</t>
  </si>
  <si>
    <t>žaunc̷̣</t>
  </si>
  <si>
    <t>vestirse</t>
  </si>
  <si>
    <t>mo-kʷey-ti-a; mo-taken-ti-a</t>
  </si>
  <si>
    <t>tui; faka-valaʔi; faka-teuŋa</t>
  </si>
  <si>
    <t>'Take off clothes' unu-hia; taŋo-hia.</t>
  </si>
  <si>
    <t>kaakahu-ria; kuhu kaakahu; kaka</t>
  </si>
  <si>
    <t>PPN *tala; *kofu; *kafu; *sume; *hume</t>
  </si>
  <si>
    <t>*PEO *jara.</t>
  </si>
  <si>
    <t>لَبِسَ</t>
  </si>
  <si>
    <t>lebɑs-pušidæn</t>
  </si>
  <si>
    <t>Respectively: 'take' + reflexive pronoun + prepositional case ending; 'dress' intransitive.</t>
  </si>
  <si>
    <t>lav pe-te; huriav</t>
  </si>
  <si>
    <t>vas- (vaste)</t>
  </si>
  <si>
    <t>put on (clothes)</t>
  </si>
  <si>
    <t>monnefiskɑdɑs</t>
  </si>
  <si>
    <t>vitellus</t>
  </si>
  <si>
    <t>'krokos (a'vɣu)</t>
  </si>
  <si>
    <t>'lekitʰos; 'krokos</t>
  </si>
  <si>
    <t>želtok</t>
  </si>
  <si>
    <t>toter</t>
  </si>
  <si>
    <t>ägg-gula</t>
  </si>
  <si>
    <t>jaune d'oeuf</t>
  </si>
  <si>
    <t>melen-u; melen-vi</t>
  </si>
  <si>
    <t>melynwy</t>
  </si>
  <si>
    <t>go'rĩko</t>
  </si>
  <si>
    <t>yema</t>
  </si>
  <si>
    <t>šoči-t means 'flower' 08.570.</t>
  </si>
  <si>
    <t>pio-te-šoči-t</t>
  </si>
  <si>
    <t>koŋa eŋeeŋa; ʔo e foʔimoa</t>
  </si>
  <si>
    <t>مُحّ , صفارُ البيْض</t>
  </si>
  <si>
    <t>zærde(-ye-toxme-morq)</t>
  </si>
  <si>
    <t>[gelbenus]</t>
  </si>
  <si>
    <t>Both terms refer to the 'center, heart' of the egg.</t>
  </si>
  <si>
    <t>aṇḍa-madhya-; aṇḍa-hṛdaya-</t>
  </si>
  <si>
    <t>egg yolk</t>
  </si>
  <si>
    <t>Food and drink</t>
  </si>
  <si>
    <t>monni</t>
  </si>
  <si>
    <t>ōvum</t>
  </si>
  <si>
    <t>a'vɣo</t>
  </si>
  <si>
    <t>ō'on</t>
  </si>
  <si>
    <t>jajco</t>
  </si>
  <si>
    <t>Crimean Gothic.</t>
  </si>
  <si>
    <t>ada</t>
  </si>
  <si>
    <t>ägg</t>
  </si>
  <si>
    <t>oeuf</t>
  </si>
  <si>
    <t>vi; u</t>
  </si>
  <si>
    <t>wy</t>
  </si>
  <si>
    <t>og</t>
  </si>
  <si>
    <t>a'rauc̷e</t>
  </si>
  <si>
    <t>huevo</t>
  </si>
  <si>
    <t>Lit. 'chicken-rock' 01.440.</t>
  </si>
  <si>
    <t>pio-te-t</t>
  </si>
  <si>
    <t>foʔimoa; fuaʔimoa</t>
  </si>
  <si>
    <t>hua also means 'fruit' 05.710.</t>
  </si>
  <si>
    <t>hua manu; heeki</t>
  </si>
  <si>
    <t>بيْض , بيْضة</t>
  </si>
  <si>
    <t>toxm-e-morq</t>
  </si>
  <si>
    <t>anʀo</t>
  </si>
  <si>
    <t>aṇḍa-</t>
  </si>
  <si>
    <t>egg</t>
  </si>
  <si>
    <t>r̃uovttuvuolɑ</t>
  </si>
  <si>
    <t>fermentum</t>
  </si>
  <si>
    <t>enzimo'meno po'to</t>
  </si>
  <si>
    <t>kvas</t>
  </si>
  <si>
    <t>jäst dryck</t>
  </si>
  <si>
    <t>boisson fermentée</t>
  </si>
  <si>
    <t>boeson</t>
  </si>
  <si>
    <t>diod wedi ei heplesu</t>
  </si>
  <si>
    <t>bebida fermentada</t>
  </si>
  <si>
    <t>mo-čikawa-l-tih; kokokat</t>
  </si>
  <si>
    <t>mafu; faka-pala; faka-mafu</t>
  </si>
  <si>
    <t>'Fermented corn' is kaaŋa wai; kaaŋa koopiro.</t>
  </si>
  <si>
    <t>PPN *maa; *mara; *masi; *m-asi; *m-ahi</t>
  </si>
  <si>
    <t>مشْرُوب مُتَخَمﳴر</t>
  </si>
  <si>
    <t>Respectively: loan from Romanian; 'heated' in other dialects.</t>
  </si>
  <si>
    <t>[ritia]; tʰari</t>
  </si>
  <si>
    <t>surā- derives from the root su- (sunoti), 'press out, extract' (juice from a plant), giving the sense possibly of a fermented or distilled drink. The soma juice, for instance, derives from a pressing, but of what plant is not certain. sava-, interestingly, derives from the same root (su-). The only difference is that surā- refers to a distilled or fermented drink other than the soma drink; sava- refers specifically to a 'pressing', in the Vedic ritual context, to one of the three pressings of the soma plant in the Soma rituals.</t>
  </si>
  <si>
    <t>surā; surā-sava-; yavasurā-</t>
  </si>
  <si>
    <t>fermented drink</t>
  </si>
  <si>
    <t>vuolɑ</t>
  </si>
  <si>
    <t>zythum; cervesia</t>
  </si>
  <si>
    <t>'bira</t>
  </si>
  <si>
    <t>'brūtos; 'zūtʰos</t>
  </si>
  <si>
    <t>pivo</t>
  </si>
  <si>
    <t>bier</t>
  </si>
  <si>
    <t>öl</t>
  </si>
  <si>
    <t>bjōrr; ol</t>
  </si>
  <si>
    <t>bière</t>
  </si>
  <si>
    <t>cwrw</t>
  </si>
  <si>
    <t>cuirm; laith; beoir</t>
  </si>
  <si>
    <t>['biera]</t>
  </si>
  <si>
    <t>cerveza</t>
  </si>
  <si>
    <t>Made of maguey plant.</t>
  </si>
  <si>
    <t>ok-ti</t>
  </si>
  <si>
    <t>pia</t>
  </si>
  <si>
    <t>بِيرة</t>
  </si>
  <si>
    <t>ɑbe-ǰów</t>
  </si>
  <si>
    <t>Loans from Romanian. Latter form is archaic.</t>
  </si>
  <si>
    <t>[beara]; [levina]</t>
  </si>
  <si>
    <t>yava- refers specifically to 'barley'. For surā- see next entry.</t>
  </si>
  <si>
    <t>yava-surā-</t>
  </si>
  <si>
    <t>beer</t>
  </si>
  <si>
    <t>viidnɑ</t>
  </si>
  <si>
    <t>vīnum</t>
  </si>
  <si>
    <t>kra'si / 'inos</t>
  </si>
  <si>
    <t>'oinos</t>
  </si>
  <si>
    <t>vino</t>
  </si>
  <si>
    <t>wīn</t>
  </si>
  <si>
    <t>wein</t>
  </si>
  <si>
    <t>vin</t>
  </si>
  <si>
    <t>vīn</t>
  </si>
  <si>
    <t>gwin</t>
  </si>
  <si>
    <t>fīn</t>
  </si>
  <si>
    <t>ar'du</t>
  </si>
  <si>
    <t>[waaina]</t>
  </si>
  <si>
    <t>نبِيذ , خمْر</t>
  </si>
  <si>
    <t>šærɑb</t>
  </si>
  <si>
    <t>mol</t>
  </si>
  <si>
    <t>Lit. 'grape + juice', not necessarily fermented. If one were to translate wine as primarily a fermented drink, perhaps surā- or surā-sava- would come closest to this sense.</t>
  </si>
  <si>
    <t>drākṣā-rasa-</t>
  </si>
  <si>
    <t>wine</t>
  </si>
  <si>
    <t>miehtɑyuhkɑmuš</t>
  </si>
  <si>
    <t>hydromeli</t>
  </si>
  <si>
    <t>iðro'meli</t>
  </si>
  <si>
    <t>me'liteion</t>
  </si>
  <si>
    <t>mëd</t>
  </si>
  <si>
    <t>met(e)</t>
  </si>
  <si>
    <t>Inferred from a Greek transcription.</t>
  </si>
  <si>
    <t>midus</t>
  </si>
  <si>
    <t>mjöd</t>
  </si>
  <si>
    <t>mjoðr</t>
  </si>
  <si>
    <t>hydromel</t>
  </si>
  <si>
    <t>mez is an archaic form, which may have been borrowed in literary texts.</t>
  </si>
  <si>
    <t>chouchenn; chufere; chupere</t>
  </si>
  <si>
    <t>medd</t>
  </si>
  <si>
    <t>mid</t>
  </si>
  <si>
    <t>aguamiel</t>
  </si>
  <si>
    <t>Lit. 'honey wine' 05.840.</t>
  </si>
  <si>
    <t>avginaki mol; [yusto]</t>
  </si>
  <si>
    <t>madhu-; madhu-pānīya-</t>
  </si>
  <si>
    <t>mead</t>
  </si>
  <si>
    <t>yugus</t>
  </si>
  <si>
    <t>pōtus</t>
  </si>
  <si>
    <t>po'to</t>
  </si>
  <si>
    <t>'pōma; 'poma</t>
  </si>
  <si>
    <t>napitok</t>
  </si>
  <si>
    <t>trunc</t>
  </si>
  <si>
    <t>dryck, dricka</t>
  </si>
  <si>
    <t>boisson</t>
  </si>
  <si>
    <t>evaj</t>
  </si>
  <si>
    <t>diod; llymaid</t>
  </si>
  <si>
    <t>e'dari</t>
  </si>
  <si>
    <t>bebida</t>
  </si>
  <si>
    <t>*Aztecan *atool-, 'atole'.</t>
  </si>
  <si>
    <t>a-tol</t>
  </si>
  <si>
    <t>Means 'porridge'.</t>
  </si>
  <si>
    <t>paareti</t>
  </si>
  <si>
    <t>PPN *(i, u)nu</t>
  </si>
  <si>
    <t>Homonyn (3). *PEO *inu</t>
  </si>
  <si>
    <t>مشْرُوب , شراب</t>
  </si>
  <si>
    <t>nušidæni</t>
  </si>
  <si>
    <t>pi-mos 'drink' + abstract suffix.</t>
  </si>
  <si>
    <t>pimos</t>
  </si>
  <si>
    <t>pānīya-; peya-</t>
  </si>
  <si>
    <t>beverage, drink</t>
  </si>
  <si>
    <t>vuodyɑ</t>
  </si>
  <si>
    <t>būtyrum</t>
  </si>
  <si>
    <t>'vutiro</t>
  </si>
  <si>
    <t>'būtūron</t>
  </si>
  <si>
    <t>maslo</t>
  </si>
  <si>
    <t>buter; anke</t>
  </si>
  <si>
    <t>smör</t>
  </si>
  <si>
    <t>smjor</t>
  </si>
  <si>
    <t>beurre</t>
  </si>
  <si>
    <t>amann</t>
  </si>
  <si>
    <t>ymenyn</t>
  </si>
  <si>
    <t>imb</t>
  </si>
  <si>
    <t>['büra]</t>
  </si>
  <si>
    <t>mantequilla; manteca</t>
  </si>
  <si>
    <t>pata</t>
  </si>
  <si>
    <t>[pata]</t>
  </si>
  <si>
    <t>زُبْد , زُبْدة</t>
  </si>
  <si>
    <t>kære</t>
  </si>
  <si>
    <t>c̷il; kʰil</t>
  </si>
  <si>
    <t>First term refers more specifically to 'clarified butter'.</t>
  </si>
  <si>
    <t>ghṛta-; navanīta-</t>
  </si>
  <si>
    <t>butter</t>
  </si>
  <si>
    <t>vuosta</t>
  </si>
  <si>
    <t>cāseus</t>
  </si>
  <si>
    <t>ti'ri</t>
  </si>
  <si>
    <t>tū'ros</t>
  </si>
  <si>
    <t>syr (tvorog)</t>
  </si>
  <si>
    <t>kæse</t>
  </si>
  <si>
    <t>ost</t>
  </si>
  <si>
    <t>ostr</t>
  </si>
  <si>
    <t>fromage</t>
  </si>
  <si>
    <t>fromaj</t>
  </si>
  <si>
    <t>caws</t>
  </si>
  <si>
    <t>cāise</t>
  </si>
  <si>
    <t>Latter form is baby talk to children.</t>
  </si>
  <si>
    <t>gaz'na; ɲa'ɲa</t>
  </si>
  <si>
    <t>queso</t>
  </si>
  <si>
    <t>siisi</t>
  </si>
  <si>
    <t>tiihi</t>
  </si>
  <si>
    <t>جُبْن , جُبْنة</t>
  </si>
  <si>
    <t>pænir</t>
  </si>
  <si>
    <t>kiral</t>
  </si>
  <si>
    <t>Both terms have the sense of 'coagulated milk, ' thus, 'cheese'.</t>
  </si>
  <si>
    <t>dadhi-ja-; kṣīra-ja-</t>
  </si>
  <si>
    <t>cheese</t>
  </si>
  <si>
    <t>bohčit</t>
  </si>
  <si>
    <t>mulgēre</t>
  </si>
  <si>
    <t>ar'meɣo</t>
  </si>
  <si>
    <t>a'melgō</t>
  </si>
  <si>
    <t>dojit</t>
  </si>
  <si>
    <t>melchen</t>
  </si>
  <si>
    <t>mjölka</t>
  </si>
  <si>
    <t>mjolka</t>
  </si>
  <si>
    <t>traire</t>
  </si>
  <si>
    <t>goro</t>
  </si>
  <si>
    <t>godro</t>
  </si>
  <si>
    <t>bligim; crudim</t>
  </si>
  <si>
    <t>'iec̷̣i</t>
  </si>
  <si>
    <t>ordeɲar</t>
  </si>
  <si>
    <t>Also means 'squeeze' 09.343.</t>
  </si>
  <si>
    <t>ki-pac̷ka</t>
  </si>
  <si>
    <t>tatau</t>
  </si>
  <si>
    <t>Latter is, lit. 'liquid-breast'.</t>
  </si>
  <si>
    <t>miraka-tia; wai uu</t>
  </si>
  <si>
    <t>حَلَبَ</t>
  </si>
  <si>
    <t>dušidæn</t>
  </si>
  <si>
    <t>duš-</t>
  </si>
  <si>
    <t>duh- (dogdhi)</t>
  </si>
  <si>
    <t>milk (vb)</t>
  </si>
  <si>
    <t>mielki</t>
  </si>
  <si>
    <t>lac</t>
  </si>
  <si>
    <t>'ɣala</t>
  </si>
  <si>
    <t>'gala</t>
  </si>
  <si>
    <t>moloko</t>
  </si>
  <si>
    <t>mil(i)ch</t>
  </si>
  <si>
    <t>miluks</t>
  </si>
  <si>
    <t>mjölk</t>
  </si>
  <si>
    <t>mjolk</t>
  </si>
  <si>
    <t>lait</t>
  </si>
  <si>
    <t>laez, lêz</t>
  </si>
  <si>
    <t>llaeth; llefrith</t>
  </si>
  <si>
    <t>mlicht; ass; lacht</t>
  </si>
  <si>
    <t>es'ne</t>
  </si>
  <si>
    <t>leche</t>
  </si>
  <si>
    <t>huʔakau</t>
  </si>
  <si>
    <t>miraka</t>
  </si>
  <si>
    <t>حلِيب , لبن</t>
  </si>
  <si>
    <t>šir</t>
  </si>
  <si>
    <t>tʰud</t>
  </si>
  <si>
    <t>payas-; kṣīra-; dugdha-</t>
  </si>
  <si>
    <t>milk (noun)</t>
  </si>
  <si>
    <t>sohkɑr̃</t>
  </si>
  <si>
    <t>'zaxari</t>
  </si>
  <si>
    <t>saxar</t>
  </si>
  <si>
    <t>zucker</t>
  </si>
  <si>
    <t>socker</t>
  </si>
  <si>
    <t>sucre</t>
  </si>
  <si>
    <t>sukr</t>
  </si>
  <si>
    <t>siwgr</t>
  </si>
  <si>
    <t>['ṣükre]</t>
  </si>
  <si>
    <t>azúcar</t>
  </si>
  <si>
    <t>[suka]</t>
  </si>
  <si>
    <t>Also means 'snow, foam'.</t>
  </si>
  <si>
    <t>huka</t>
  </si>
  <si>
    <t>سُكﳲر</t>
  </si>
  <si>
    <t>šekær</t>
  </si>
  <si>
    <t>[zaro]</t>
  </si>
  <si>
    <t>šarkarā-</t>
  </si>
  <si>
    <t>sugar</t>
  </si>
  <si>
    <t>honnet</t>
  </si>
  <si>
    <t>mel</t>
  </si>
  <si>
    <t>'meli</t>
  </si>
  <si>
    <t>mëd (m ́od)</t>
  </si>
  <si>
    <t>honec</t>
  </si>
  <si>
    <t>miliþ</t>
  </si>
  <si>
    <t>honung</t>
  </si>
  <si>
    <t>hunang</t>
  </si>
  <si>
    <t>miel</t>
  </si>
  <si>
    <t>mêl</t>
  </si>
  <si>
    <t>'esti</t>
  </si>
  <si>
    <t>Means 'agua miel/ dulce'. Also nek-ti.</t>
  </si>
  <si>
    <t>c̷ope-k-a-t; nekʷ-a-t</t>
  </si>
  <si>
    <t>[hone]</t>
  </si>
  <si>
    <t>miere; honi</t>
  </si>
  <si>
    <t>عسل</t>
  </si>
  <si>
    <t>[æsæl]</t>
  </si>
  <si>
    <t>avdzin</t>
  </si>
  <si>
    <t>madhu-</t>
  </si>
  <si>
    <t>honey</t>
  </si>
  <si>
    <t>čilelɑš bihpɑr̃</t>
  </si>
  <si>
    <t>'kokino pi'peri</t>
  </si>
  <si>
    <t>krasnyj stručkovyj perec</t>
  </si>
  <si>
    <t>chili-peppar</t>
  </si>
  <si>
    <t>piment</t>
  </si>
  <si>
    <t>(pupur) tsili</t>
  </si>
  <si>
    <t>['pʰiper]</t>
  </si>
  <si>
    <t>ají</t>
  </si>
  <si>
    <t>Cf. 'red' 15.660. Also 'chile atole' čilatol; 'chile verde' čilčot. *Aztecan *čiil-.</t>
  </si>
  <si>
    <t>či-l; čilito; koko-k</t>
  </si>
  <si>
    <t>فُلْفُل حارّ</t>
  </si>
  <si>
    <t>Loans from European languages.</t>
  </si>
  <si>
    <t>[piparka]; [paprika]</t>
  </si>
  <si>
    <t>chili pepper</t>
  </si>
  <si>
    <t>bihpɑr̃</t>
  </si>
  <si>
    <t>piper</t>
  </si>
  <si>
    <t>pi'peri</t>
  </si>
  <si>
    <t>'peperi</t>
  </si>
  <si>
    <t>perec</t>
  </si>
  <si>
    <t>pheffer</t>
  </si>
  <si>
    <t>peppar</t>
  </si>
  <si>
    <t>piparr</t>
  </si>
  <si>
    <t>poivre</t>
  </si>
  <si>
    <t>pebr</t>
  </si>
  <si>
    <t>pupur</t>
  </si>
  <si>
    <t>scibar; pipur</t>
  </si>
  <si>
    <t>Lit. '(hot) pepper black'.</t>
  </si>
  <si>
    <t>['pʰiper] belc̷</t>
  </si>
  <si>
    <t>pimienta</t>
  </si>
  <si>
    <t>pepa ŋaohi kai</t>
  </si>
  <si>
    <t>epa</t>
  </si>
  <si>
    <t>فِلْفِل , فُلْفُل</t>
  </si>
  <si>
    <t>felfel</t>
  </si>
  <si>
    <t>piperi</t>
  </si>
  <si>
    <t>pippalī-; marīca-; kola-</t>
  </si>
  <si>
    <t>pepper</t>
  </si>
  <si>
    <t>salti</t>
  </si>
  <si>
    <t>sāl</t>
  </si>
  <si>
    <t>a'lati</t>
  </si>
  <si>
    <t>'halas</t>
  </si>
  <si>
    <t>sol</t>
  </si>
  <si>
    <t>salz</t>
  </si>
  <si>
    <t>sel</t>
  </si>
  <si>
    <t>holen, halen; c’hoalen</t>
  </si>
  <si>
    <t>halen</t>
  </si>
  <si>
    <t>salann</t>
  </si>
  <si>
    <t>gac̷</t>
  </si>
  <si>
    <t>*Aztecan *ɨsta-.</t>
  </si>
  <si>
    <t>ista-t</t>
  </si>
  <si>
    <t>māsima</t>
  </si>
  <si>
    <t>tote</t>
  </si>
  <si>
    <t>'Salt water' PPN *miti.</t>
  </si>
  <si>
    <t>PPN *pa(k, ʔ)atai</t>
  </si>
  <si>
    <t>مِلْح</t>
  </si>
  <si>
    <t>næmæk</t>
  </si>
  <si>
    <t>lon</t>
  </si>
  <si>
    <t>lavaṇa-</t>
  </si>
  <si>
    <t>buoidi</t>
  </si>
  <si>
    <t>adeps</t>
  </si>
  <si>
    <t>'lipos; 'ksigi</t>
  </si>
  <si>
    <t>'stear; pīme'lē; 'lipos; 'pīar</t>
  </si>
  <si>
    <t>žir</t>
  </si>
  <si>
    <t>smer; smalz; veizete</t>
  </si>
  <si>
    <t>Second term is 'lard'; third term denotes 'tallow, suet'; last term is verb form.</t>
  </si>
  <si>
    <t>(djur)-fett; ister; talg; smörj-fett; smörja</t>
  </si>
  <si>
    <t>graisse; le gras</t>
  </si>
  <si>
    <t>druzoni</t>
  </si>
  <si>
    <t>saim; braster</t>
  </si>
  <si>
    <t>Latter form is 'belly's grease'.</t>
  </si>
  <si>
    <t>'urin; 'gisen; gãc̷</t>
  </si>
  <si>
    <t>grasa</t>
  </si>
  <si>
    <t>tomawa-k; čawa-k</t>
  </si>
  <si>
    <t>ŋako; sino; feti</t>
  </si>
  <si>
    <t>Adj. form is moomona.</t>
  </si>
  <si>
    <t>hinu; ŋako</t>
  </si>
  <si>
    <t>PPN *sinu; *mo(o)mona; *mOmona; *ŋako</t>
  </si>
  <si>
    <t>*PEO *pozi'short and f., big, plump, thick-set'</t>
  </si>
  <si>
    <t>سمْن , دُهْن , شحْم</t>
  </si>
  <si>
    <t>čiken</t>
  </si>
  <si>
    <t>sneha-</t>
  </si>
  <si>
    <t>grease, fat</t>
  </si>
  <si>
    <t>olyu</t>
  </si>
  <si>
    <t>oleum, olīvum</t>
  </si>
  <si>
    <t>'laði</t>
  </si>
  <si>
    <t>'elaion</t>
  </si>
  <si>
    <t>olei; ol(e); öl(e)</t>
  </si>
  <si>
    <t>alew</t>
  </si>
  <si>
    <t>olja</t>
  </si>
  <si>
    <t>olea</t>
  </si>
  <si>
    <t>huile</t>
  </si>
  <si>
    <t>eol, ioul</t>
  </si>
  <si>
    <t>olew</t>
  </si>
  <si>
    <t>ola</t>
  </si>
  <si>
    <t>From Latin 'oleum'.</t>
  </si>
  <si>
    <t>[o'lio]</t>
  </si>
  <si>
    <t>aceite</t>
  </si>
  <si>
    <t>hinu</t>
  </si>
  <si>
    <t>زيْت</t>
  </si>
  <si>
    <t>Respectively: vegetable or animal oil; mineral oil, &lt; Arabic &lt; Greek.</t>
  </si>
  <si>
    <t>rowqæn; [næft]</t>
  </si>
  <si>
    <t>[vuloi]; [zetino]</t>
  </si>
  <si>
    <t>tāila-; sneha-</t>
  </si>
  <si>
    <t>oil</t>
  </si>
  <si>
    <t>oliivɑ</t>
  </si>
  <si>
    <t>olīva, olea</t>
  </si>
  <si>
    <t>eli'a</t>
  </si>
  <si>
    <t>e'laiā</t>
  </si>
  <si>
    <t>olivka</t>
  </si>
  <si>
    <t>ölber</t>
  </si>
  <si>
    <t>Means 'olive tree'.</t>
  </si>
  <si>
    <t>alewabagms</t>
  </si>
  <si>
    <t>oliv</t>
  </si>
  <si>
    <t>oliva</t>
  </si>
  <si>
    <t>olive</t>
  </si>
  <si>
    <t>olif</t>
  </si>
  <si>
    <t>Non-assimilated loanword, with sound [v] foreign to Basque.</t>
  </si>
  <si>
    <t>[oli'va]</t>
  </si>
  <si>
    <t>aceituna; oliva</t>
  </si>
  <si>
    <t>[ʔolive]</t>
  </si>
  <si>
    <t>زيْتُون , زيْتُونة</t>
  </si>
  <si>
    <t>zeytun</t>
  </si>
  <si>
    <t>[maslina]</t>
  </si>
  <si>
    <t>niehtti</t>
  </si>
  <si>
    <t>nux</t>
  </si>
  <si>
    <t>ka'riði</t>
  </si>
  <si>
    <t>'karuon</t>
  </si>
  <si>
    <t>orex</t>
  </si>
  <si>
    <t>nuz</t>
  </si>
  <si>
    <t>nöt</t>
  </si>
  <si>
    <t>hnot</t>
  </si>
  <si>
    <t>noix</t>
  </si>
  <si>
    <t>kraonenn</t>
  </si>
  <si>
    <t>cneuen</t>
  </si>
  <si>
    <t>cnū</t>
  </si>
  <si>
    <t>ĩ'c̷aur</t>
  </si>
  <si>
    <t>nuez</t>
  </si>
  <si>
    <t>جوْز , جوْزة</t>
  </si>
  <si>
    <t>Latter ex. is 'walnut'.</t>
  </si>
  <si>
    <t>gerdu; čɑrmæqz</t>
  </si>
  <si>
    <t>Second form is loan from Slavic languages.</t>
  </si>
  <si>
    <t>pendex; [orex]; akʰor; [rihi]</t>
  </si>
  <si>
    <t>Sometimes refers to the 'kernel' of a fruit besides the more common 'fruit' 05.710.</t>
  </si>
  <si>
    <t>nut</t>
  </si>
  <si>
    <t>viidnemuor̃yi</t>
  </si>
  <si>
    <t>ūva</t>
  </si>
  <si>
    <t>sta'fili</t>
  </si>
  <si>
    <t>'botrus; stapʰu'lē; rāks</t>
  </si>
  <si>
    <t>vinograd</t>
  </si>
  <si>
    <t>wīnber; trūbe</t>
  </si>
  <si>
    <t>weinabasi</t>
  </si>
  <si>
    <t>druva</t>
  </si>
  <si>
    <t>vīnber</t>
  </si>
  <si>
    <t>raisin</t>
  </si>
  <si>
    <t>rezin</t>
  </si>
  <si>
    <t>grawnwinen</t>
  </si>
  <si>
    <t>'mãhac̷̣</t>
  </si>
  <si>
    <t>uva</t>
  </si>
  <si>
    <t>kālepi</t>
  </si>
  <si>
    <t>kerepi</t>
  </si>
  <si>
    <t>عِنب</t>
  </si>
  <si>
    <t>ængur</t>
  </si>
  <si>
    <t>[struguro]; drakʰ</t>
  </si>
  <si>
    <t>grape</t>
  </si>
  <si>
    <t>fiikon</t>
  </si>
  <si>
    <t>fīcus</t>
  </si>
  <si>
    <t>'siko</t>
  </si>
  <si>
    <t>'sūkon</t>
  </si>
  <si>
    <t>figa</t>
  </si>
  <si>
    <t>vīge</t>
  </si>
  <si>
    <t>smakka</t>
  </si>
  <si>
    <t>fikon</t>
  </si>
  <si>
    <t>fīkja</t>
  </si>
  <si>
    <t>figue</t>
  </si>
  <si>
    <t>figezenn</t>
  </si>
  <si>
    <t>ffigysen</t>
  </si>
  <si>
    <t>fīc</t>
  </si>
  <si>
    <t>From Latin 'ficus'.</t>
  </si>
  <si>
    <t>['pʰiko]</t>
  </si>
  <si>
    <t>higo</t>
  </si>
  <si>
    <t>piki</t>
  </si>
  <si>
    <t>تِين</t>
  </si>
  <si>
    <t>ænǰir</t>
  </si>
  <si>
    <t>[smokina]</t>
  </si>
  <si>
    <t>'Fig' trees include uḍumbara-, Ficus Glomerata; nyagrodha-, Ficus Indica (the banyan tree); pippala-, Ficus Religiosa (the peepal tree). The 'fruit' deriving from these trees does not coincide with the fig known in the West. Perhaps the Persian loan word aɲjīra- comes closest to our idea of a fig.</t>
  </si>
  <si>
    <t>fig</t>
  </si>
  <si>
    <t>gihppu</t>
  </si>
  <si>
    <t>fasciculus</t>
  </si>
  <si>
    <t>'matso; ma'tsaki</t>
  </si>
  <si>
    <t>kist ́; grozd ́; pačka</t>
  </si>
  <si>
    <t>bunt; kranz</t>
  </si>
  <si>
    <t>Third term denotes 'bunch' as in 'bunch of grapes'.</t>
  </si>
  <si>
    <t>knippa; bunt; blase</t>
  </si>
  <si>
    <t>bod; torkad</t>
  </si>
  <si>
    <t>bwnsiad</t>
  </si>
  <si>
    <t>Iberian Span. has manojo, racimo.</t>
  </si>
  <si>
    <t>racimo</t>
  </si>
  <si>
    <t>Of fruit.</t>
  </si>
  <si>
    <t>fuhiŋa</t>
  </si>
  <si>
    <t>PPN *kau; *kofukofu; *kawei</t>
  </si>
  <si>
    <t>PAN *puŋ</t>
  </si>
  <si>
    <t>حُزْمة , عُنْقُود , باقة</t>
  </si>
  <si>
    <t>xuše</t>
  </si>
  <si>
    <t>Latter form: 'bunch of hay'.</t>
  </si>
  <si>
    <t>drez; [portsovono]</t>
  </si>
  <si>
    <t>guccha-</t>
  </si>
  <si>
    <t>bunch</t>
  </si>
  <si>
    <t>pōmum; mālum</t>
  </si>
  <si>
    <t>'fruto</t>
  </si>
  <si>
    <t>'mēlon; o'pōrā</t>
  </si>
  <si>
    <t>frukty; plody</t>
  </si>
  <si>
    <t>obez</t>
  </si>
  <si>
    <t>frukt</t>
  </si>
  <si>
    <t>aldin</t>
  </si>
  <si>
    <t>fruit</t>
  </si>
  <si>
    <t>frouezenn</t>
  </si>
  <si>
    <t>ffrwyth</t>
  </si>
  <si>
    <t>torad</t>
  </si>
  <si>
    <t>['früta]</t>
  </si>
  <si>
    <t>fruta</t>
  </si>
  <si>
    <t>'Avocado' is awakat. *Aztecan aawaka-. 'Tomato' is toma-t; *Aztecan *toma-.</t>
  </si>
  <si>
    <t>šoko-t</t>
  </si>
  <si>
    <t>foʔiʔakau</t>
  </si>
  <si>
    <t>Also means 'egg' 05.970.</t>
  </si>
  <si>
    <t>hua</t>
  </si>
  <si>
    <t>PPN *fua; *pua</t>
  </si>
  <si>
    <t>Buah</t>
  </si>
  <si>
    <t>*PEO *pua; *pua(q)</t>
  </si>
  <si>
    <t>فاكِهة / فواكِه</t>
  </si>
  <si>
    <t>mive</t>
  </si>
  <si>
    <t>[legumi]</t>
  </si>
  <si>
    <t>See 'nut' 05.770.</t>
  </si>
  <si>
    <t>buðet</t>
  </si>
  <si>
    <t>Borrowed from the Americas.</t>
  </si>
  <si>
    <t>[pa'tata]</t>
  </si>
  <si>
    <t>kartofel</t>
  </si>
  <si>
    <t>potatis</t>
  </si>
  <si>
    <t>pomme de terre</t>
  </si>
  <si>
    <t>aval-douar; patatezenn</t>
  </si>
  <si>
    <t>taten</t>
  </si>
  <si>
    <t>Latter form is rare, lit. 'earth potato'.</t>
  </si>
  <si>
    <t>[puma'tera]; lür 'ṣagar</t>
  </si>
  <si>
    <t>Iberian Span. has patata.</t>
  </si>
  <si>
    <t>pateta</t>
  </si>
  <si>
    <t>parareka; riiwai; taewa</t>
  </si>
  <si>
    <t>بطاطا , بطاطِس</t>
  </si>
  <si>
    <t>sib-zæmini</t>
  </si>
  <si>
    <t>[kolompiri]</t>
  </si>
  <si>
    <t>potato</t>
  </si>
  <si>
    <t>bahpu</t>
  </si>
  <si>
    <t>faba; phasēlus</t>
  </si>
  <si>
    <t>fa'soli</t>
  </si>
  <si>
    <t>'kuamos; 'pʰasēlos</t>
  </si>
  <si>
    <t>bob; fasol</t>
  </si>
  <si>
    <t>bōne; fasōl</t>
  </si>
  <si>
    <t>böna</t>
  </si>
  <si>
    <t>baun</t>
  </si>
  <si>
    <t>haba; haricot</t>
  </si>
  <si>
    <t>ariko</t>
  </si>
  <si>
    <t>ffäen; ffeuen</t>
  </si>
  <si>
    <t>seib</t>
  </si>
  <si>
    <t>'ilhar</t>
  </si>
  <si>
    <t>Iberian Span. has haba, judía.</t>
  </si>
  <si>
    <t>frijol; poroto</t>
  </si>
  <si>
    <t>'Frijol torito' is čičimeko; 'frijol gordo' ešoyaman.</t>
  </si>
  <si>
    <t>e-t; e-c̷iin</t>
  </si>
  <si>
    <t>piini</t>
  </si>
  <si>
    <t>فُوْل</t>
  </si>
  <si>
    <t>bɑqelɑ; lubiyɑ</t>
  </si>
  <si>
    <t>[bobo]</t>
  </si>
  <si>
    <t>Latter forms are masc., fem.</t>
  </si>
  <si>
    <t>māṣa-; šimba-, šimbi-</t>
  </si>
  <si>
    <t>bean</t>
  </si>
  <si>
    <t>šɑddot</t>
  </si>
  <si>
    <t>(h)olus</t>
  </si>
  <si>
    <t>laxani'ka</t>
  </si>
  <si>
    <t>'lakʰana</t>
  </si>
  <si>
    <t>zelen ́; ovošči</t>
  </si>
  <si>
    <t>krūt</t>
  </si>
  <si>
    <t>grön-saker</t>
  </si>
  <si>
    <t>légumes</t>
  </si>
  <si>
    <t>legumach</t>
  </si>
  <si>
    <t>llysiau</t>
  </si>
  <si>
    <t>[le'güma]</t>
  </si>
  <si>
    <t>legumbres</t>
  </si>
  <si>
    <t>Also waw-kili-t; ehkaw; ehkaw-ti.</t>
  </si>
  <si>
    <t>kili-t; kil-toni-l; waw-kilit</t>
  </si>
  <si>
    <t>[vesitapolo]</t>
  </si>
  <si>
    <t>خضْراوات , خُضر , خُضار</t>
  </si>
  <si>
    <t>næbɑti</t>
  </si>
  <si>
    <t>Abstract plural from zeleno 'green', loan from Romanian.</t>
  </si>
  <si>
    <t>zelenimata</t>
  </si>
  <si>
    <t>šāka-</t>
  </si>
  <si>
    <t>vegetables</t>
  </si>
  <si>
    <t>malli</t>
  </si>
  <si>
    <t>All late or derived.</t>
  </si>
  <si>
    <t>zuppa; minestra; brodo</t>
  </si>
  <si>
    <t>'supa</t>
  </si>
  <si>
    <t>zō'mos</t>
  </si>
  <si>
    <t>sup; uxa</t>
  </si>
  <si>
    <t>brüeje; suppe</t>
  </si>
  <si>
    <t>soppa</t>
  </si>
  <si>
    <t>broð</t>
  </si>
  <si>
    <t>soupe; potage</t>
  </si>
  <si>
    <t>soubenn</t>
  </si>
  <si>
    <t>potes; cawl</t>
  </si>
  <si>
    <t>enbruithe</t>
  </si>
  <si>
    <t>['sopa]; ['ṣalda]</t>
  </si>
  <si>
    <t>Iberian Span. has sopa, caldo.</t>
  </si>
  <si>
    <t>The latter is 'bean soup' 05.660.</t>
  </si>
  <si>
    <t>kil-a-t; e-mol</t>
  </si>
  <si>
    <t>[supo]</t>
  </si>
  <si>
    <t>PPN *suu'liquid'</t>
  </si>
  <si>
    <t>*PEO *suRu'liquid, fluid'.</t>
  </si>
  <si>
    <t>حساء , شُرْبة</t>
  </si>
  <si>
    <t>ɑbgušt</t>
  </si>
  <si>
    <t>zumi</t>
  </si>
  <si>
    <t>yūṣa-; sūpa-</t>
  </si>
  <si>
    <t>soup, broth</t>
  </si>
  <si>
    <t>mar̃fi</t>
  </si>
  <si>
    <t>farcīmen; lūcānica; botulus</t>
  </si>
  <si>
    <t>lu'kaniko</t>
  </si>
  <si>
    <t>al'las</t>
  </si>
  <si>
    <t>kolbasa</t>
  </si>
  <si>
    <t>wurst</t>
  </si>
  <si>
    <t>korv</t>
  </si>
  <si>
    <t>mor-bjūga</t>
  </si>
  <si>
    <t>saucisse</t>
  </si>
  <si>
    <t>silzig; chaosis</t>
  </si>
  <si>
    <t>selsig; sosej</t>
  </si>
  <si>
    <t>mar; marōc</t>
  </si>
  <si>
    <t>From Latin 'lucanica'.</t>
  </si>
  <si>
    <t>[lü'kʰaɲka]</t>
  </si>
  <si>
    <t>salchicha</t>
  </si>
  <si>
    <t>[sōsisi]</t>
  </si>
  <si>
    <t>hōtiti; tōtiti</t>
  </si>
  <si>
    <t>سُجُق</t>
  </si>
  <si>
    <t>goi</t>
  </si>
  <si>
    <t>sausage</t>
  </si>
  <si>
    <t>bier̃gu</t>
  </si>
  <si>
    <t>carō</t>
  </si>
  <si>
    <t>'kreas</t>
  </si>
  <si>
    <t>mjaso</t>
  </si>
  <si>
    <t>vleisch</t>
  </si>
  <si>
    <t>mimz</t>
  </si>
  <si>
    <t>kött</t>
  </si>
  <si>
    <t>kjot</t>
  </si>
  <si>
    <t>viande</t>
  </si>
  <si>
    <t>kig</t>
  </si>
  <si>
    <t>cig</t>
  </si>
  <si>
    <t>feōil; cūa</t>
  </si>
  <si>
    <t>a'ragi; či'či</t>
  </si>
  <si>
    <t>carne</t>
  </si>
  <si>
    <t>Also means 'flesh' 04.130. *Aztecan *naka-.</t>
  </si>
  <si>
    <t>naka-t</t>
  </si>
  <si>
    <t>pulu</t>
  </si>
  <si>
    <t>[miiti]</t>
  </si>
  <si>
    <t>PPN *kakano; *kiko; *kanofi; *kan-o</t>
  </si>
  <si>
    <t>لحْم</t>
  </si>
  <si>
    <t>gušt</t>
  </si>
  <si>
    <t>mas</t>
  </si>
  <si>
    <t>māṃsa-</t>
  </si>
  <si>
    <t>meat</t>
  </si>
  <si>
    <t>pistillum</t>
  </si>
  <si>
    <t>ɣuðo'xeri</t>
  </si>
  <si>
    <t>'doiduks; 'huperos</t>
  </si>
  <si>
    <t>pestik</t>
  </si>
  <si>
    <t>morselstempfel</t>
  </si>
  <si>
    <t>mortel-stöt</t>
  </si>
  <si>
    <t>pilon</t>
  </si>
  <si>
    <t>pilouer</t>
  </si>
  <si>
    <t>pestl</t>
  </si>
  <si>
    <t>mano de mortero</t>
  </si>
  <si>
    <t>meta-ma-it</t>
  </si>
  <si>
    <t>meʔa laiki</t>
  </si>
  <si>
    <t>patu; tuki-tuki; paoi</t>
  </si>
  <si>
    <t>يدُ الهاوُن</t>
  </si>
  <si>
    <t>[pivnic̷a]</t>
  </si>
  <si>
    <t>musala-</t>
  </si>
  <si>
    <t>pestle</t>
  </si>
  <si>
    <t>harēnātum</t>
  </si>
  <si>
    <t>ɣu'ði</t>
  </si>
  <si>
    <t>'holmos; tʰu'eiā</t>
  </si>
  <si>
    <t>stupa</t>
  </si>
  <si>
    <t>morsel</t>
  </si>
  <si>
    <t>breuan; mortar</t>
  </si>
  <si>
    <t>mortero</t>
  </si>
  <si>
    <t>*Aztecan *mətla-.</t>
  </si>
  <si>
    <t>meta-t</t>
  </si>
  <si>
    <t>palasitā</t>
  </si>
  <si>
    <t>hoaŋa</t>
  </si>
  <si>
    <t>هاوُن</t>
  </si>
  <si>
    <t>hɑvæn</t>
  </si>
  <si>
    <t>[mutelic̷a]; [pivarnea]</t>
  </si>
  <si>
    <t>udūkhala-; ulūkhala-</t>
  </si>
  <si>
    <t>millu</t>
  </si>
  <si>
    <t>Latter term is plural.</t>
  </si>
  <si>
    <t>molīna; molae</t>
  </si>
  <si>
    <t>'milos</t>
  </si>
  <si>
    <t>'mulē; 'mulos</t>
  </si>
  <si>
    <t>mel ́nica</t>
  </si>
  <si>
    <t>mül(e); kürne</t>
  </si>
  <si>
    <t>asilu-qairnus</t>
  </si>
  <si>
    <t>kvarn</t>
  </si>
  <si>
    <t>kvern; mylna</t>
  </si>
  <si>
    <t>moulin</t>
  </si>
  <si>
    <t>milin, meill</t>
  </si>
  <si>
    <t>melin</t>
  </si>
  <si>
    <t>brāo; mulenn</t>
  </si>
  <si>
    <t>ei'hera</t>
  </si>
  <si>
    <t>molino</t>
  </si>
  <si>
    <t>'Molcajete, cajete' is čiltekašit.</t>
  </si>
  <si>
    <t>mira</t>
  </si>
  <si>
    <t>طاحُون(ة) , مِطْحنة</t>
  </si>
  <si>
    <t>ɑsiyɑ ~ ɑsiyɑb</t>
  </si>
  <si>
    <t>asav</t>
  </si>
  <si>
    <t>peṣaṇa-</t>
  </si>
  <si>
    <t>mill</t>
  </si>
  <si>
    <t>millet</t>
  </si>
  <si>
    <t>molere</t>
  </si>
  <si>
    <t>li'ono; a'leθo</t>
  </si>
  <si>
    <t>a'leō</t>
  </si>
  <si>
    <t>molot</t>
  </si>
  <si>
    <t>maln</t>
  </si>
  <si>
    <t>malan</t>
  </si>
  <si>
    <t>mala</t>
  </si>
  <si>
    <t>écraser; broyer</t>
  </si>
  <si>
    <t>Respectively: 'grind; crush'.</t>
  </si>
  <si>
    <t>malaɲ; frika</t>
  </si>
  <si>
    <t>malu</t>
  </si>
  <si>
    <t>melim</t>
  </si>
  <si>
    <t>'šehek</t>
  </si>
  <si>
    <t>aplastar; moler</t>
  </si>
  <si>
    <t>*Aztecan *tɨsɨ, *təsɨ.</t>
  </si>
  <si>
    <t>ki-kʷečo-a; tiskeh</t>
  </si>
  <si>
    <t>laiki; momosi; tataʔo; ōʔi; fahi; haveki</t>
  </si>
  <si>
    <t>'Grind' huri-hia; oro-hia. 'Pulverise' is taapaapaa-tia. 'Smash' is pakaru; taiari-tia; pao-a.</t>
  </si>
  <si>
    <t>koopenu-penu; maruu; pee; whaka-pee; moŋa-moŋa</t>
  </si>
  <si>
    <t>PPN *holo; *ŋatu; *roqi; *o(o)qi; *oʔi; *wari; *waLi</t>
  </si>
  <si>
    <t>Homonym (2); second form is (2); third form is (2). *PEO *pila'smash, weigh down, soft, flexible'; aza-∅; *(q)aza-∅</t>
  </si>
  <si>
    <t>PAN *bek; *buk; *dek; *mek; *muk; *pek</t>
  </si>
  <si>
    <t>طَحَنَ</t>
  </si>
  <si>
    <t>sɑʔidæn</t>
  </si>
  <si>
    <t>Second form is archaic.</t>
  </si>
  <si>
    <t>litiar-; ičar-</t>
  </si>
  <si>
    <t>piṣ- (pinaṣṭi); cūrṇ- (cūrṇayati)</t>
  </si>
  <si>
    <t>crush, grind</t>
  </si>
  <si>
    <t>yaffu</t>
  </si>
  <si>
    <t>farīna</t>
  </si>
  <si>
    <t>a'levri</t>
  </si>
  <si>
    <t>'aleuron</t>
  </si>
  <si>
    <t>muka</t>
  </si>
  <si>
    <t>mjöl</t>
  </si>
  <si>
    <t>mjol</t>
  </si>
  <si>
    <t>farine</t>
  </si>
  <si>
    <t>bleud</t>
  </si>
  <si>
    <t>blawd</t>
  </si>
  <si>
    <t>men</t>
  </si>
  <si>
    <t>'irin</t>
  </si>
  <si>
    <t>harina</t>
  </si>
  <si>
    <t>mahoāʔa</t>
  </si>
  <si>
    <t>paraoa(puu-rere); paraaoa</t>
  </si>
  <si>
    <t>دقِيق , طحِين</t>
  </si>
  <si>
    <t>ɑrd</t>
  </si>
  <si>
    <t>aro</t>
  </si>
  <si>
    <t>piṣṭa-; saktu-; cūrṇa-; godhūma-cūrṇa-</t>
  </si>
  <si>
    <t>meal, flour</t>
  </si>
  <si>
    <t>duhppet</t>
  </si>
  <si>
    <t>subigere; depsere</t>
  </si>
  <si>
    <t>zi'mono</t>
  </si>
  <si>
    <t>'massō</t>
  </si>
  <si>
    <t>mesit</t>
  </si>
  <si>
    <t>kneten</t>
  </si>
  <si>
    <t>digan; gadigan</t>
  </si>
  <si>
    <t>knåda</t>
  </si>
  <si>
    <t>knoða</t>
  </si>
  <si>
    <t>pétrir</t>
  </si>
  <si>
    <t>merad</t>
  </si>
  <si>
    <t>tylino</t>
  </si>
  <si>
    <t>'oha</t>
  </si>
  <si>
    <t>amasar</t>
  </si>
  <si>
    <t>ki-pahpačo-a</t>
  </si>
  <si>
    <t>natu</t>
  </si>
  <si>
    <t>poopoo; poke-poke</t>
  </si>
  <si>
    <t>PPN *lapu; *nane; *natu; *o(o)qi; *oʔi</t>
  </si>
  <si>
    <t>عَجَنَ</t>
  </si>
  <si>
    <t>[frementisar-]</t>
  </si>
  <si>
    <t>Example: hastābhyāṃ mṛdnāti '(s)he kneads with both hands'. The base mṛd- usually has meanings: 'press, squeeze, crush, pound'.</t>
  </si>
  <si>
    <t>mṛd-</t>
  </si>
  <si>
    <t>knead</t>
  </si>
  <si>
    <t>daigi</t>
  </si>
  <si>
    <t>massa</t>
  </si>
  <si>
    <t>'zimi; zi'mari</t>
  </si>
  <si>
    <t>'pʰurāma</t>
  </si>
  <si>
    <t>testo</t>
  </si>
  <si>
    <t>teic</t>
  </si>
  <si>
    <t>daigs</t>
  </si>
  <si>
    <t>deig</t>
  </si>
  <si>
    <t>pâte</t>
  </si>
  <si>
    <t>toaz</t>
  </si>
  <si>
    <t>toes</t>
  </si>
  <si>
    <t>tāis</t>
  </si>
  <si>
    <t>['pʰaṣta]; 'orhe</t>
  </si>
  <si>
    <t>masa</t>
  </si>
  <si>
    <t>Dough made of corn. *Aztecan *tɨš-/ *təš-</t>
  </si>
  <si>
    <t>tiš-ti</t>
  </si>
  <si>
    <t>heuŋa mā; [tou]</t>
  </si>
  <si>
    <t>عجِين</t>
  </si>
  <si>
    <t>xæmir</t>
  </si>
  <si>
    <t>xumer</t>
  </si>
  <si>
    <t>guṇḍakā-; saktu-</t>
  </si>
  <si>
    <t>dough</t>
  </si>
  <si>
    <t>laibi</t>
  </si>
  <si>
    <t>pānis</t>
  </si>
  <si>
    <t>pso'mi</t>
  </si>
  <si>
    <t>'artos</t>
  </si>
  <si>
    <t>xleb</t>
  </si>
  <si>
    <t>brōt</t>
  </si>
  <si>
    <t>hlaifs</t>
  </si>
  <si>
    <t>bröd</t>
  </si>
  <si>
    <t>brauð</t>
  </si>
  <si>
    <t>bara</t>
  </si>
  <si>
    <t>bairgen; arān</t>
  </si>
  <si>
    <t>'ogi; pʰa'pa</t>
  </si>
  <si>
    <t>pan</t>
  </si>
  <si>
    <t>'Tortilla' *Aztecan *šaamV-.</t>
  </si>
  <si>
    <t>mā</t>
  </si>
  <si>
    <t>paraaoa; paraawa; roohi</t>
  </si>
  <si>
    <t>خُبْز</t>
  </si>
  <si>
    <t>nɑn</t>
  </si>
  <si>
    <t>maʀo</t>
  </si>
  <si>
    <t>apūpa-; pūpa-</t>
  </si>
  <si>
    <t>bread</t>
  </si>
  <si>
    <t>sehkket</t>
  </si>
  <si>
    <t>miscēre</t>
  </si>
  <si>
    <t>anaka'tevo</t>
  </si>
  <si>
    <t>'meignūmi; ke'rannūmi</t>
  </si>
  <si>
    <t>mešat</t>
  </si>
  <si>
    <t>mischen; twern; rüeren</t>
  </si>
  <si>
    <t>blandan</t>
  </si>
  <si>
    <t>röra; vispa; blanda</t>
  </si>
  <si>
    <t>mêler, mélanger</t>
  </si>
  <si>
    <t>meskaɲ</t>
  </si>
  <si>
    <t>Respectively: 'stir; mix'.</t>
  </si>
  <si>
    <t>troi; cymysgu</t>
  </si>
  <si>
    <t>'nahaṣ; ['boti]</t>
  </si>
  <si>
    <t>Iberian Span. has remover, mezclar.</t>
  </si>
  <si>
    <t>mezclar; mixturar</t>
  </si>
  <si>
    <t>Also ki-ma-nelo-a (with the hand). *Aztecan *oolɨɨnia.</t>
  </si>
  <si>
    <t>ki-nelo-a; kolini-a</t>
  </si>
  <si>
    <t>heu; ʔai ke tuifio; ŋaueʔi</t>
  </si>
  <si>
    <t>'Mixed' is nanu; ranu; hanumi.</t>
  </si>
  <si>
    <t>koorori-a; whaka-ranu-a; whaka-nanua; whaka-hanumi-tia</t>
  </si>
  <si>
    <t>PNP *lapu; *poke.</t>
  </si>
  <si>
    <t>PPN *firo; *nane; *natu; *nawa; *sola-sola; *kanoni; *seu</t>
  </si>
  <si>
    <t>*PEO *jola.</t>
  </si>
  <si>
    <t>مَزَجَ , خَلَطَ , حَرﳲكَ</t>
  </si>
  <si>
    <t>ɑmixtæn/ ɑmiz-; ængixtæn/ ængiz-</t>
  </si>
  <si>
    <t>[hamisar-]; [miskisar-]</t>
  </si>
  <si>
    <t>mikṣ- (mimikṣati); šrī (šrīṇati)</t>
  </si>
  <si>
    <t>stir, mix</t>
  </si>
  <si>
    <t>fɑskut</t>
  </si>
  <si>
    <t>rādere; scabere; scalpere</t>
  </si>
  <si>
    <t>'trivo</t>
  </si>
  <si>
    <t>Also 'kseō; 'ksūō; 'psaō.</t>
  </si>
  <si>
    <t>hrī'naō; apo'kseō; apo'ksūō</t>
  </si>
  <si>
    <t>skresti</t>
  </si>
  <si>
    <t>schaben</t>
  </si>
  <si>
    <t>skrapa; raspa; riva</t>
  </si>
  <si>
    <t>gratter; râper</t>
  </si>
  <si>
    <t>skrapad</t>
  </si>
  <si>
    <t>crafu; plicio</t>
  </si>
  <si>
    <t>kʰa'raka</t>
  </si>
  <si>
    <t>raspar; rallar</t>
  </si>
  <si>
    <t>kišitoma</t>
  </si>
  <si>
    <t>vau; meʔa vau faka-hamolemole; faile</t>
  </si>
  <si>
    <t>waru-hia; haaroo; wani-a; waru; roroi</t>
  </si>
  <si>
    <t>PNP *tuai. PCP *solo'grate, rub hard'; *waku's. with hand'. PPN *holo'grate, grind'; *solo'rub'; *waku 'scrape, scratch w hand'.</t>
  </si>
  <si>
    <t>PPN *laku; *(la)laku; *tasi; *waru; *salu; *falu; *maqa; *fazo; *kili; *sakalo; *saqalo; *saʔalo; *seru</t>
  </si>
  <si>
    <t>*PEO *karu'scratch'; *(ŋ)ka(l, r)u.</t>
  </si>
  <si>
    <t>PAN *rud</t>
  </si>
  <si>
    <t>بَرَدَ , بَشَرَ , حَكﳲ</t>
  </si>
  <si>
    <t>rand-; [skirisar]</t>
  </si>
  <si>
    <t>scrape</t>
  </si>
  <si>
    <t>sillet</t>
  </si>
  <si>
    <t>cōlāre</t>
  </si>
  <si>
    <t>koski'nizo; su'rono</t>
  </si>
  <si>
    <t>diē'tʰeō; dia'sētʰō; koski'neuō</t>
  </si>
  <si>
    <t>proseivat</t>
  </si>
  <si>
    <t>Third term is the noun form.</t>
  </si>
  <si>
    <t>sålla; sikta; såll</t>
  </si>
  <si>
    <t>passer</t>
  </si>
  <si>
    <t>silaɲ</t>
  </si>
  <si>
    <t>hidlo</t>
  </si>
  <si>
    <t>i'garan</t>
  </si>
  <si>
    <t>cribar; colar; cerner</t>
  </si>
  <si>
    <t>ki-c̷ec̷elo-a</t>
  </si>
  <si>
    <t>[sivi]; meʔa sivi</t>
  </si>
  <si>
    <t>taatari-tia</t>
  </si>
  <si>
    <t>PPN *tupuqa</t>
  </si>
  <si>
    <t>نَخَلَ , غَرْبَلَ</t>
  </si>
  <si>
    <t>ælæk; bixtæn/ biz-</t>
  </si>
  <si>
    <t>[sita]; [c̷uro]</t>
  </si>
  <si>
    <t>cālanī-</t>
  </si>
  <si>
    <t>sieve, strain</t>
  </si>
  <si>
    <t>gɑr̃r̃et</t>
  </si>
  <si>
    <t>dēcorticāre</t>
  </si>
  <si>
    <t>kseflu'ðizo; kaθa'rizo</t>
  </si>
  <si>
    <t>'lepō; peri'lepō</t>
  </si>
  <si>
    <t>lupit</t>
  </si>
  <si>
    <t>scheln</t>
  </si>
  <si>
    <t>Second term is noun.</t>
  </si>
  <si>
    <t>skala; skal</t>
  </si>
  <si>
    <t>peler; éplucher</t>
  </si>
  <si>
    <t>peillad</t>
  </si>
  <si>
    <t>plicio; pilio</t>
  </si>
  <si>
    <t>šui; ['pela]</t>
  </si>
  <si>
    <t>pelar</t>
  </si>
  <si>
    <t>Cf. 'skin, hide' 04.120.</t>
  </si>
  <si>
    <t>ki-piš-ka; kišima; kišol-ewa; kakawa-t</t>
  </si>
  <si>
    <t>fohi; tele; kili</t>
  </si>
  <si>
    <t>Noun forms: hiako; kiri; peha.</t>
  </si>
  <si>
    <t>waru-hia</t>
  </si>
  <si>
    <t>*PNP *koolepe.</t>
  </si>
  <si>
    <t>PPN *fule; *foke; *fohi; *hisi; *sisi; *tasi</t>
  </si>
  <si>
    <t>*PEO *zizi.</t>
  </si>
  <si>
    <t>قَشَرَ , قَشﳲرَ</t>
  </si>
  <si>
    <t>rand-</t>
  </si>
  <si>
    <t>peel</t>
  </si>
  <si>
    <t>eɑhkedɑččɑt</t>
  </si>
  <si>
    <t>cēna</t>
  </si>
  <si>
    <t>'ðipno; vraði'no</t>
  </si>
  <si>
    <t>'deipnon</t>
  </si>
  <si>
    <t>užin</t>
  </si>
  <si>
    <t>ābentbrōt; abentimbīz; abentspīse</t>
  </si>
  <si>
    <t>Means 'evening meal'.</t>
  </si>
  <si>
    <t>nahta-mats</t>
  </si>
  <si>
    <t>Final two terms are now literary forms—not used in everyday speech.</t>
  </si>
  <si>
    <t>kvällsmat; afton-mål-tid; kvälls-vard</t>
  </si>
  <si>
    <t>nāttverðr</t>
  </si>
  <si>
    <t>souper; repas du soir</t>
  </si>
  <si>
    <t>adkoan</t>
  </si>
  <si>
    <t>swper</t>
  </si>
  <si>
    <t>ai'hari</t>
  </si>
  <si>
    <t>kʷa is 'eat'; yowa- is 'night, dark' 14.420, 01.620.</t>
  </si>
  <si>
    <t>ta-kʷa ta-yowa-k</t>
  </si>
  <si>
    <t>[sapa]; kai efiafi</t>
  </si>
  <si>
    <t>hapa</t>
  </si>
  <si>
    <t>عشاء , طعامُ المساء</t>
  </si>
  <si>
    <t>Lit. 'night food'.</t>
  </si>
  <si>
    <t>ratiako xaben</t>
  </si>
  <si>
    <t>bhojana-; nakta-bhojana-</t>
  </si>
  <si>
    <t>supper</t>
  </si>
  <si>
    <t>obed</t>
  </si>
  <si>
    <t>mittacmāl; ezzen</t>
  </si>
  <si>
    <t>Means 'midday meal'.</t>
  </si>
  <si>
    <t>undaurni-mats</t>
  </si>
  <si>
    <t>dîner</t>
  </si>
  <si>
    <t>koan</t>
  </si>
  <si>
    <t>cinio (hwyr)</t>
  </si>
  <si>
    <t>praind</t>
  </si>
  <si>
    <t>comida</t>
  </si>
  <si>
    <t>tina</t>
  </si>
  <si>
    <t>غداء , عشاء</t>
  </si>
  <si>
    <t>šɑm</t>
  </si>
  <si>
    <t>bhojana-</t>
  </si>
  <si>
    <t>dinner</t>
  </si>
  <si>
    <t>malis</t>
  </si>
  <si>
    <t>prandium</t>
  </si>
  <si>
    <t>'ɣefma; mesimeria'no</t>
  </si>
  <si>
    <t>'āriston</t>
  </si>
  <si>
    <t>vtoroj; zavtrak</t>
  </si>
  <si>
    <t>inbīz</t>
  </si>
  <si>
    <t>lunch; middag</t>
  </si>
  <si>
    <t>déjeuner; repas de midi</t>
  </si>
  <si>
    <t>Latter form may be eaten as late as 4 o'clock.</t>
  </si>
  <si>
    <t>lein; merenn</t>
  </si>
  <si>
    <t>cinio (canol dydd)</t>
  </si>
  <si>
    <t>bas'kari</t>
  </si>
  <si>
    <t>almuerzo</t>
  </si>
  <si>
    <t>tamahsewa; [almasal]</t>
  </si>
  <si>
    <t>kai hoʔatā</t>
  </si>
  <si>
    <t>'Provisions for journey'.</t>
  </si>
  <si>
    <t>PPN *qoso; *ʔo(h, s)o</t>
  </si>
  <si>
    <t>(غداء , طعامُ الﳳظهْر (خفِيف</t>
  </si>
  <si>
    <t>[nɑhɑr]</t>
  </si>
  <si>
    <t>Latter form is loan from Romanian; both mean 'midday'.</t>
  </si>
  <si>
    <t>[mizmeri]; [meazic̷o]</t>
  </si>
  <si>
    <t>lunch</t>
  </si>
  <si>
    <t>ientāculum</t>
  </si>
  <si>
    <t>'proɣefma ['proɣevma]; proi'no</t>
  </si>
  <si>
    <t>a'krātisma; 'āriston</t>
  </si>
  <si>
    <t>zavtrak</t>
  </si>
  <si>
    <t>vruoimbīz; vruostücke</t>
  </si>
  <si>
    <t>frukost</t>
  </si>
  <si>
    <t>dagverðr</t>
  </si>
  <si>
    <t>petit déjeuner</t>
  </si>
  <si>
    <t>dijuniɲ; lein</t>
  </si>
  <si>
    <t>brecwast; boreufwyd</t>
  </si>
  <si>
    <t>aṣ'kari</t>
  </si>
  <si>
    <t>desayuno</t>
  </si>
  <si>
    <t>pelekifasi</t>
  </si>
  <si>
    <t>parakuihi</t>
  </si>
  <si>
    <t>فطُور</t>
  </si>
  <si>
    <t>[sobh]ɑne; čɑšt</t>
  </si>
  <si>
    <t>Respectively: loan from Romanian; 'morning food'.</t>
  </si>
  <si>
    <t>[prinzo]; dimneac̷ako xaben</t>
  </si>
  <si>
    <t>prātarāša-</t>
  </si>
  <si>
    <t>breakfast</t>
  </si>
  <si>
    <t>epulum; daps; cibus</t>
  </si>
  <si>
    <t>'ɣefma ['ɣevma]; faɣi'to; fa'i</t>
  </si>
  <si>
    <t>'dais; 'deipnon; 'trapeza</t>
  </si>
  <si>
    <t>jeda</t>
  </si>
  <si>
    <t>inbīz; māl; ezzen</t>
  </si>
  <si>
    <t>Latter form means 'feast'.</t>
  </si>
  <si>
    <t>mats; dauhts</t>
  </si>
  <si>
    <t>mål; mål-tid</t>
  </si>
  <si>
    <t>verðr; māl; maltīð</t>
  </si>
  <si>
    <t>repas</t>
  </si>
  <si>
    <t>pred; maɲjer</t>
  </si>
  <si>
    <t>pryd</t>
  </si>
  <si>
    <t>dithat</t>
  </si>
  <si>
    <t>a'paidü</t>
  </si>
  <si>
    <t>ko e kai pe maʔu meʔatokoni</t>
  </si>
  <si>
    <t>وجْبة , أكْلة</t>
  </si>
  <si>
    <t>xa-ben 'food' + abstract suffix.</t>
  </si>
  <si>
    <t>xaben</t>
  </si>
  <si>
    <t>meal (a)</t>
  </si>
  <si>
    <t>bɑsttɑt</t>
  </si>
  <si>
    <t>forceps</t>
  </si>
  <si>
    <t>tsi'biða; la'viða</t>
  </si>
  <si>
    <t>la'bides</t>
  </si>
  <si>
    <t>ščipcy</t>
  </si>
  <si>
    <t>zange</t>
  </si>
  <si>
    <t>tång</t>
  </si>
  <si>
    <t>pinces</t>
  </si>
  <si>
    <t>piɲsetezom</t>
  </si>
  <si>
    <t>gefeiliau</t>
  </si>
  <si>
    <t>Latter form means 'tongs to catch chestnut burrs'.</t>
  </si>
  <si>
    <t>[eṣpĩ'četa]; mašü'külü</t>
  </si>
  <si>
    <t>Iberian Span. has tenazas, pinzas.</t>
  </si>
  <si>
    <t>tenazas</t>
  </si>
  <si>
    <t>meʔa hiko meʔakai</t>
  </si>
  <si>
    <t>piinohi-tia; kuku</t>
  </si>
  <si>
    <t>مِلْقط</t>
  </si>
  <si>
    <t>æmbor</t>
  </si>
  <si>
    <t>[kleasto]</t>
  </si>
  <si>
    <t>saṃdaṃšaka-; kan̄ka-mukha-; šapha-</t>
  </si>
  <si>
    <t>tongs</t>
  </si>
  <si>
    <t>gaffɑl</t>
  </si>
  <si>
    <t>kre'agrā</t>
  </si>
  <si>
    <t>vilka</t>
  </si>
  <si>
    <t>Attested only at the end of the period as a table utensil.</t>
  </si>
  <si>
    <t>gabele</t>
  </si>
  <si>
    <t>gaffel</t>
  </si>
  <si>
    <t>fourchette</t>
  </si>
  <si>
    <t>fourchetezenn</t>
  </si>
  <si>
    <t>fforcyn</t>
  </si>
  <si>
    <t>[fur'šeta]</t>
  </si>
  <si>
    <t>tenedor</t>
  </si>
  <si>
    <t>huhu kai; foʔi maŋaua</t>
  </si>
  <si>
    <t>paaoka</t>
  </si>
  <si>
    <t>شوْكة</t>
  </si>
  <si>
    <t>čængɑl</t>
  </si>
  <si>
    <t>This translation explains the function of a fork: 'a type of spit or sharp instrument used for the taking of food, meat, etc. 'food-the taking of-used for-sharp instrument.'.</t>
  </si>
  <si>
    <t>khādya-māṃsādi-uttolanārthaṃ šūla-višeṣa</t>
  </si>
  <si>
    <t>'makʰairā</t>
  </si>
  <si>
    <t>me(z)zer</t>
  </si>
  <si>
    <t>knif; kniv</t>
  </si>
  <si>
    <t>From Span. 'navaja'.</t>
  </si>
  <si>
    <t>[na'bela]</t>
  </si>
  <si>
    <t>hele</t>
  </si>
  <si>
    <t>'Blade' is rau.</t>
  </si>
  <si>
    <t>maripi; naihi; oka; puutia</t>
  </si>
  <si>
    <t>*PEO *i-sele.</t>
  </si>
  <si>
    <t>سِكﳴين , سِكﳴينة</t>
  </si>
  <si>
    <t>kɑrd</t>
  </si>
  <si>
    <t>churikā-; churī (kṣurī-); kartari(kā)-</t>
  </si>
  <si>
    <t>bɑste</t>
  </si>
  <si>
    <t>cochleāre; ligula</t>
  </si>
  <si>
    <t>ku'tali</t>
  </si>
  <si>
    <t>mu'stillē; mustron; li'strion; kokʰli'arion</t>
  </si>
  <si>
    <t>ložka</t>
  </si>
  <si>
    <t>leffel</t>
  </si>
  <si>
    <t>sked</t>
  </si>
  <si>
    <t>spōnn; skeið</t>
  </si>
  <si>
    <t>cuiller</t>
  </si>
  <si>
    <t>loa</t>
  </si>
  <si>
    <t>llwy</t>
  </si>
  <si>
    <t>liag</t>
  </si>
  <si>
    <t>[küĩ'lʸera]</t>
  </si>
  <si>
    <t>cuchara</t>
  </si>
  <si>
    <t>[sēpuni] ohu; meʔa-ohu</t>
  </si>
  <si>
    <t>pune</t>
  </si>
  <si>
    <t>PCP *ao'scoop'. PPN *sisi; *koko 'scoop'; *qasu; *asu 'ladle out'</t>
  </si>
  <si>
    <t>PPN *ao; *sisi; *selu</t>
  </si>
  <si>
    <t>*PEO *qasu'scoop'.</t>
  </si>
  <si>
    <t>PAN *Duk</t>
  </si>
  <si>
    <t>مِلْعقة</t>
  </si>
  <si>
    <t>[qɑšoq]</t>
  </si>
  <si>
    <t>ʀoy</t>
  </si>
  <si>
    <t>Final form is a 'ladle'.</t>
  </si>
  <si>
    <t>sruva-; khaja-; darvī-</t>
  </si>
  <si>
    <t>spoon</t>
  </si>
  <si>
    <t>vuolaš</t>
  </si>
  <si>
    <t>'Small dish'.</t>
  </si>
  <si>
    <t>scutula</t>
  </si>
  <si>
    <t>pia'taki</t>
  </si>
  <si>
    <t>bljudce</t>
  </si>
  <si>
    <t>fat</t>
  </si>
  <si>
    <t>soucoupe</t>
  </si>
  <si>
    <t>Lit. 'plate small'. There were no saucers in Lower Brittany.</t>
  </si>
  <si>
    <t>asied vihan</t>
  </si>
  <si>
    <t>soser</t>
  </si>
  <si>
    <t>[su'kupa]</t>
  </si>
  <si>
    <t>platillo</t>
  </si>
  <si>
    <t>kašahpas-konet</t>
  </si>
  <si>
    <t>[sosa]</t>
  </si>
  <si>
    <t>hoeha; hoohi</t>
  </si>
  <si>
    <t>صُحيْفة , صحْنُ الفِنْجان</t>
  </si>
  <si>
    <t>[tiaric̷i]</t>
  </si>
  <si>
    <t>pātrādhāra-; šālājira-; vaidala-</t>
  </si>
  <si>
    <t>saucer</t>
  </si>
  <si>
    <t>gohppu</t>
  </si>
  <si>
    <t>pōculum; calix</t>
  </si>
  <si>
    <t>fli'tzani; 'kupa</t>
  </si>
  <si>
    <t>po'tērion; 'kuliks; 'kupellon</t>
  </si>
  <si>
    <t>čaška</t>
  </si>
  <si>
    <t>kopf; becher</t>
  </si>
  <si>
    <t>Means 'beaker'.</t>
  </si>
  <si>
    <t>stikls</t>
  </si>
  <si>
    <t>kopp</t>
  </si>
  <si>
    <t>koppr</t>
  </si>
  <si>
    <t>tasse; coupe</t>
  </si>
  <si>
    <t>tas</t>
  </si>
  <si>
    <t>cwpan</t>
  </si>
  <si>
    <t>airidech; copān; cailech</t>
  </si>
  <si>
    <t>['tʰasa]</t>
  </si>
  <si>
    <t>taza; copa</t>
  </si>
  <si>
    <t>tayi-lo-ni</t>
  </si>
  <si>
    <t>ipu</t>
  </si>
  <si>
    <t>kapu</t>
  </si>
  <si>
    <t>'Cup-like' *kapu.</t>
  </si>
  <si>
    <t>PPN *ipu</t>
  </si>
  <si>
    <t>*PEO *i(m)pu 'container for liquid'</t>
  </si>
  <si>
    <t>فِنْجان , طاسة , كأْس , إناء</t>
  </si>
  <si>
    <t>East Persian ex.</t>
  </si>
  <si>
    <t>fenǰɑn; piyɑle</t>
  </si>
  <si>
    <t>taxtai; [kuči]; [poharo]</t>
  </si>
  <si>
    <t>caṣaka-; pātra-; kaṃsa-</t>
  </si>
  <si>
    <t>cup, drinking vessel</t>
  </si>
  <si>
    <t>muggɑ</t>
  </si>
  <si>
    <t>urceus</t>
  </si>
  <si>
    <t>'stamna</t>
  </si>
  <si>
    <t>Also 'kalpis; hu'dria.</t>
  </si>
  <si>
    <t>kʰūs; ampʰo'reus</t>
  </si>
  <si>
    <t>kuvšin; kružka</t>
  </si>
  <si>
    <t>kruoc</t>
  </si>
  <si>
    <t>kruka; kanna; till-bringare</t>
  </si>
  <si>
    <t>krukka</t>
  </si>
  <si>
    <t>cruche; broc</t>
  </si>
  <si>
    <t>brog</t>
  </si>
  <si>
    <t>piser; siwg</t>
  </si>
  <si>
    <t>cilornn</t>
  </si>
  <si>
    <t>Latter form refers to a large copper pitcher with wood inside.</t>
  </si>
  <si>
    <t>pe'gar; fe'reta</t>
  </si>
  <si>
    <t>cántaro; jarro</t>
  </si>
  <si>
    <t>*Aztecan *koomV-.</t>
  </si>
  <si>
    <t>a-c̷oc̷okol</t>
  </si>
  <si>
    <t>Latter is 'stone jar'.</t>
  </si>
  <si>
    <t>siā; sioki; siā maka</t>
  </si>
  <si>
    <t>tiaka; haaka</t>
  </si>
  <si>
    <t>إبْرِيق , جرﳲة , قُلﳲة ,</t>
  </si>
  <si>
    <t>kuze</t>
  </si>
  <si>
    <t>First container is larger than second.</t>
  </si>
  <si>
    <t>piri; kʰoro</t>
  </si>
  <si>
    <t>kalaša-; kuṇḍa-; kumbha-</t>
  </si>
  <si>
    <t>pitcher, jug</t>
  </si>
  <si>
    <t>gummɑ</t>
  </si>
  <si>
    <t>crāter, catīnus</t>
  </si>
  <si>
    <t>'bol</t>
  </si>
  <si>
    <t>krā'tēr; pʰi'alē</t>
  </si>
  <si>
    <t>bljudo</t>
  </si>
  <si>
    <t>schale</t>
  </si>
  <si>
    <t>skål; bål</t>
  </si>
  <si>
    <t>bolli; skāl</t>
  </si>
  <si>
    <t>bol</t>
  </si>
  <si>
    <t>bolenn; skudell</t>
  </si>
  <si>
    <t>powlen</t>
  </si>
  <si>
    <t>cūach</t>
  </si>
  <si>
    <t>Latter form means 'wooden bowl', and is now extinct.</t>
  </si>
  <si>
    <t>[bol]; ga'tʰülü</t>
  </si>
  <si>
    <t>tazón</t>
  </si>
  <si>
    <t>Means 'jícara'. Also tekomat.</t>
  </si>
  <si>
    <t>šikal</t>
  </si>
  <si>
    <t>poulu; pēsoni</t>
  </si>
  <si>
    <t>PCP *tākona'wooden kava b'.</t>
  </si>
  <si>
    <t>PPN *taanoʔa; &lt;*taanoqa&gt;; *kumete</t>
  </si>
  <si>
    <t>سُلْطانِيﳲة , زُبْدِيﳲة</t>
  </si>
  <si>
    <t>kɑse</t>
  </si>
  <si>
    <t>čaro</t>
  </si>
  <si>
    <t>pātra-; kaṃsa-</t>
  </si>
  <si>
    <t>bowl</t>
  </si>
  <si>
    <t>tɑlleɑr̃kɑ</t>
  </si>
  <si>
    <t>lanx; scutella</t>
  </si>
  <si>
    <t>'piato</t>
  </si>
  <si>
    <t>'pinaks</t>
  </si>
  <si>
    <t>tarelka</t>
  </si>
  <si>
    <t>Also attested as the loanword talier from Italian tagliare or French tailler, the source of the MHG term.</t>
  </si>
  <si>
    <t>tel(l)er</t>
  </si>
  <si>
    <t>Refers to 'platter'.</t>
  </si>
  <si>
    <t>tallrik; fat</t>
  </si>
  <si>
    <t>diskr; skutill</t>
  </si>
  <si>
    <t>assiette</t>
  </si>
  <si>
    <t>asied</t>
  </si>
  <si>
    <t>plât</t>
  </si>
  <si>
    <t>['sieta]</t>
  </si>
  <si>
    <t>plato</t>
  </si>
  <si>
    <t>kašit; kašahpas</t>
  </si>
  <si>
    <t>[peleti]</t>
  </si>
  <si>
    <t>pereti</t>
  </si>
  <si>
    <t>طبق , صحْن</t>
  </si>
  <si>
    <t>pošqɑb ~ bošqɑb</t>
  </si>
  <si>
    <t>[tiari]</t>
  </si>
  <si>
    <t>bhājana-; pātra-; šarāva-</t>
  </si>
  <si>
    <t>plate</t>
  </si>
  <si>
    <t>fahttɑ</t>
  </si>
  <si>
    <t>catīnus; lanx</t>
  </si>
  <si>
    <t>'lekos; le'kanē</t>
  </si>
  <si>
    <t>schüzzel</t>
  </si>
  <si>
    <t>dysgl</t>
  </si>
  <si>
    <t>tesc; mias</t>
  </si>
  <si>
    <t>[plat]</t>
  </si>
  <si>
    <t>plato; fuente</t>
  </si>
  <si>
    <t>kašahpas; ahpaac̷-ti</t>
  </si>
  <si>
    <t>tisi</t>
  </si>
  <si>
    <t>riihi</t>
  </si>
  <si>
    <t>طبق , صِينِيﳲة</t>
  </si>
  <si>
    <t>[zærf]</t>
  </si>
  <si>
    <t>čaro; [tiari]</t>
  </si>
  <si>
    <t>dish</t>
  </si>
  <si>
    <t>banno</t>
  </si>
  <si>
    <t>patina, patella; sartāgō</t>
  </si>
  <si>
    <t>katsa'rola</t>
  </si>
  <si>
    <t>'tēganon; 'tagēnon</t>
  </si>
  <si>
    <t>skovoroda</t>
  </si>
  <si>
    <t>pfanne</t>
  </si>
  <si>
    <t>panna; gryta</t>
  </si>
  <si>
    <t>panna</t>
  </si>
  <si>
    <t>casserole</t>
  </si>
  <si>
    <t>kastorolenn; kasolorenn</t>
  </si>
  <si>
    <t>padell; pan; caserol</t>
  </si>
  <si>
    <t>aigen</t>
  </si>
  <si>
    <t>From Span. or Gascon (Béarn) 'cassole'.</t>
  </si>
  <si>
    <t>[ka'šola]</t>
  </si>
  <si>
    <t>cacerola; cazuela</t>
  </si>
  <si>
    <t>'Comale' is komal. *Aztecan *komaal- 'tortilla gridle'.</t>
  </si>
  <si>
    <t>akomit; tenašah</t>
  </si>
  <si>
    <t>faka-paku; kulo</t>
  </si>
  <si>
    <t>hoopane</t>
  </si>
  <si>
    <t>مِقْﻻة , مِقْلىً</t>
  </si>
  <si>
    <t>Respectively: loan from Hungarian; 'saucepan; saucepan'; loan from Romanian, 'frying pan'.</t>
  </si>
  <si>
    <t>[isto]; [kakavi]; piri; [tipsia]</t>
  </si>
  <si>
    <t>kaṭāha-; bhrāṣṭra-; bhraṣṭhra-</t>
  </si>
  <si>
    <t>gievdni</t>
  </si>
  <si>
    <t>The latter is late Latin.</t>
  </si>
  <si>
    <t>lebēs; caldāria</t>
  </si>
  <si>
    <t>vra'stiras</t>
  </si>
  <si>
    <t>'lebēs; kʰal'kion</t>
  </si>
  <si>
    <t>kotel</t>
  </si>
  <si>
    <t>kezzel</t>
  </si>
  <si>
    <t>katils</t>
  </si>
  <si>
    <t>kittel</t>
  </si>
  <si>
    <t>ketill; hverr</t>
  </si>
  <si>
    <t>bouilloire</t>
  </si>
  <si>
    <t>Refers to a cooking vessel, as there were no kettles in Lower Brittany.</t>
  </si>
  <si>
    <t>kaoter</t>
  </si>
  <si>
    <t>tegell</t>
  </si>
  <si>
    <t>coire; scaball</t>
  </si>
  <si>
    <t>Iberian Span. has tetera.</t>
  </si>
  <si>
    <t>caldera</t>
  </si>
  <si>
    <t>[tikatele]</t>
  </si>
  <si>
    <t>tiikera</t>
  </si>
  <si>
    <t>غلﳲاية</t>
  </si>
  <si>
    <t>ketri</t>
  </si>
  <si>
    <t>[kakavi]</t>
  </si>
  <si>
    <t>Latter form means a 'caldron, water kettle'.</t>
  </si>
  <si>
    <t>sthāla-; uda-sthālī-</t>
  </si>
  <si>
    <t>kettle</t>
  </si>
  <si>
    <t>bahti</t>
  </si>
  <si>
    <t>aulla</t>
  </si>
  <si>
    <t>'kʰutrā</t>
  </si>
  <si>
    <t>goršok</t>
  </si>
  <si>
    <t>haven; topf; schaffe</t>
  </si>
  <si>
    <t>aurkeis; kas</t>
  </si>
  <si>
    <t>gryta; kok-kärl</t>
  </si>
  <si>
    <t>grȳta; pottr</t>
  </si>
  <si>
    <t>casserole; marmite</t>
  </si>
  <si>
    <t>kaoter; pod-houarn</t>
  </si>
  <si>
    <t>pot; crochan</t>
  </si>
  <si>
    <t>crocān</t>
  </si>
  <si>
    <t>From Gascon (Béarn) 'toupi'.</t>
  </si>
  <si>
    <t>[tʰi'piɲa]</t>
  </si>
  <si>
    <t>Iberian Span. has cazuela, olla.</t>
  </si>
  <si>
    <t>olla</t>
  </si>
  <si>
    <t>'Olla' is komit.</t>
  </si>
  <si>
    <t>ahpac̷-ti; kešahpas</t>
  </si>
  <si>
    <t>kulo; kulo maka; kulo ukamea</t>
  </si>
  <si>
    <t>koohua</t>
  </si>
  <si>
    <t>PPN *kulo; *kuzo; *kuLo</t>
  </si>
  <si>
    <t>طنْجرة , قِدْر</t>
  </si>
  <si>
    <t>piri</t>
  </si>
  <si>
    <t>kumbha-; ukhā-; sthālī-</t>
  </si>
  <si>
    <t>pot, cooking vessel</t>
  </si>
  <si>
    <t>uvdnɑ</t>
  </si>
  <si>
    <t>furnus, fornāx</t>
  </si>
  <si>
    <t>'furnos</t>
  </si>
  <si>
    <t>i'pnos; 'klībanos</t>
  </si>
  <si>
    <t>auhns</t>
  </si>
  <si>
    <t>bak-ugn; stek-ugn</t>
  </si>
  <si>
    <t>forn</t>
  </si>
  <si>
    <t>ffwrn; popty</t>
  </si>
  <si>
    <t>sornn; fulacht</t>
  </si>
  <si>
    <t>horno</t>
  </si>
  <si>
    <t>ŋotoʔumu; [ʔovani]</t>
  </si>
  <si>
    <t>haaŋi; umu</t>
  </si>
  <si>
    <t>PPN *ʔumu; *qumu; *haaŋii</t>
  </si>
  <si>
    <t>*PEO *qumu;*lepo ('earth-oven, covered w.'01.214)</t>
  </si>
  <si>
    <t>فُرْن , طبﳲاخ</t>
  </si>
  <si>
    <t>tænur</t>
  </si>
  <si>
    <t>āpāka-</t>
  </si>
  <si>
    <t>goikɑdit</t>
  </si>
  <si>
    <t>coquere; torrēre</t>
  </si>
  <si>
    <t>'psino sto 'furno</t>
  </si>
  <si>
    <t>o'ptaō; 'pessō</t>
  </si>
  <si>
    <t>backen</t>
  </si>
  <si>
    <t>baka</t>
  </si>
  <si>
    <t>cuire au four</t>
  </si>
  <si>
    <t>poba</t>
  </si>
  <si>
    <t>pobi; crasu</t>
  </si>
  <si>
    <t>fo-no-</t>
  </si>
  <si>
    <t>Means 'to cook in the oven'.</t>
  </si>
  <si>
    <t>la'be-an 'ere-a'rasi</t>
  </si>
  <si>
    <t>hornear</t>
  </si>
  <si>
    <t>tatoki-a</t>
  </si>
  <si>
    <t>taʔo</t>
  </si>
  <si>
    <t>tunu-a</t>
  </si>
  <si>
    <t>PPN *taʔo</t>
  </si>
  <si>
    <t>*PEO *papi</t>
  </si>
  <si>
    <t>خَبَزَ</t>
  </si>
  <si>
    <t>poxtæn</t>
  </si>
  <si>
    <t>pek-</t>
  </si>
  <si>
    <t>pac-; bhrajj-</t>
  </si>
  <si>
    <t>bake</t>
  </si>
  <si>
    <t>bɑssit</t>
  </si>
  <si>
    <t>torrēre; frīgere; assāre</t>
  </si>
  <si>
    <t>'psino; tiɣa'nizo</t>
  </si>
  <si>
    <t>o'ptaō; 'pʰrūgō; 'pʰōgō</t>
  </si>
  <si>
    <t>žarit</t>
  </si>
  <si>
    <t>brāten; rœsten</t>
  </si>
  <si>
    <t>steka</t>
  </si>
  <si>
    <t>steikja</t>
  </si>
  <si>
    <t>rôtir; frire</t>
  </si>
  <si>
    <t>rostaɲ; fritaɲ</t>
  </si>
  <si>
    <t>First two forms mean 'roast'; third form means 'fry'.</t>
  </si>
  <si>
    <t>rhostio; crasu; ffrio</t>
  </si>
  <si>
    <t>'ere-ar'asi; ['friẓi]</t>
  </si>
  <si>
    <t>asar; freír</t>
  </si>
  <si>
    <t>Also ki-c̷oyoni-a.</t>
  </si>
  <si>
    <t>tewaik; tatewac̷</t>
  </si>
  <si>
    <t>faka-paku; taʔo; pulu taʔo</t>
  </si>
  <si>
    <t>tunu-a; tunu; parai</t>
  </si>
  <si>
    <t>PPN *tunu; *taʔo; *taqo; *faku; *paka</t>
  </si>
  <si>
    <t>*PEO tunu</t>
  </si>
  <si>
    <t>حَمﳲرَ , شَوَى</t>
  </si>
  <si>
    <t>sorx-kærdæn; beryɑn-k</t>
  </si>
  <si>
    <t>pac-; bhrajj- (bhrjjati)</t>
  </si>
  <si>
    <t>roast, fry</t>
  </si>
  <si>
    <t>vuoššɑt</t>
  </si>
  <si>
    <t>coquere; bullīre</t>
  </si>
  <si>
    <t>'vrazo</t>
  </si>
  <si>
    <t>'hepsō</t>
  </si>
  <si>
    <t>Respectively: transitive; intransitive.</t>
  </si>
  <si>
    <t>kipjatit ́; kipet</t>
  </si>
  <si>
    <t>kochen; sieden</t>
  </si>
  <si>
    <t>koka</t>
  </si>
  <si>
    <t>sjōða; vella</t>
  </si>
  <si>
    <t>bouillir</t>
  </si>
  <si>
    <t>birviɲ</t>
  </si>
  <si>
    <t>berwi</t>
  </si>
  <si>
    <t>berbaim</t>
  </si>
  <si>
    <t>Respectively: 'boiled water; boiled vegetable/ meat'.</t>
  </si>
  <si>
    <t>e'raki; e'goṣi</t>
  </si>
  <si>
    <t>hervir</t>
  </si>
  <si>
    <t>*Aztecan .*moloonV.</t>
  </si>
  <si>
    <t>mo-molo-ka; molo-ni; čočopoka</t>
  </si>
  <si>
    <t>haka</t>
  </si>
  <si>
    <t>koropupuu; huu; paaeratia</t>
  </si>
  <si>
    <t>PPN *lili</t>
  </si>
  <si>
    <t>سَلَقَ</t>
  </si>
  <si>
    <t>ǰušidæn</t>
  </si>
  <si>
    <t>Means 'cook' (transitive form).</t>
  </si>
  <si>
    <t>kirav-</t>
  </si>
  <si>
    <t>The sense of yas- is 'foam, froth up, to exert oneself'.</t>
  </si>
  <si>
    <t>pac-; šrā-; kvath- (kvathate); yas- (yāsyati)</t>
  </si>
  <si>
    <t>boil (vb)</t>
  </si>
  <si>
    <t>malestit</t>
  </si>
  <si>
    <t>coquere</t>
  </si>
  <si>
    <t>'psino; maɣi'revo</t>
  </si>
  <si>
    <t>'pessō; 'peptō</t>
  </si>
  <si>
    <t>varit</t>
  </si>
  <si>
    <t>kochen</t>
  </si>
  <si>
    <t>till-laga; koka</t>
  </si>
  <si>
    <t>matbūa</t>
  </si>
  <si>
    <t>cuire</t>
  </si>
  <si>
    <t>poazad, poahad</t>
  </si>
  <si>
    <t>coginio</t>
  </si>
  <si>
    <t>'ere</t>
  </si>
  <si>
    <t>cocinar</t>
  </si>
  <si>
    <t>tunu; velahia; haka; faka-moho</t>
  </si>
  <si>
    <t>tao-na; tahu-na; whaka-maaoa-tia</t>
  </si>
  <si>
    <t>'Cook on open fire' *tunu.</t>
  </si>
  <si>
    <t>PPN *taʔo; *neki; *tafu; *lala</t>
  </si>
  <si>
    <t>*PEO *saka; *taqo</t>
  </si>
  <si>
    <t>طَبَخَ , طَها</t>
  </si>
  <si>
    <t>pac- (pacati); šrā- (šrāyati ~ šrāti)</t>
  </si>
  <si>
    <t>cook</t>
  </si>
  <si>
    <t>buvvot</t>
  </si>
  <si>
    <t>suffōcāre</t>
  </si>
  <si>
    <t>'pniɣome</t>
  </si>
  <si>
    <t>Transitive forms. Also 'pnīgomai; apo'pnīgomai; katapnīgomai, intransitive forms.</t>
  </si>
  <si>
    <t>'pnīgō; apo'pnīgō; kata'pnīgō</t>
  </si>
  <si>
    <t>Intransitive.</t>
  </si>
  <si>
    <t>davit ́sja</t>
  </si>
  <si>
    <t>würgen</t>
  </si>
  <si>
    <t>afhwapjan; afhwapnan</t>
  </si>
  <si>
    <t>strypa; kväva</t>
  </si>
  <si>
    <t>étouffer</t>
  </si>
  <si>
    <t>mougaɲ</t>
  </si>
  <si>
    <t>tagu</t>
  </si>
  <si>
    <t>[eṣ'tofi]</t>
  </si>
  <si>
    <t>sofocar</t>
  </si>
  <si>
    <t>keč is 'neck'. 'Die of strangling' -keč-paac̷-miki. Also tasonewaltia; kihyo-mik-ti-a.</t>
  </si>
  <si>
    <t>ki-keč-pac̷-ka; kihiyo-mik-ti-a</t>
  </si>
  <si>
    <t>Respectively: to choke; choke with food.</t>
  </si>
  <si>
    <t>faka-sisina; loʔoa</t>
  </si>
  <si>
    <t>'Strangle' nonoti; nootia; taarona.</t>
  </si>
  <si>
    <t>raaoa</t>
  </si>
  <si>
    <t>strangle</t>
  </si>
  <si>
    <t>PPN *ku kumi</t>
  </si>
  <si>
    <t>خَنَقَ</t>
  </si>
  <si>
    <t>xæfe-šodæn</t>
  </si>
  <si>
    <t>Intransitive passive verb (there is no active form).</t>
  </si>
  <si>
    <t>tasuv-</t>
  </si>
  <si>
    <t>The sense of this phrase is 'squeeze the throat'.</t>
  </si>
  <si>
    <t>kaṇṭhaṃ sam-pīḍ- (sampīḍayati)</t>
  </si>
  <si>
    <t>choke</t>
  </si>
  <si>
    <t>ɲiellɑt</t>
  </si>
  <si>
    <t>sorbere</t>
  </si>
  <si>
    <t>kata'pino</t>
  </si>
  <si>
    <t>Also katabro'kʰtʰizō; kata'pinō; katarro'pʰeō.</t>
  </si>
  <si>
    <t>kate'stʰiō; bro'kʰtʰizō</t>
  </si>
  <si>
    <t>glotat</t>
  </si>
  <si>
    <t>swelgen; slucken</t>
  </si>
  <si>
    <t>Mean 'swallow up, devour'.</t>
  </si>
  <si>
    <t>fraslindan</t>
  </si>
  <si>
    <t>svälja</t>
  </si>
  <si>
    <t>avaler</t>
  </si>
  <si>
    <t>lonkaɲ</t>
  </si>
  <si>
    <t>llyncu</t>
  </si>
  <si>
    <t>'gaɲti</t>
  </si>
  <si>
    <t>tragar</t>
  </si>
  <si>
    <t>ki-tolo-a</t>
  </si>
  <si>
    <t>maʔaŋa</t>
  </si>
  <si>
    <t>horomi-a</t>
  </si>
  <si>
    <t>PPN *folo; *moni</t>
  </si>
  <si>
    <t>*PEO *tolo</t>
  </si>
  <si>
    <t>PAN *len</t>
  </si>
  <si>
    <t>بَلَعَ</t>
  </si>
  <si>
    <t>[bɑlʔidæn]</t>
  </si>
  <si>
    <t>nakʰ-av- 'pass' + causative.</t>
  </si>
  <si>
    <t>nakʰav-</t>
  </si>
  <si>
    <t>gṝ; ni-gṝ- (girati)</t>
  </si>
  <si>
    <t>swallow</t>
  </si>
  <si>
    <t>suoskɑt</t>
  </si>
  <si>
    <t>mandere; mandūcāre</t>
  </si>
  <si>
    <t>ma'sao</t>
  </si>
  <si>
    <t>ma'saomai</t>
  </si>
  <si>
    <t>ževat</t>
  </si>
  <si>
    <t>kiuwen</t>
  </si>
  <si>
    <t>tugga</t>
  </si>
  <si>
    <t>mastiquer; macher</t>
  </si>
  <si>
    <t>chaokad, chaogad</t>
  </si>
  <si>
    <t>cnoi</t>
  </si>
  <si>
    <t>[maṣ'teka]</t>
  </si>
  <si>
    <t>masticar; mascar</t>
  </si>
  <si>
    <t>kʷa is 'eat'.</t>
  </si>
  <si>
    <t>kic̷on-kʷahkʷa</t>
  </si>
  <si>
    <t>ŋau</t>
  </si>
  <si>
    <t>'Gnaw' is ŋau-a.</t>
  </si>
  <si>
    <t>ŋau-a</t>
  </si>
  <si>
    <t>PPN *lam(u, i); *mama; *ŋali; *ŋau; *ŋu(u)ŋu(u)</t>
  </si>
  <si>
    <t>مَضَغَ , عَلَكَ</t>
  </si>
  <si>
    <t>xɑʔidæn</t>
  </si>
  <si>
    <t>čamb-</t>
  </si>
  <si>
    <t>carv- (carvati)</t>
  </si>
  <si>
    <t>chew</t>
  </si>
  <si>
    <t>ɲɑmmɑt</t>
  </si>
  <si>
    <t>sūgere; fēlāre</t>
  </si>
  <si>
    <t>'ɣlifo</t>
  </si>
  <si>
    <t>tʰē'lazō; 'muzō</t>
  </si>
  <si>
    <t>sosat</t>
  </si>
  <si>
    <t>sūgen; dīen</t>
  </si>
  <si>
    <t>suga; dia</t>
  </si>
  <si>
    <t>sūga</t>
  </si>
  <si>
    <t>sucer</t>
  </si>
  <si>
    <t>'To suckle' is dena.</t>
  </si>
  <si>
    <t>suna; hutad</t>
  </si>
  <si>
    <t>sugno; dyfnu</t>
  </si>
  <si>
    <t>sūgim; denim</t>
  </si>
  <si>
    <t>'murc̷a</t>
  </si>
  <si>
    <t>Iberian Span. has sorber, chupar.</t>
  </si>
  <si>
    <t>chupar</t>
  </si>
  <si>
    <t>'To suckle' is čiči.</t>
  </si>
  <si>
    <t>ki-pipi-na; ki-pipi-c̷o-a</t>
  </si>
  <si>
    <t>misi; huhu; faka-huhu</t>
  </si>
  <si>
    <t>ŋote-a; momi-a</t>
  </si>
  <si>
    <t>PPN misi. *PEP *omo</t>
  </si>
  <si>
    <t>PPN *huhu; *komo; *miti</t>
  </si>
  <si>
    <t>*PEO *misi'through teeth'.</t>
  </si>
  <si>
    <t>PAN *sep</t>
  </si>
  <si>
    <t>مَصﳲ , اِمْتَصﳲ</t>
  </si>
  <si>
    <t>mækidæn</t>
  </si>
  <si>
    <t>c̷ird-; čaʀ-</t>
  </si>
  <si>
    <t>dhā- ~ dhe- (dhayati); cūṣ- (cūṣati)</t>
  </si>
  <si>
    <t>suck</t>
  </si>
  <si>
    <t>goiku</t>
  </si>
  <si>
    <t>sitis</t>
  </si>
  <si>
    <t>'ðipsa</t>
  </si>
  <si>
    <t>'dipsa; 'dipsos</t>
  </si>
  <si>
    <t>žažda</t>
  </si>
  <si>
    <t>durst</t>
  </si>
  <si>
    <t>þaurstei</t>
  </si>
  <si>
    <t>törst</t>
  </si>
  <si>
    <t>θorsti</t>
  </si>
  <si>
    <t>soif</t>
  </si>
  <si>
    <t>sehed</t>
  </si>
  <si>
    <t>syched</t>
  </si>
  <si>
    <t>ītu; tart</t>
  </si>
  <si>
    <t>e'gari</t>
  </si>
  <si>
    <t>sed</t>
  </si>
  <si>
    <t>Lit. 'water-die'.</t>
  </si>
  <si>
    <t>a-miki; amik; amik-ti</t>
  </si>
  <si>
    <t>fie inu; fieinua</t>
  </si>
  <si>
    <t>mate-wai; hiainu</t>
  </si>
  <si>
    <t>عطش , ظماء</t>
  </si>
  <si>
    <t>tešnegi</t>
  </si>
  <si>
    <t>truš</t>
  </si>
  <si>
    <t>tṛṣṇā-</t>
  </si>
  <si>
    <t>thirst</t>
  </si>
  <si>
    <t>neɑlggiheɑhti</t>
  </si>
  <si>
    <t>famēs</t>
  </si>
  <si>
    <t>'pina; li'mos</t>
  </si>
  <si>
    <t>lī'mos; sīto'deia</t>
  </si>
  <si>
    <t>golod, golodanie</t>
  </si>
  <si>
    <t>hungernōt</t>
  </si>
  <si>
    <t>huhrus</t>
  </si>
  <si>
    <t>hungers-nöd; svält; hunger</t>
  </si>
  <si>
    <t>famine; disette</t>
  </si>
  <si>
    <t>kernez; naonegez</t>
  </si>
  <si>
    <t>newyn; llwgfa</t>
  </si>
  <si>
    <t>go'ṣeria</t>
  </si>
  <si>
    <t>hambre</t>
  </si>
  <si>
    <t>apis-ti; mayaan-miki</t>
  </si>
  <si>
    <t>hoŋe</t>
  </si>
  <si>
    <t>'Starve'is mate i te kai.</t>
  </si>
  <si>
    <t>waa kai kore</t>
  </si>
  <si>
    <t>PPN *hoŋe</t>
  </si>
  <si>
    <t>مجاعة</t>
  </si>
  <si>
    <t>Lit. 'hunger'.</t>
  </si>
  <si>
    <t>bokʰ</t>
  </si>
  <si>
    <t>durbhikṣa-</t>
  </si>
  <si>
    <t>famine</t>
  </si>
  <si>
    <t>neɑlgi</t>
  </si>
  <si>
    <t>'pina</t>
  </si>
  <si>
    <t>'peina; lī'mos</t>
  </si>
  <si>
    <t>golod</t>
  </si>
  <si>
    <t>hunger</t>
  </si>
  <si>
    <t>huhrus; gredus</t>
  </si>
  <si>
    <t>hungr</t>
  </si>
  <si>
    <t>faim</t>
  </si>
  <si>
    <t>naon</t>
  </si>
  <si>
    <t>eisiau bwyd; chwant bwyd</t>
  </si>
  <si>
    <t>gorte</t>
  </si>
  <si>
    <t>'goṣe</t>
  </si>
  <si>
    <t>mayana; apis; apis-ti</t>
  </si>
  <si>
    <t>fiekaia</t>
  </si>
  <si>
    <t>hemo-kai; hia-kai</t>
  </si>
  <si>
    <t>PNP *ʔaukai</t>
  </si>
  <si>
    <t>PPN *hoŋe; *fiakai</t>
  </si>
  <si>
    <t>*PEO *vitolo.</t>
  </si>
  <si>
    <t>جُوْع</t>
  </si>
  <si>
    <t>gorosnegi</t>
  </si>
  <si>
    <t>In compounds, first form becomes kṣut- before vl. consonants; and kṣud-before vd. consonants. kṣudhā- is an alternate form used alone or in compounds.</t>
  </si>
  <si>
    <t>kṣudh-; kṣudhā-</t>
  </si>
  <si>
    <t>yuhkɑt</t>
  </si>
  <si>
    <t>bibere</t>
  </si>
  <si>
    <t>'pino</t>
  </si>
  <si>
    <t>'pīnō</t>
  </si>
  <si>
    <t>pit</t>
  </si>
  <si>
    <t>trinken</t>
  </si>
  <si>
    <t>drigkan</t>
  </si>
  <si>
    <t>dricka</t>
  </si>
  <si>
    <t>drekka</t>
  </si>
  <si>
    <t>boire</t>
  </si>
  <si>
    <t>evaɲ</t>
  </si>
  <si>
    <t>yfed</t>
  </si>
  <si>
    <t>ibim</t>
  </si>
  <si>
    <t>'edan</t>
  </si>
  <si>
    <t>beber</t>
  </si>
  <si>
    <t>Latter is 'drink water'.</t>
  </si>
  <si>
    <t>tayi; ati</t>
  </si>
  <si>
    <t>inu</t>
  </si>
  <si>
    <t>'Juice' is wai, also means 'water'.</t>
  </si>
  <si>
    <t>inu-mia; inu; unu</t>
  </si>
  <si>
    <t>PCP *inu</t>
  </si>
  <si>
    <t>PPN *unu; *inu; *inu(m)</t>
  </si>
  <si>
    <t>Minum</t>
  </si>
  <si>
    <t>*PEO *unu; *inu(m)</t>
  </si>
  <si>
    <t>شَرِبَ</t>
  </si>
  <si>
    <t>xordæn; nušidæn; ɑšɑmidæn</t>
  </si>
  <si>
    <t>pi-</t>
  </si>
  <si>
    <t>pā- (pibati)</t>
  </si>
  <si>
    <t>drink</t>
  </si>
  <si>
    <t>mieskkɑs</t>
  </si>
  <si>
    <t>puter; putridus</t>
  </si>
  <si>
    <t>'sapios</t>
  </si>
  <si>
    <t>sa'pros; sesē'pōs; aposesē'pōs</t>
  </si>
  <si>
    <t>gniloj</t>
  </si>
  <si>
    <t>vūl</t>
  </si>
  <si>
    <t>rutten; murken; skämɑ</t>
  </si>
  <si>
    <t>pourri</t>
  </si>
  <si>
    <t>brein</t>
  </si>
  <si>
    <t>pwdr; pydredig</t>
  </si>
  <si>
    <t>hi'ro-tü</t>
  </si>
  <si>
    <t>podrido</t>
  </si>
  <si>
    <t>Verbal form is pala-ni.</t>
  </si>
  <si>
    <t>palak-ti-k; kihtakʷa; ihtakawi</t>
  </si>
  <si>
    <t>popo; ʔelo; masalai</t>
  </si>
  <si>
    <t>Also whaka-kino-tia; takakino.</t>
  </si>
  <si>
    <t>piro; pirau; hauŋa</t>
  </si>
  <si>
    <t>*? *maumau. PPN *maumau'wasted'; *popo'decay'</t>
  </si>
  <si>
    <t>PPN *pela; *pilo, *piLo; *pilau; *popo; *pala; *keza; *pizo</t>
  </si>
  <si>
    <t>*PEO *rusa; *pokata'(yam), burst, torn'; *popo'(wood), decay'; *vuza.</t>
  </si>
  <si>
    <t>فاسِد , عفِن</t>
  </si>
  <si>
    <t>puside</t>
  </si>
  <si>
    <t>kerno</t>
  </si>
  <si>
    <t>pūta-; galita-</t>
  </si>
  <si>
    <t>rotten</t>
  </si>
  <si>
    <t>immātūrus</t>
  </si>
  <si>
    <t>'aɣuros</t>
  </si>
  <si>
    <t>'aōros; ō'mos</t>
  </si>
  <si>
    <t>nezrelyj; syroj</t>
  </si>
  <si>
    <t>grön; o-mogen</t>
  </si>
  <si>
    <t>anaeddfed</t>
  </si>
  <si>
    <t>Latter form, lit. 'no ripened'.</t>
  </si>
  <si>
    <t>['berde]; es'hũ-tü</t>
  </si>
  <si>
    <t>inmaduro, no maduro; verde</t>
  </si>
  <si>
    <t>Also means the color green 15.680. 'Immature' is *Aztecan *səli-.</t>
  </si>
  <si>
    <t>šošo-wi-k</t>
  </si>
  <si>
    <t>mata; kaimata; ota</t>
  </si>
  <si>
    <t>PPN *mata; *ota</t>
  </si>
  <si>
    <t>فِجّ , غيْرُ ناضِج</t>
  </si>
  <si>
    <t>xɑm</t>
  </si>
  <si>
    <t>Lit. 'not ripe'.</t>
  </si>
  <si>
    <t>na pako</t>
  </si>
  <si>
    <t>aparipakva-</t>
  </si>
  <si>
    <t>green, unripe</t>
  </si>
  <si>
    <t>lattɑs</t>
  </si>
  <si>
    <t>mātūrus</t>
  </si>
  <si>
    <t>'orimos</t>
  </si>
  <si>
    <t>'pepōn; hō'raios; ha'dros</t>
  </si>
  <si>
    <t>spelyj, zrelyj</t>
  </si>
  <si>
    <t>rīfe</t>
  </si>
  <si>
    <t>mogen</t>
  </si>
  <si>
    <t>mûr</t>
  </si>
  <si>
    <t>daro, dare; azo</t>
  </si>
  <si>
    <t>aeddfed</t>
  </si>
  <si>
    <t>'sohi; hun-'tü-ik</t>
  </si>
  <si>
    <t>maduro</t>
  </si>
  <si>
    <t>yoksi</t>
  </si>
  <si>
    <t>motuʔa lelei</t>
  </si>
  <si>
    <t>Also pakari; whaka-pakari.</t>
  </si>
  <si>
    <t>maoa</t>
  </si>
  <si>
    <t>PCP *dreu. 'Over-ripe' *peqe; *peʔe.</t>
  </si>
  <si>
    <t>PPN *pala; *leu; *makulu</t>
  </si>
  <si>
    <t>ناضِج , يانِع</t>
  </si>
  <si>
    <t>poxte; ræside</t>
  </si>
  <si>
    <t>pako</t>
  </si>
  <si>
    <t>pari-pakva-</t>
  </si>
  <si>
    <t>ripe</t>
  </si>
  <si>
    <t>ɲuoskkɑs</t>
  </si>
  <si>
    <t>crūdus</t>
  </si>
  <si>
    <t>o'mos</t>
  </si>
  <si>
    <t>ō'mos; 'apeptos</t>
  </si>
  <si>
    <t>syroj</t>
  </si>
  <si>
    <t>rou</t>
  </si>
  <si>
    <t>rå; o-kokt</t>
  </si>
  <si>
    <t>cru</t>
  </si>
  <si>
    <t>kriz</t>
  </si>
  <si>
    <t>amrwd; crai</t>
  </si>
  <si>
    <t>'gordin</t>
  </si>
  <si>
    <t>crudo</t>
  </si>
  <si>
    <t>Cf. 'blue, green' 15.670.</t>
  </si>
  <si>
    <t>mata; mui; ʔikai moho</t>
  </si>
  <si>
    <t>mata; torouka; ota-ina; kaimata</t>
  </si>
  <si>
    <t>PPN *mata; *ʔota; *qota; *ota</t>
  </si>
  <si>
    <t>نِيْء , غيْرُ مطْبُوخ</t>
  </si>
  <si>
    <t>ivand</t>
  </si>
  <si>
    <t>āma-</t>
  </si>
  <si>
    <t>raw</t>
  </si>
  <si>
    <t>vuoššɑn</t>
  </si>
  <si>
    <t>coctum</t>
  </si>
  <si>
    <t>psi'menos</t>
  </si>
  <si>
    <t>Also pe'ptos; epsē'tos.</t>
  </si>
  <si>
    <t>o'ptos; opta'leos; e'pʰtʰos</t>
  </si>
  <si>
    <t>povarennyj</t>
  </si>
  <si>
    <t>gekocht</t>
  </si>
  <si>
    <t>till-lagad; kokt</t>
  </si>
  <si>
    <t>cuit</t>
  </si>
  <si>
    <t>poaz</t>
  </si>
  <si>
    <t>wedi ei goginio</t>
  </si>
  <si>
    <t>e're-ik</t>
  </si>
  <si>
    <t>cocido, cocinado</t>
  </si>
  <si>
    <t>The latter means 'food-make'. *Aztecan *ɨkʷsik.</t>
  </si>
  <si>
    <t>yoksi; ta-kʷa-l-čiwa</t>
  </si>
  <si>
    <t>PPN *rara; *maoa; *moso; *masa</t>
  </si>
  <si>
    <t>مطْبُوخ , مطْهُرّ , طُبِخَ</t>
  </si>
  <si>
    <t>poxte</t>
  </si>
  <si>
    <t>kirav-do, past participle of kirav-.</t>
  </si>
  <si>
    <t>kiravdo</t>
  </si>
  <si>
    <t>pakva-; šrāṇa-</t>
  </si>
  <si>
    <t>cooked</t>
  </si>
  <si>
    <t>biebmu</t>
  </si>
  <si>
    <t>cibus; ēsca; penus</t>
  </si>
  <si>
    <t>tro'fi</t>
  </si>
  <si>
    <t>tro'pʰē; 'brōma; edō'dē</t>
  </si>
  <si>
    <t>pišča; jeda</t>
  </si>
  <si>
    <t>muos; spīse; maz; āz</t>
  </si>
  <si>
    <t>mats; fodeins</t>
  </si>
  <si>
    <t>Latter term is ancient or Biblical.</t>
  </si>
  <si>
    <t>mat; föda; spis</t>
  </si>
  <si>
    <t>matr; fœða; āt; vist</t>
  </si>
  <si>
    <t>nourriture</t>
  </si>
  <si>
    <t>bwyd</t>
  </si>
  <si>
    <t>biad; tūare</t>
  </si>
  <si>
    <t>žan-'hari</t>
  </si>
  <si>
    <t>comida; alimento</t>
  </si>
  <si>
    <t>Also tapalo-l; 'tamales pintos' ešiši-tamal.</t>
  </si>
  <si>
    <t>ta-kʷa-l; ta-kʷa-lo-ni</t>
  </si>
  <si>
    <t>meʔakai; meʔatokoni; meʔakai lahi; hono kai</t>
  </si>
  <si>
    <t>Also means 'eat, smoke'. 'Feast' kaikai; haakari. 'Food eaten with other f.' kiinaki.</t>
  </si>
  <si>
    <t>kai; kai-ŋa; oo; oraŋa</t>
  </si>
  <si>
    <t>'Pudding made by mixing...' poke; cf. 'poi'.</t>
  </si>
  <si>
    <t>PPN *ʔoho; *ʔoso &lt;*qoso&gt;; *kai; *taumafa</t>
  </si>
  <si>
    <t>*PEO *yawa; *qozo</t>
  </si>
  <si>
    <t>غِذاء , قُوْت , طعام</t>
  </si>
  <si>
    <t>xorɑk; [qæzɑ]</t>
  </si>
  <si>
    <t>xa-ben: 'eat' + abstract suffix.</t>
  </si>
  <si>
    <t>anna-; pitu-</t>
  </si>
  <si>
    <t>food</t>
  </si>
  <si>
    <t>bor̃r̃ɑt</t>
  </si>
  <si>
    <t>esse, edere</t>
  </si>
  <si>
    <t>'troo</t>
  </si>
  <si>
    <t>e'stʰiō; 'edō</t>
  </si>
  <si>
    <t>jest ́ (kušat ́)</t>
  </si>
  <si>
    <t>ezzen</t>
  </si>
  <si>
    <t>itan; matjan</t>
  </si>
  <si>
    <t>äta</t>
  </si>
  <si>
    <t>eta</t>
  </si>
  <si>
    <t>manger</t>
  </si>
  <si>
    <t>dibriɲ, drebi</t>
  </si>
  <si>
    <t>bwyta</t>
  </si>
  <si>
    <t>ithim</t>
  </si>
  <si>
    <t>žan</t>
  </si>
  <si>
    <t>comer</t>
  </si>
  <si>
    <t>Lit. 'general, nonpersonal object-eat'. *Aztecan *kʷa.</t>
  </si>
  <si>
    <t>ta-kʷa; ta-kʷa-a</t>
  </si>
  <si>
    <t>; kai; tina</t>
  </si>
  <si>
    <t>Respectively: eat; eat (raw); eat (scraps).'To eat ravenously' kai-horo.</t>
  </si>
  <si>
    <t>kai-ŋa; ota; hamu-hamu</t>
  </si>
  <si>
    <t>PPN *ka; *kai; *kei; *faŋaʔi; *faŋa; *taumafa</t>
  </si>
  <si>
    <t>Makan</t>
  </si>
  <si>
    <t>*PEO *kani; *paŋa(qi)</t>
  </si>
  <si>
    <t>أَكَلَ</t>
  </si>
  <si>
    <t>xordæn</t>
  </si>
  <si>
    <t>xa-</t>
  </si>
  <si>
    <t>ad- (atti); aš- (ašnāti); bhuj- (bhujati); ghas- (ghasati)</t>
  </si>
  <si>
    <t>eat</t>
  </si>
  <si>
    <t>alas</t>
  </si>
  <si>
    <t>nūdus</t>
  </si>
  <si>
    <t>ɣi'mnos</t>
  </si>
  <si>
    <t>gu'mnos</t>
  </si>
  <si>
    <t>nagoj; golyj</t>
  </si>
  <si>
    <t>nacke(n)t; bar; blōz</t>
  </si>
  <si>
    <t>naqaþs</t>
  </si>
  <si>
    <t>naken; bar</t>
  </si>
  <si>
    <t>nokviðr; noktr; berr</t>
  </si>
  <si>
    <t>noaz</t>
  </si>
  <si>
    <t>noeth; llwm</t>
  </si>
  <si>
    <t>nocht; lomm</t>
  </si>
  <si>
    <t>pika'rai</t>
  </si>
  <si>
    <t>desnudo</t>
  </si>
  <si>
    <t>šikal- is 'gourd (jícara)'.</t>
  </si>
  <si>
    <t>šikal-ti-k; šitac̷-ti-k</t>
  </si>
  <si>
    <t>telefua</t>
  </si>
  <si>
    <t>noho tahaŋa; kiri kau; pakiwhara</t>
  </si>
  <si>
    <t>PPN *tafaŋafaŋa</t>
  </si>
  <si>
    <t>عارٍ , عُرْيان</t>
  </si>
  <si>
    <t>bæræhne</t>
  </si>
  <si>
    <t>Also means 'empty 13.220.</t>
  </si>
  <si>
    <t>nagna-</t>
  </si>
  <si>
    <t>naked, bare</t>
  </si>
  <si>
    <t>The body</t>
  </si>
  <si>
    <t>gar̃r̃emiin</t>
  </si>
  <si>
    <t>ēbrius</t>
  </si>
  <si>
    <t>meθi'smenos [meθi'zmenos]</t>
  </si>
  <si>
    <t>me'tʰuōn</t>
  </si>
  <si>
    <t>p ́janyj</t>
  </si>
  <si>
    <t>trunken</t>
  </si>
  <si>
    <t>wein-drugkja is 'drunkard'.</t>
  </si>
  <si>
    <t>drugkans</t>
  </si>
  <si>
    <t>Second term is Biblical.</t>
  </si>
  <si>
    <t>berusad; drucken; full; packad</t>
  </si>
  <si>
    <t>drukkinn; olr; olvaðr</t>
  </si>
  <si>
    <t>ivre</t>
  </si>
  <si>
    <t>mezo</t>
  </si>
  <si>
    <t>meddw</t>
  </si>
  <si>
    <t>mesc</t>
  </si>
  <si>
    <t>'moskor; ['briu]</t>
  </si>
  <si>
    <t>ebrio; embriagado</t>
  </si>
  <si>
    <t>*Aztecan *VwVnti.</t>
  </si>
  <si>
    <t>win-ti-tok; tawan-keh</t>
  </si>
  <si>
    <t>konā</t>
  </si>
  <si>
    <t>hauraŋi</t>
  </si>
  <si>
    <t>PPN *kona</t>
  </si>
  <si>
    <t>سكْران , ثمِل</t>
  </si>
  <si>
    <t>mæst</t>
  </si>
  <si>
    <t>mato</t>
  </si>
  <si>
    <t>matta-; kṣība-</t>
  </si>
  <si>
    <t>intoxicated</t>
  </si>
  <si>
    <t>čɑlmmeheɑpme</t>
  </si>
  <si>
    <t>caecus</t>
  </si>
  <si>
    <t>ti'flos</t>
  </si>
  <si>
    <t>tu'pʰlos</t>
  </si>
  <si>
    <t>slepoj</t>
  </si>
  <si>
    <t>blint</t>
  </si>
  <si>
    <t>blinds</t>
  </si>
  <si>
    <t>blind</t>
  </si>
  <si>
    <t>blindr</t>
  </si>
  <si>
    <t>aveugle</t>
  </si>
  <si>
    <t>dall; goll</t>
  </si>
  <si>
    <t>'üc̷̣ü</t>
  </si>
  <si>
    <t>ciego</t>
  </si>
  <si>
    <t>'Sight (vista)' is tačialis.</t>
  </si>
  <si>
    <t>amo ta-ča</t>
  </si>
  <si>
    <t>kui</t>
  </si>
  <si>
    <t>Noun form is paraina.</t>
  </si>
  <si>
    <t>mata-poo; kaapoo; pohe</t>
  </si>
  <si>
    <t>PCP kui.</t>
  </si>
  <si>
    <t>PPN *kui</t>
  </si>
  <si>
    <t>PAN *cek</t>
  </si>
  <si>
    <t>أعْمى</t>
  </si>
  <si>
    <t>kur</t>
  </si>
  <si>
    <t>koʀo</t>
  </si>
  <si>
    <t>andha-</t>
  </si>
  <si>
    <t>gielɑheɑpme</t>
  </si>
  <si>
    <t>mūtus</t>
  </si>
  <si>
    <t>mu'gos</t>
  </si>
  <si>
    <t>kō'pʰos; 'apʰōnos</t>
  </si>
  <si>
    <t>nemoj</t>
  </si>
  <si>
    <t>stum; tump</t>
  </si>
  <si>
    <t>dumbs; bauþs</t>
  </si>
  <si>
    <t>stum</t>
  </si>
  <si>
    <t>dumbr</t>
  </si>
  <si>
    <t>muet</t>
  </si>
  <si>
    <t>mud</t>
  </si>
  <si>
    <t>amlabar; balb</t>
  </si>
  <si>
    <t>['mütü]</t>
  </si>
  <si>
    <t>mudo</t>
  </si>
  <si>
    <t>The former, lit. 'negative able-talk'.</t>
  </si>
  <si>
    <t>amo wel-tahto-a; non-c̷in</t>
  </si>
  <si>
    <t>waha ŋuu</t>
  </si>
  <si>
    <t>PPN *m-utu</t>
  </si>
  <si>
    <t>أخْرس , أبْكم</t>
  </si>
  <si>
    <t>gong</t>
  </si>
  <si>
    <t>lal-oʀo is diminutive form.</t>
  </si>
  <si>
    <t>laloʀo</t>
  </si>
  <si>
    <t>mūka-</t>
  </si>
  <si>
    <t>mute</t>
  </si>
  <si>
    <t>beɑlyeheɑpme</t>
  </si>
  <si>
    <t>surdus</t>
  </si>
  <si>
    <t>ku'fos</t>
  </si>
  <si>
    <t>kō'pʰos</t>
  </si>
  <si>
    <t>gluxoj</t>
  </si>
  <si>
    <t>toup</t>
  </si>
  <si>
    <t>bauþs</t>
  </si>
  <si>
    <t>döv</t>
  </si>
  <si>
    <t>daufr</t>
  </si>
  <si>
    <t>sourd</t>
  </si>
  <si>
    <t>bouzar</t>
  </si>
  <si>
    <t>byddar</t>
  </si>
  <si>
    <t>bodar</t>
  </si>
  <si>
    <t>sordo</t>
  </si>
  <si>
    <t>nakas is 'ear' 04.220.</t>
  </si>
  <si>
    <t>nakas-c̷ac̷a; nakas-tapal; nakas-c̷akʷi</t>
  </si>
  <si>
    <t>tuli</t>
  </si>
  <si>
    <t>turi</t>
  </si>
  <si>
    <t>PPN *tuli</t>
  </si>
  <si>
    <t>PAN *ŋel</t>
  </si>
  <si>
    <t>أطْرش</t>
  </si>
  <si>
    <t>kær</t>
  </si>
  <si>
    <t>kašuko</t>
  </si>
  <si>
    <t>badhira-</t>
  </si>
  <si>
    <t>deaf</t>
  </si>
  <si>
    <t>skier̃bma</t>
  </si>
  <si>
    <t>claudus</t>
  </si>
  <si>
    <t>ku'tsos</t>
  </si>
  <si>
    <t>kʰō'los</t>
  </si>
  <si>
    <t>xromoj</t>
  </si>
  <si>
    <t>lam; halz; hinkende</t>
  </si>
  <si>
    <t>halts</t>
  </si>
  <si>
    <t>Second term is 'paralyzed'.</t>
  </si>
  <si>
    <t>halt; lam</t>
  </si>
  <si>
    <t>haltr; lami</t>
  </si>
  <si>
    <t>boiteux</t>
  </si>
  <si>
    <t>kamm</t>
  </si>
  <si>
    <t>cloff</t>
  </si>
  <si>
    <t>bacach; losc</t>
  </si>
  <si>
    <t>From Gascon (Bigorre) 'chancu'.</t>
  </si>
  <si>
    <t>['čaɲkü]</t>
  </si>
  <si>
    <t>Iberian Span. has cojo, lisiado.</t>
  </si>
  <si>
    <t>lisiado</t>
  </si>
  <si>
    <t>Span. 'cojo'(?). Also mec̷-koko-š-keh; ki-koko-a i-mec̷; mec̷-kohkol-ti-k; mec̷-kotol-ti-k.</t>
  </si>
  <si>
    <t>košo</t>
  </si>
  <si>
    <t>heke; ʔai ke tuʔutāmaki; taha ʔoku heke</t>
  </si>
  <si>
    <t>hauaa; kopa; hape</t>
  </si>
  <si>
    <t>PPN *kopa; *koki; *maoa; *sape</t>
  </si>
  <si>
    <t>أعْرج</t>
  </si>
  <si>
    <t>læng; šæl</t>
  </si>
  <si>
    <t>langalo</t>
  </si>
  <si>
    <t>šrōṇa-; srāma; pan̄gu-</t>
  </si>
  <si>
    <t>lame</t>
  </si>
  <si>
    <t>balyis</t>
  </si>
  <si>
    <t>calvus</t>
  </si>
  <si>
    <t>fala'kros</t>
  </si>
  <si>
    <t>pʰala'kros</t>
  </si>
  <si>
    <t>lysyj; plešivyj</t>
  </si>
  <si>
    <t>kal</t>
  </si>
  <si>
    <t>skallig; kal</t>
  </si>
  <si>
    <t>skollōttr</t>
  </si>
  <si>
    <t>chauve</t>
  </si>
  <si>
    <t>moal; disto</t>
  </si>
  <si>
    <t>moel</t>
  </si>
  <si>
    <t>bü[pe'lat]</t>
  </si>
  <si>
    <t>calvo; pelado</t>
  </si>
  <si>
    <t>Lit. 'head-jícara (gourd container)-adj.'</t>
  </si>
  <si>
    <t>kʷa-šikal-ti-k</t>
  </si>
  <si>
    <t>tula</t>
  </si>
  <si>
    <t>paakira</t>
  </si>
  <si>
    <t>PPN *kila; *ali; *mozi</t>
  </si>
  <si>
    <t>أصْلع</t>
  </si>
  <si>
    <t>kæl</t>
  </si>
  <si>
    <t>First form is a loan from Romanian 'bald from disease'. Final form is archaic.</t>
  </si>
  <si>
    <t>[bubalenso]; [piyasovo]; pʰako</t>
  </si>
  <si>
    <t>khalati-; muṇḍa-</t>
  </si>
  <si>
    <t>bald</t>
  </si>
  <si>
    <t>laiki</t>
  </si>
  <si>
    <t>piger; ignāvus</t>
  </si>
  <si>
    <t>te'belis</t>
  </si>
  <si>
    <t>ar'gos; 'aponos; nō'tʰros; oknē'ros</t>
  </si>
  <si>
    <t>lenivyj</t>
  </si>
  <si>
    <t>laz; trǣge; lezzic</t>
  </si>
  <si>
    <t>lat</t>
  </si>
  <si>
    <t>latr</t>
  </si>
  <si>
    <t>paresseux</t>
  </si>
  <si>
    <t>lezireg; feneant; didalvez</t>
  </si>
  <si>
    <t>diog</t>
  </si>
  <si>
    <t>lesc</t>
  </si>
  <si>
    <t>'auher</t>
  </si>
  <si>
    <t>perezoso, flojo</t>
  </si>
  <si>
    <t>tac̷iwi; sonsoh</t>
  </si>
  <si>
    <t>faka-pikopiko</t>
  </si>
  <si>
    <t>maaŋere</t>
  </si>
  <si>
    <t>كسُول , كسْﻻن</t>
  </si>
  <si>
    <t>tæmbæl</t>
  </si>
  <si>
    <t>Respectively: 'of nothing; smelly'.</t>
  </si>
  <si>
    <t>kʰančesko; kʰandino</t>
  </si>
  <si>
    <t>alasa-; manda-</t>
  </si>
  <si>
    <t>lazy</t>
  </si>
  <si>
    <t>vuoiŋŋɑstit</t>
  </si>
  <si>
    <t>quiescere</t>
  </si>
  <si>
    <t>kseku'razome</t>
  </si>
  <si>
    <t>Also aposkʰo'lazō.</t>
  </si>
  <si>
    <t>'pauomai; ana'pauomai; skʰo'lazō</t>
  </si>
  <si>
    <t>otdyxat</t>
  </si>
  <si>
    <t>ruowen</t>
  </si>
  <si>
    <t>gahweilan sik</t>
  </si>
  <si>
    <t>vila, vila sig</t>
  </si>
  <si>
    <t>se reposer</t>
  </si>
  <si>
    <t>diskuizaɲ</t>
  </si>
  <si>
    <t>gorffwys; dadflino</t>
  </si>
  <si>
    <t>['pʰauṣa]</t>
  </si>
  <si>
    <t>descansar</t>
  </si>
  <si>
    <t>mo-sewi-a</t>
  </si>
  <si>
    <t>mālōlō</t>
  </si>
  <si>
    <t>oki-oki</t>
  </si>
  <si>
    <t>PPN *tau; *toka; *(q)oki(q)oki; *hili; *ili</t>
  </si>
  <si>
    <t>*PEO *(n)tau</t>
  </si>
  <si>
    <t>اِسْتَراحَ</t>
  </si>
  <si>
    <t>ɑsudæn/ ɑsɑ-</t>
  </si>
  <si>
    <t>Loan from Romanian; odini-mos redundant abstract ending.</t>
  </si>
  <si>
    <t>[odina], [odinimos]</t>
  </si>
  <si>
    <t>vi-šram- (vi-šrāmyati)</t>
  </si>
  <si>
    <t>rest</t>
  </si>
  <si>
    <t>vaibbɑs</t>
  </si>
  <si>
    <t>fatīgātus; fessus; lassus</t>
  </si>
  <si>
    <t>'kura'smenos</t>
  </si>
  <si>
    <t>ka'mōn; apoka'mōn; kekmē'kōs</t>
  </si>
  <si>
    <t>ustavšij; utomljennyj; ustalyj</t>
  </si>
  <si>
    <t>müede</t>
  </si>
  <si>
    <t>afmauiþs</t>
  </si>
  <si>
    <t>trött</t>
  </si>
  <si>
    <t>mōðr</t>
  </si>
  <si>
    <t>fatigué</t>
  </si>
  <si>
    <t>skuiz</t>
  </si>
  <si>
    <t>lluddedig; blinedig, blin</t>
  </si>
  <si>
    <t>scīth</t>
  </si>
  <si>
    <t>akʰi'düra; 'eɲhe</t>
  </si>
  <si>
    <t>cansado</t>
  </si>
  <si>
    <t>*Aztecan *soota; *sVyawi.</t>
  </si>
  <si>
    <t>siowi-k; siow-tok; kʷač-ti-k; kʷaw-ti-k</t>
  </si>
  <si>
    <t>fiu; faka-oŋosia; fuʔu helaʔia ʔaupito</t>
  </si>
  <si>
    <t>ŋeŋe; maaui-ui; hoohaa</t>
  </si>
  <si>
    <t>PEP *hemo; *ru(f, s)i</t>
  </si>
  <si>
    <t>PPN *maanunu; *hemo</t>
  </si>
  <si>
    <t>تعْبان , تعِب , مُرْهق</t>
  </si>
  <si>
    <t>Latter ex. is East Persian.</t>
  </si>
  <si>
    <t>xæste; mɑnde</t>
  </si>
  <si>
    <t>kʰino</t>
  </si>
  <si>
    <t>šrāmta-; khinna-; klānta-</t>
  </si>
  <si>
    <t>tired, weary</t>
  </si>
  <si>
    <t>mir̃ko</t>
  </si>
  <si>
    <t>venēnum; vīrus</t>
  </si>
  <si>
    <t>ðili'tirio</t>
  </si>
  <si>
    <t>'pʰarmakon; ī'os</t>
  </si>
  <si>
    <t>jad; otrava</t>
  </si>
  <si>
    <t>eiter; vergift; gelüppe</t>
  </si>
  <si>
    <t>Means 'knowing drugs, poison'.</t>
  </si>
  <si>
    <t>lubja-leis</t>
  </si>
  <si>
    <t>gift</t>
  </si>
  <si>
    <t>eitr</t>
  </si>
  <si>
    <t>poison</t>
  </si>
  <si>
    <t>'Venon' is binim.</t>
  </si>
  <si>
    <t>kontamm; poezon</t>
  </si>
  <si>
    <t>gwenwyn</t>
  </si>
  <si>
    <t>neim; fī</t>
  </si>
  <si>
    <t>From Gascon (Béarn) 'pousou'.</t>
  </si>
  <si>
    <t>[pʰu'su]</t>
  </si>
  <si>
    <t>veneno</t>
  </si>
  <si>
    <t>Means 'negative-medicine (heal)'.</t>
  </si>
  <si>
    <t>ta-pahwi-lo-ni</t>
  </si>
  <si>
    <t>kona; lava ke; hoko ai ʔa e mate; meʔa faka-konahi</t>
  </si>
  <si>
    <t>سمّ , سُمّ</t>
  </si>
  <si>
    <t>zæhr; [sæmm]</t>
  </si>
  <si>
    <t>[otrov]</t>
  </si>
  <si>
    <t>viṣa-; gara-; garala-</t>
  </si>
  <si>
    <t>dalkkɑs</t>
  </si>
  <si>
    <t>medicāmen(tum); remedium</t>
  </si>
  <si>
    <t>'farmako; iatri'ki</t>
  </si>
  <si>
    <t>'pʰarmakon</t>
  </si>
  <si>
    <t>lekarstvo</t>
  </si>
  <si>
    <t>arzenīe; arzātīe; lāchen</t>
  </si>
  <si>
    <t>medicin; läke-medel; drog</t>
  </si>
  <si>
    <t>lyf; lœkningarlyf; lœknisdōmr</t>
  </si>
  <si>
    <t>remède; médecine</t>
  </si>
  <si>
    <t>louzou; medikamaɲchou</t>
  </si>
  <si>
    <t>meddyginiaeth; cyffur; ffisig; moddion</t>
  </si>
  <si>
    <t>leiges</t>
  </si>
  <si>
    <t>[ereme'dio]</t>
  </si>
  <si>
    <t>medicina; remedio</t>
  </si>
  <si>
    <t>-pah; pahti</t>
  </si>
  <si>
    <t>faitoʔo</t>
  </si>
  <si>
    <t>roŋoaa</t>
  </si>
  <si>
    <t>دواء , عقﳲار</t>
  </si>
  <si>
    <t>daru; [dævɑ]</t>
  </si>
  <si>
    <t>drab</t>
  </si>
  <si>
    <t>auṣadha-; bheṣaja-</t>
  </si>
  <si>
    <t>medicine, drug</t>
  </si>
  <si>
    <t>doɑvttir̃</t>
  </si>
  <si>
    <t>medicus</t>
  </si>
  <si>
    <t>ɣia'tros; ia'tros</t>
  </si>
  <si>
    <t>īa'tros</t>
  </si>
  <si>
    <t>vrač; lekar</t>
  </si>
  <si>
    <t>arzāt; arzet</t>
  </si>
  <si>
    <t>lekeis</t>
  </si>
  <si>
    <t>läkare; doktor</t>
  </si>
  <si>
    <t>lœknir</t>
  </si>
  <si>
    <t>médecin</t>
  </si>
  <si>
    <t>medesin</t>
  </si>
  <si>
    <t>meddyg; doctor</t>
  </si>
  <si>
    <t>līaig (midach)</t>
  </si>
  <si>
    <t>From Gascon (Béarn) 'medeci'</t>
  </si>
  <si>
    <t>[bede'zi]</t>
  </si>
  <si>
    <t>doctor; médico</t>
  </si>
  <si>
    <t>te-pahtih-keh</t>
  </si>
  <si>
    <t>toketā; taŋata/ fefine faitoʔo; toketā faitafa</t>
  </si>
  <si>
    <t>taakuta; rata</t>
  </si>
  <si>
    <t>طبِيب</t>
  </si>
  <si>
    <t>[tæbib]; pezešk</t>
  </si>
  <si>
    <t>[doktoro] ~ [doftoro]</t>
  </si>
  <si>
    <t>bhiṣaj-; vāidya-; cikitsaka-</t>
  </si>
  <si>
    <t>physician</t>
  </si>
  <si>
    <t>dalkut</t>
  </si>
  <si>
    <t>sānāre; cūrāre; medērī</t>
  </si>
  <si>
    <t>θera'pevome; ɣia'trevome</t>
  </si>
  <si>
    <t>ī'aomai; tʰera'peuō; īa'treuō</t>
  </si>
  <si>
    <t>Final form means 'to treat'.</t>
  </si>
  <si>
    <t>vylečit ́; iscelit ́; lečit</t>
  </si>
  <si>
    <t>heilen; erzenen</t>
  </si>
  <si>
    <t>hailjan; lekinon</t>
  </si>
  <si>
    <t>bota; hela; läka</t>
  </si>
  <si>
    <t>lœkna; bœta</t>
  </si>
  <si>
    <t>guérir</t>
  </si>
  <si>
    <t>pareaɲ</t>
  </si>
  <si>
    <t>iacháu; gwella</t>
  </si>
  <si>
    <t>Form is 3rd sg.</t>
  </si>
  <si>
    <t>īccaim; fris-ben</t>
  </si>
  <si>
    <t>'ṣɛ̃do</t>
  </si>
  <si>
    <t>sanar; curar</t>
  </si>
  <si>
    <t>ki-pahti-a</t>
  </si>
  <si>
    <t>faka-moʔui</t>
  </si>
  <si>
    <t>whaka-ora-ŋia; whaka-ora; whaka-mahu</t>
  </si>
  <si>
    <t>PPN *mafu; *ola</t>
  </si>
  <si>
    <t>صَحﳲ , شُفِيَ , بَرِئَ / شَفَى</t>
  </si>
  <si>
    <t>dærmɑn</t>
  </si>
  <si>
    <t>sast-iar- 'healthy' + causative suffix.</t>
  </si>
  <si>
    <t>sastiar-</t>
  </si>
  <si>
    <t>All are substantives. 'To cure' is rendered by the base bhiṣaj- (bhiṣakti.</t>
  </si>
  <si>
    <t>bhiṣaj-; bhiṣajya-; cikitsā-</t>
  </si>
  <si>
    <t>cure, heal</t>
  </si>
  <si>
    <t>ar̃pɑ</t>
  </si>
  <si>
    <t>cicātrix</t>
  </si>
  <si>
    <t>u'li</t>
  </si>
  <si>
    <t>ū'lē; ōtei'lē</t>
  </si>
  <si>
    <t>šram; rubec (?)</t>
  </si>
  <si>
    <t>narwe</t>
  </si>
  <si>
    <t>ärr</t>
  </si>
  <si>
    <t>cicatrice</t>
  </si>
  <si>
    <t>kleizenn</t>
  </si>
  <si>
    <t>craith</t>
  </si>
  <si>
    <t>he'reša</t>
  </si>
  <si>
    <t>cicatriz</t>
  </si>
  <si>
    <t>i-tatek</t>
  </si>
  <si>
    <t>riwha; nawe</t>
  </si>
  <si>
    <t>PPN *patu; *kali</t>
  </si>
  <si>
    <t>ندبة</t>
  </si>
  <si>
    <t>[sumno]</t>
  </si>
  <si>
    <t>šuṣka-vraṇa-</t>
  </si>
  <si>
    <t>scar</t>
  </si>
  <si>
    <t>siedyɑ</t>
  </si>
  <si>
    <t>pūs</t>
  </si>
  <si>
    <t>'pion</t>
  </si>
  <si>
    <t>'puon; 'puos</t>
  </si>
  <si>
    <t>gnoj</t>
  </si>
  <si>
    <t>warc</t>
  </si>
  <si>
    <t>pus</t>
  </si>
  <si>
    <t>pu</t>
  </si>
  <si>
    <t>crawn, crawniad; casgl</t>
  </si>
  <si>
    <t>[ma'teria]</t>
  </si>
  <si>
    <t>temal</t>
  </si>
  <si>
    <t>pela</t>
  </si>
  <si>
    <t>pirau</t>
  </si>
  <si>
    <t>Latter is 'pustulous sore'. PNP *ʔatilo; ʔaukau</t>
  </si>
  <si>
    <t>PPN *pilau; *pala</t>
  </si>
  <si>
    <t>قيْح , صدِيد</t>
  </si>
  <si>
    <t>rim</t>
  </si>
  <si>
    <t>pʰum</t>
  </si>
  <si>
    <t>pūya-</t>
  </si>
  <si>
    <t>buogu</t>
  </si>
  <si>
    <t>furunculus</t>
  </si>
  <si>
    <t>ka'loɣiros</t>
  </si>
  <si>
    <t>dotʰi'ēn</t>
  </si>
  <si>
    <t>furunkul ́; naryv</t>
  </si>
  <si>
    <t>var means 'pus'.</t>
  </si>
  <si>
    <t>böld; var-böld</t>
  </si>
  <si>
    <t>furoncle</t>
  </si>
  <si>
    <t>casgliad; cornwyd; pendduyn</t>
  </si>
  <si>
    <t>üčü'lari</t>
  </si>
  <si>
    <t>Iberian Span. has furúnculo.</t>
  </si>
  <si>
    <t>furúnculo, forúnculo</t>
  </si>
  <si>
    <t>haŋatāmaki</t>
  </si>
  <si>
    <t>whee-whee; puku; taapoa</t>
  </si>
  <si>
    <t>PPN *-faa; *patu</t>
  </si>
  <si>
    <t>*PEO *boo</t>
  </si>
  <si>
    <t>دُمﳲل</t>
  </si>
  <si>
    <t>ǰuš</t>
  </si>
  <si>
    <t>[buboi]</t>
  </si>
  <si>
    <t>sphoṭa-; visphoṭa-</t>
  </si>
  <si>
    <t>boil (noun)</t>
  </si>
  <si>
    <t>skoɑvhli</t>
  </si>
  <si>
    <t>pustula</t>
  </si>
  <si>
    <t>fu'skala</t>
  </si>
  <si>
    <t>'pʰluktaina</t>
  </si>
  <si>
    <t>voldyr</t>
  </si>
  <si>
    <t>blātere</t>
  </si>
  <si>
    <t>blåsa; blemma</t>
  </si>
  <si>
    <t>ampoule</t>
  </si>
  <si>
    <t>Means 'little pig'.</t>
  </si>
  <si>
    <t>pemoh-bihan</t>
  </si>
  <si>
    <t>pothell; plistryn; chwysigen, swigen</t>
  </si>
  <si>
    <t>küṣ'külʸü</t>
  </si>
  <si>
    <t>ampolla</t>
  </si>
  <si>
    <t>'Blood blister' is es-tata.</t>
  </si>
  <si>
    <t>asoloni</t>
  </si>
  <si>
    <t>fā pe mamulu</t>
  </si>
  <si>
    <t>taaŋoroŋoro; kopuu; kooipu-ipu</t>
  </si>
  <si>
    <t>PPN *kana; *kozopupuu</t>
  </si>
  <si>
    <t>نفْطة , بثْرة , حبﳲة</t>
  </si>
  <si>
    <t>boska</t>
  </si>
  <si>
    <t>sphoṭa-; tvak-sphoṭa-</t>
  </si>
  <si>
    <t>blister</t>
  </si>
  <si>
    <t>sɑŋaš</t>
  </si>
  <si>
    <t>prūrīgō; scabiēs</t>
  </si>
  <si>
    <t>fa'ɣura</t>
  </si>
  <si>
    <t>kni'smos; knē'smos; 'knēsis</t>
  </si>
  <si>
    <t>zud; česotka</t>
  </si>
  <si>
    <t>jucken</t>
  </si>
  <si>
    <t>kläda</t>
  </si>
  <si>
    <t>démangeaison</t>
  </si>
  <si>
    <t>debron, drebon</t>
  </si>
  <si>
    <t>cosfa, cosi</t>
  </si>
  <si>
    <t>hac̷; hasku'diɲa</t>
  </si>
  <si>
    <t>Iberian Span. has sarna, picazón, comezón.</t>
  </si>
  <si>
    <t>comezón</t>
  </si>
  <si>
    <t>*Aztecan *kəškia.</t>
  </si>
  <si>
    <t>ahwayowa; ahwayowalis; sawa-t</t>
  </si>
  <si>
    <t>veli</t>
  </si>
  <si>
    <t>reka-reka; ŋaoko</t>
  </si>
  <si>
    <t>PPN *fune(fune); *maŋeo; *maqene; *maʔene</t>
  </si>
  <si>
    <t>حِكﳲة</t>
  </si>
  <si>
    <t>xɑreš</t>
  </si>
  <si>
    <t>xandž</t>
  </si>
  <si>
    <t>kaṇḍū-; kharju-</t>
  </si>
  <si>
    <t>itch</t>
  </si>
  <si>
    <t>bohtti</t>
  </si>
  <si>
    <t>inflātiō; tumor</t>
  </si>
  <si>
    <t>ka'bura; 'priksimo</t>
  </si>
  <si>
    <t>Also kor'dulē; 'oŋkʰos.</t>
  </si>
  <si>
    <t>'oidēma; 'eparma; 'eksarma</t>
  </si>
  <si>
    <t>opuxol</t>
  </si>
  <si>
    <t>geswulst</t>
  </si>
  <si>
    <t>svällande, svullnad, svullnande; bula</t>
  </si>
  <si>
    <t>bosse; enflure</t>
  </si>
  <si>
    <t>bos</t>
  </si>
  <si>
    <t>chwydd, chwyddi</t>
  </si>
  <si>
    <t>hã'küa</t>
  </si>
  <si>
    <t>hinchazón</t>
  </si>
  <si>
    <t>See 'pregnant' 04.730.</t>
  </si>
  <si>
    <t>posawa-k; ki-posawa-l-ti-a</t>
  </si>
  <si>
    <t>pupula; fufula; tupu</t>
  </si>
  <si>
    <t>'Tumour' puku.</t>
  </si>
  <si>
    <t>puku; pupuhi</t>
  </si>
  <si>
    <t>PCP *vuce.</t>
  </si>
  <si>
    <t>PPN *pona; *fula; *pula; *puku; *puke; *puŋa; *poka; *tupu; *fuse; *kozopupuu</t>
  </si>
  <si>
    <t>*PEO *potu'bulge, rise';; *puku- *boo; *tumpu.</t>
  </si>
  <si>
    <t>تضخﳳم , اِنْتِفاخ</t>
  </si>
  <si>
    <t>Adj. + abstract suffixes: -imos and -ipe.</t>
  </si>
  <si>
    <t>pʰuc̷imos; šuvlimos; šuvlipe</t>
  </si>
  <si>
    <t>šotha-; šopha-; švayathu-</t>
  </si>
  <si>
    <t>swelling</t>
  </si>
  <si>
    <t>sūgillātiō</t>
  </si>
  <si>
    <t>melani'a; 'molopas</t>
  </si>
  <si>
    <t>'mōlōps</t>
  </si>
  <si>
    <t>sinjak</t>
  </si>
  <si>
    <t>amesiere; quatschiure</t>
  </si>
  <si>
    <t>Lit. 'blue-mark'.</t>
  </si>
  <si>
    <t>blå-märke</t>
  </si>
  <si>
    <t>contusion; bleu</t>
  </si>
  <si>
    <t>bloɲs</t>
  </si>
  <si>
    <t>clais</t>
  </si>
  <si>
    <t>mãkʰa'düa; odolüi'kua</t>
  </si>
  <si>
    <t>cardenal; magulladura; contusión</t>
  </si>
  <si>
    <t>Cf. 'blue' 15.670.</t>
  </si>
  <si>
    <t>šokolti-tok</t>
  </si>
  <si>
    <t>takaʔuli</t>
  </si>
  <si>
    <t>kooparu; maruu</t>
  </si>
  <si>
    <t>PPN *qunoko</t>
  </si>
  <si>
    <t>رضﳲة</t>
  </si>
  <si>
    <t>Respectively: 'bruise on the eye'; plural form.</t>
  </si>
  <si>
    <t>[fanari]; [vunec̷alya]</t>
  </si>
  <si>
    <t>First form means 'wounded by a blow'.</t>
  </si>
  <si>
    <t>prahāra-kṣata-; kṣata-</t>
  </si>
  <si>
    <t>bruise</t>
  </si>
  <si>
    <t>havvi</t>
  </si>
  <si>
    <t>vulnus</t>
  </si>
  <si>
    <t>pli'ɣi; 'trafma ['travma]</t>
  </si>
  <si>
    <t>'trauma; 'helkos; ōtei'lē</t>
  </si>
  <si>
    <t>rana</t>
  </si>
  <si>
    <t>wunde</t>
  </si>
  <si>
    <t>banja</t>
  </si>
  <si>
    <t>sår</t>
  </si>
  <si>
    <t>sār; und; ben</t>
  </si>
  <si>
    <t>blessure; plaie</t>
  </si>
  <si>
    <t>gloaz; gouli</t>
  </si>
  <si>
    <t>archoll; gweli; briw; clwyf</t>
  </si>
  <si>
    <t>crēcht; cned</t>
  </si>
  <si>
    <t>[bleṣa'düa]; [sauri'düa]</t>
  </si>
  <si>
    <t>herida; llaga</t>
  </si>
  <si>
    <t>tatek-ti; koko-t</t>
  </si>
  <si>
    <t>lavea; lavea pe ko e pala</t>
  </si>
  <si>
    <t>'Wounded' tuu; kai-aa-kiko; whara. An 'injury' is kino; tuukinotaŋa.</t>
  </si>
  <si>
    <t>mamae; tuuŋa; taui; kino</t>
  </si>
  <si>
    <t>PEP *paka; PCP *mavoa. 'Scab' is PPN *paku; *paka.</t>
  </si>
  <si>
    <t>PPN *maki; *pala; *tane; *kafo</t>
  </si>
  <si>
    <t>جُرْح , قرْحة</t>
  </si>
  <si>
    <t>zæxm</t>
  </si>
  <si>
    <t>šin-d-imos, past participle of šin- 'cut' [09.220] + abstract suffix.</t>
  </si>
  <si>
    <t>šindimos</t>
  </si>
  <si>
    <t>vraṇa-; kṣata-</t>
  </si>
  <si>
    <t>wound, sore</t>
  </si>
  <si>
    <t>nuor̃vu</t>
  </si>
  <si>
    <t>gravēdō</t>
  </si>
  <si>
    <t>si'naxi</t>
  </si>
  <si>
    <t>ka'tarroos; ka'tarrūs; 'hreuma</t>
  </si>
  <si>
    <t>gripp</t>
  </si>
  <si>
    <t>snuder</t>
  </si>
  <si>
    <t>för-kylning</t>
  </si>
  <si>
    <t>rhume</t>
  </si>
  <si>
    <t>sivern</t>
  </si>
  <si>
    <t>annwyd</t>
  </si>
  <si>
    <t>mar'hãta</t>
  </si>
  <si>
    <t>catarro; resfriado</t>
  </si>
  <si>
    <t>c̷ompil</t>
  </si>
  <si>
    <t>fofonu</t>
  </si>
  <si>
    <t>tarutawhiti; taiawa; rewha-rewha</t>
  </si>
  <si>
    <t>زُكام , رشْح</t>
  </si>
  <si>
    <t>særmɑ; rizeš</t>
  </si>
  <si>
    <t>[trozna]</t>
  </si>
  <si>
    <t>kāsa-; kāsā-; pīnasa-</t>
  </si>
  <si>
    <t>cold (catarrh)</t>
  </si>
  <si>
    <t>tumidum guttur</t>
  </si>
  <si>
    <t>vronxo'kili</t>
  </si>
  <si>
    <t>goŋ'grōnē; broŋkʰo'kēlē</t>
  </si>
  <si>
    <t>zob</t>
  </si>
  <si>
    <t>kropf</t>
  </si>
  <si>
    <t>struma</t>
  </si>
  <si>
    <t>goître</t>
  </si>
  <si>
    <t>gouzouzed</t>
  </si>
  <si>
    <t>chwydd y gwddf</t>
  </si>
  <si>
    <t>Lit. 'neck big'.</t>
  </si>
  <si>
    <t>'lepʰo 'hãdi</t>
  </si>
  <si>
    <t>bocio; coto</t>
  </si>
  <si>
    <t>تضخﳳمُ الغُدﳲة الدﳲرقِيﳲة</t>
  </si>
  <si>
    <t>[gus]</t>
  </si>
  <si>
    <t>gaḍu-</t>
  </si>
  <si>
    <t>goiter</t>
  </si>
  <si>
    <t>bahkkɑdavdɑ</t>
  </si>
  <si>
    <t>febris</t>
  </si>
  <si>
    <t>pire'tos</t>
  </si>
  <si>
    <t>pure'tos</t>
  </si>
  <si>
    <t>žar; lixoradka</t>
  </si>
  <si>
    <t>vieber; rit(t)e</t>
  </si>
  <si>
    <t>brinno; heito</t>
  </si>
  <si>
    <t>feber</t>
  </si>
  <si>
    <t>fièvre</t>
  </si>
  <si>
    <t>terzien</t>
  </si>
  <si>
    <t>twymyn; gwres</t>
  </si>
  <si>
    <t>Cf. 'fire' 01.810.</t>
  </si>
  <si>
    <t>'ṣükʰar</t>
  </si>
  <si>
    <t>fiebre</t>
  </si>
  <si>
    <t>Cf. 'perspire' 04.550. 'Paludismo' is ičtaka-tonawis.</t>
  </si>
  <si>
    <t>totoni-k</t>
  </si>
  <si>
    <t>mofi</t>
  </si>
  <si>
    <t>kiri kaa; piiwa</t>
  </si>
  <si>
    <t>حُمﳲى</t>
  </si>
  <si>
    <t>jvara-</t>
  </si>
  <si>
    <t>fever</t>
  </si>
  <si>
    <t>buod͜zus; buohc̷u</t>
  </si>
  <si>
    <t>aeger; morbus</t>
  </si>
  <si>
    <t>'arostos; asθe'nis; a'rostia; a'sθenia; 'nosos</t>
  </si>
  <si>
    <t>astʰe'nēs; 'nosos; a'stʰeneia</t>
  </si>
  <si>
    <t>bol ́noj; bolezn</t>
  </si>
  <si>
    <t>siech; suht; siuche; siuchede; siech-tuom (-heit)</t>
  </si>
  <si>
    <t>siuks; siukei; sauhts</t>
  </si>
  <si>
    <t>sjuk; sjukdom</t>
  </si>
  <si>
    <t>sjūkr; sōtt; sjūkleiki</t>
  </si>
  <si>
    <t>malade, maladie</t>
  </si>
  <si>
    <t>klaɲv; kleɲved</t>
  </si>
  <si>
    <t>Respectively: adj.; noun; noun.</t>
  </si>
  <si>
    <t>claf; clefyd; afiechyd</t>
  </si>
  <si>
    <t>lobur; serg</t>
  </si>
  <si>
    <t>'eri; eri'tarsün</t>
  </si>
  <si>
    <t>enfermo, enfermedad</t>
  </si>
  <si>
    <t>*Aztecan *koko(wa) (?).</t>
  </si>
  <si>
    <t>mo-koko-a; koko-lis; koko-š-kakʷi</t>
  </si>
  <si>
    <t>mahaki; puke; mahaki faka-ʔauha</t>
  </si>
  <si>
    <t>mate; maaui-ui; maa-ui-ui-taŋa</t>
  </si>
  <si>
    <t>PEP *maauʔiuʔi</t>
  </si>
  <si>
    <t>PPN *maki; *masaki; *ma-saki; *mahaki; *ma-haki; *kafo; *li(i)la(a)</t>
  </si>
  <si>
    <t>Sakit</t>
  </si>
  <si>
    <t>*PEO *mazaki</t>
  </si>
  <si>
    <t>مرض / مرِيض</t>
  </si>
  <si>
    <t>bimɑr, bimɑri</t>
  </si>
  <si>
    <t>Final form is nasvalo + abstract suffix.</t>
  </si>
  <si>
    <t>nasvalo; nasvalimos</t>
  </si>
  <si>
    <t>asvastha-; ātura-; vyādhi-; roga-</t>
  </si>
  <si>
    <t>sick, sickness</t>
  </si>
  <si>
    <t>deɑr̃vvɑš; deɑr̃vvɑšvuohtɑ</t>
  </si>
  <si>
    <t>sānus; sānitās</t>
  </si>
  <si>
    <t>i'ɣia; iɣi'is</t>
  </si>
  <si>
    <t>Respectively: 'in good health; health'.</t>
  </si>
  <si>
    <t>hugi'ēs; hu'gieia</t>
  </si>
  <si>
    <t>zdorovyj, zdorovje</t>
  </si>
  <si>
    <t>heil; gesunt</t>
  </si>
  <si>
    <t>hails</t>
  </si>
  <si>
    <t>frisk; hälsa; sundhet; sund</t>
  </si>
  <si>
    <t>heill; heilsa</t>
  </si>
  <si>
    <t>santé; en bonne santé</t>
  </si>
  <si>
    <t>yehed; yah</t>
  </si>
  <si>
    <t>Final form is noun.</t>
  </si>
  <si>
    <t>iach, holliach; iechyd</t>
  </si>
  <si>
    <t>slān; slāntu</t>
  </si>
  <si>
    <t>oṣa'gari</t>
  </si>
  <si>
    <t>sano; salud</t>
  </si>
  <si>
    <t>pak-tok; pahti-k ya</t>
  </si>
  <si>
    <t>moʔuilelei</t>
  </si>
  <si>
    <t>ora; ora-ŋa</t>
  </si>
  <si>
    <t>PPN *ola</t>
  </si>
  <si>
    <t>صِحﳲة / صحِيح , سلِيم , مُعافىً</t>
  </si>
  <si>
    <t>[sɑlem]; tændorosti</t>
  </si>
  <si>
    <t>Final form is sasto + abstract suffix.</t>
  </si>
  <si>
    <t>sasto; sastimos</t>
  </si>
  <si>
    <t>svastha-; svasthatā-; kušalin-; kušala-; aroga-; ārogya-</t>
  </si>
  <si>
    <t>well, health</t>
  </si>
  <si>
    <t>dēbilis; invalidus; infirmus</t>
  </si>
  <si>
    <t>a'ðinamos; a'nisxiros</t>
  </si>
  <si>
    <t>astʰe'nēs; 'arrōstos</t>
  </si>
  <si>
    <t>slabyj</t>
  </si>
  <si>
    <t>kranc; weich; swach; kūme</t>
  </si>
  <si>
    <t>lasiws</t>
  </si>
  <si>
    <t>svag</t>
  </si>
  <si>
    <t>veikr</t>
  </si>
  <si>
    <t>faible</t>
  </si>
  <si>
    <t>gwan; feb</t>
  </si>
  <si>
    <t>gwan; eiddil</t>
  </si>
  <si>
    <t>lobur; lacc; fand</t>
  </si>
  <si>
    <t>['flakü]; 'ahül</t>
  </si>
  <si>
    <t>débil</t>
  </si>
  <si>
    <t>wiwis-ti-k; amo čikawa-k; kʷekʷetaka</t>
  </si>
  <si>
    <t>vaivai</t>
  </si>
  <si>
    <t>ŋoikore; iwikore</t>
  </si>
  <si>
    <t>PNP *kopa; *saŋeŋe. PEP *hemo; *ru(f, s)i</t>
  </si>
  <si>
    <t>PPN *ŋo(o)-ŋo(o); *wai-wai; *ŋaawari; *ŋase-ŋase(a); *loma</t>
  </si>
  <si>
    <t>ضعِيف , واهِن</t>
  </si>
  <si>
    <t>[zæʔif]; sost</t>
  </si>
  <si>
    <t>bi-zur-alo 'without strength' + adjective suffix.</t>
  </si>
  <si>
    <t>kovlo; bizuralo; [sabo]</t>
  </si>
  <si>
    <t>durbala-; nirbala-; abala-; alpa-bala-</t>
  </si>
  <si>
    <t>weak</t>
  </si>
  <si>
    <t>gievr̃ɑ ~ famolɑš</t>
  </si>
  <si>
    <t>validus; valēns; fortis; potēns</t>
  </si>
  <si>
    <t>ðina'tos; ɣe'ros; isxi'ros</t>
  </si>
  <si>
    <t>iskʰū'ros; karte'ros; kratai'os; krate'ros; duna'tos</t>
  </si>
  <si>
    <t>sil ́nyj; močnyj</t>
  </si>
  <si>
    <t>starc; swinde; mehtec; kreftec; gewaltec</t>
  </si>
  <si>
    <t>swinþs; mahteigs; abrs</t>
  </si>
  <si>
    <t>Second term is 'strong, violent, intense', indicating strength. Third term reflects 'power, having great influence'.</t>
  </si>
  <si>
    <t>stark; kraftig; mäktig</t>
  </si>
  <si>
    <t>sterkr; styrkr; māttugr</t>
  </si>
  <si>
    <t>fort; puissant</t>
  </si>
  <si>
    <t>Latter form is literary.</t>
  </si>
  <si>
    <t>kréɲv; galloudeg</t>
  </si>
  <si>
    <t>Also galluog; grymus.</t>
  </si>
  <si>
    <t>cryf; cadarn; nerthol</t>
  </si>
  <si>
    <t>trēn; lāidir; adbol</t>
  </si>
  <si>
    <t>'askar</t>
  </si>
  <si>
    <t>fuerte; poderoso</t>
  </si>
  <si>
    <t>Also iliwis; welilis. *Aztecan *čika(awa)k.</t>
  </si>
  <si>
    <t>čikawa-k; čikawalis; čikaw-tok</t>
  </si>
  <si>
    <t>mālohi; ivi; mafai</t>
  </si>
  <si>
    <t>mana; kaha; pakari; maaroo-roo</t>
  </si>
  <si>
    <t>PNP *ivi. PEP *pakari</t>
  </si>
  <si>
    <t>PPN *kafa; *ma(a)losi; *mana; *mafi; *ta'a</t>
  </si>
  <si>
    <t>*PEO *mana 'supernatural power'.</t>
  </si>
  <si>
    <t>قوِيّ , قادِر , شدِيد</t>
  </si>
  <si>
    <t>[qævi]; zurmænd; tævɑnɑ</t>
  </si>
  <si>
    <t>zor-alo 'strength' + adj. suffix.</t>
  </si>
  <si>
    <t>zoralo</t>
  </si>
  <si>
    <t>balin-; balavant-; šūra-; ojas-vant-</t>
  </si>
  <si>
    <t>strong, mighty, powerful</t>
  </si>
  <si>
    <t>havdi</t>
  </si>
  <si>
    <t>sepulcrum</t>
  </si>
  <si>
    <t>'tafos</t>
  </si>
  <si>
    <t>'tapʰos; 'sēma</t>
  </si>
  <si>
    <t>mogila (grob)</t>
  </si>
  <si>
    <t>grap</t>
  </si>
  <si>
    <t>hlaiw</t>
  </si>
  <si>
    <t>grav</t>
  </si>
  <si>
    <t>grof, groftr</t>
  </si>
  <si>
    <t>tombe, tombeau</t>
  </si>
  <si>
    <t>bez</t>
  </si>
  <si>
    <t>bedd, beddrod</t>
  </si>
  <si>
    <t>fert; lecht</t>
  </si>
  <si>
    <t>'hobe</t>
  </si>
  <si>
    <t>sepulcro; tumba</t>
  </si>
  <si>
    <t>See 'hole' 12.850.</t>
  </si>
  <si>
    <t>mike-koyo-k-ti; mike-tekoč</t>
  </si>
  <si>
    <t>'Mound' esi; sia-. Three classes: mound of ordinary man tanuaŋa; chieftain faitoka; Tui Tonga class laŋi; p. 30 W. C. McKern.</t>
  </si>
  <si>
    <t>faʔitoka; malaʔe; fonua-loto</t>
  </si>
  <si>
    <t>rua; poka; urupaa; toma; waahi tapu</t>
  </si>
  <si>
    <t>PPN *fala</t>
  </si>
  <si>
    <t>قبْر , ضرِيح</t>
  </si>
  <si>
    <t>[qæbr]; gur</t>
  </si>
  <si>
    <t>[groapa]; [morminto] ~ [murmunto] ~ [mormuntso]; limori</t>
  </si>
  <si>
    <t>See preceding entry. stūpa- is found in Buddhist literature referring to a tumulus for relics of the Buddha or the Saints within Buddhism. A translation of 'tomb' is mṛta-šarīra-sthāna-, a 'place for the dead body'.</t>
  </si>
  <si>
    <t>šmašāna-; stūpa-</t>
  </si>
  <si>
    <t>grave, tomb</t>
  </si>
  <si>
    <t>havdadit</t>
  </si>
  <si>
    <t>sepelīre; humāre</t>
  </si>
  <si>
    <t>'θavo</t>
  </si>
  <si>
    <t>'tʰaptō</t>
  </si>
  <si>
    <t>(po)xoronit</t>
  </si>
  <si>
    <t>begraben; bevelhen</t>
  </si>
  <si>
    <t>gafilhan; usfilhan; ganawistron</t>
  </si>
  <si>
    <t>begrava</t>
  </si>
  <si>
    <t>jarða; heygja; grefta; grafa</t>
  </si>
  <si>
    <t>enterrer</t>
  </si>
  <si>
    <t>interi</t>
  </si>
  <si>
    <t>claddu; daearu</t>
  </si>
  <si>
    <t>adnaicim</t>
  </si>
  <si>
    <t>'ehorc̷</t>
  </si>
  <si>
    <t>enterrar; sepultar</t>
  </si>
  <si>
    <t>Also means 'plant' 08.531. Also ki-pačo-a *Aztecan tooka, also 'plant'.</t>
  </si>
  <si>
    <t>ki-toka; ki-tal-toka</t>
  </si>
  <si>
    <t>tanu</t>
  </si>
  <si>
    <t>tanu-mia; taapuke-tia; nehu-a</t>
  </si>
  <si>
    <t>PPN *tanu; *tano; *tanu(m); *fala</t>
  </si>
  <si>
    <t>دَفَنَ , قَبَرَ</t>
  </si>
  <si>
    <t>[dæfn]-kærdæn</t>
  </si>
  <si>
    <t>praxar-</t>
  </si>
  <si>
    <t>Final example has the sense of 'placing in a burial ground.' sthā- is in the causative: sthā-paya- (sthā-payati). šmašāna- also refers to the (elevated) ground on which bodies are cremated.</t>
  </si>
  <si>
    <t>ni-khan- (nikhanati); ni-dhā- (nidadhāti); šmašāne sthā-</t>
  </si>
  <si>
    <t>bury (the dead)</t>
  </si>
  <si>
    <t>r̃umɑš</t>
  </si>
  <si>
    <t>cadāver; corpus</t>
  </si>
  <si>
    <t>'ptoma</t>
  </si>
  <si>
    <t>ne'kros; 'ptōma</t>
  </si>
  <si>
    <t>trup</t>
  </si>
  <si>
    <t>līch; līch(n)ame</t>
  </si>
  <si>
    <t>leik; naus</t>
  </si>
  <si>
    <t>lik</t>
  </si>
  <si>
    <t>līk; nār</t>
  </si>
  <si>
    <t>cadavre</t>
  </si>
  <si>
    <t>Lit. 'body-dead'.</t>
  </si>
  <si>
    <t>korv-maro</t>
  </si>
  <si>
    <t>corff; celain</t>
  </si>
  <si>
    <t>marb; marbān</t>
  </si>
  <si>
    <t>Also means 'dead'.</t>
  </si>
  <si>
    <t>hil</t>
  </si>
  <si>
    <t>cadáver</t>
  </si>
  <si>
    <t>mike-t</t>
  </si>
  <si>
    <t>sino ʔo e pekia</t>
  </si>
  <si>
    <t>tuupaapaku</t>
  </si>
  <si>
    <t>PPN *qaŋaqaŋa</t>
  </si>
  <si>
    <t>جُثﳲة , جُثْمان</t>
  </si>
  <si>
    <t>[ǰæsæd]</t>
  </si>
  <si>
    <t>šava-; šarīra-; mṛtaka-</t>
  </si>
  <si>
    <t>corpse</t>
  </si>
  <si>
    <t>goddit</t>
  </si>
  <si>
    <t>interficere; occīdere; necāre</t>
  </si>
  <si>
    <t>sko'tono</t>
  </si>
  <si>
    <t>'kteinō; apo'kteinō</t>
  </si>
  <si>
    <t>ubit</t>
  </si>
  <si>
    <t>tœten; (er)slān; sterben</t>
  </si>
  <si>
    <t>Also usqiman 'destroy'.</t>
  </si>
  <si>
    <t>afdauþjan; gadauþjan; afslahan</t>
  </si>
  <si>
    <t>döda; dräpa</t>
  </si>
  <si>
    <t>deyða; drepa; slā; vega</t>
  </si>
  <si>
    <t>tuer</t>
  </si>
  <si>
    <t>lazaɲ, lahaɲ</t>
  </si>
  <si>
    <t>lladd</t>
  </si>
  <si>
    <t>marbaim; gonim; orgim</t>
  </si>
  <si>
    <t>'eho</t>
  </si>
  <si>
    <t>matar</t>
  </si>
  <si>
    <t>*Aztecan *mɨktia.</t>
  </si>
  <si>
    <t>-miki-tii; ki-mik-ti-[y]a</t>
  </si>
  <si>
    <t>tāmateʔi; faka-pooŋi</t>
  </si>
  <si>
    <t>patu-a; patu</t>
  </si>
  <si>
    <t>قَتَلَ</t>
  </si>
  <si>
    <t>koštæn</t>
  </si>
  <si>
    <t>mudar-</t>
  </si>
  <si>
    <t>Second example is usually found in the aorist, although other forms appear: avadhīm, 1st person aorist.</t>
  </si>
  <si>
    <t>han- (hanti); vadh- ~ badh (vadhati)</t>
  </si>
  <si>
    <t>kill</t>
  </si>
  <si>
    <t>heɑvvɑnɑn</t>
  </si>
  <si>
    <t>dēmersus</t>
  </si>
  <si>
    <t>pniɣ'menos</t>
  </si>
  <si>
    <t>pepnig'menos</t>
  </si>
  <si>
    <t>utonutyj</t>
  </si>
  <si>
    <t>ertrunken</t>
  </si>
  <si>
    <t>dränkt</t>
  </si>
  <si>
    <t>noyé</t>
  </si>
  <si>
    <t>beuzet</t>
  </si>
  <si>
    <t>wedi ei foddi; boddedig</t>
  </si>
  <si>
    <t>ahogado</t>
  </si>
  <si>
    <t>atohtoloa</t>
  </si>
  <si>
    <t>melemo</t>
  </si>
  <si>
    <t>toremi; toromi</t>
  </si>
  <si>
    <t>PEP *paremo</t>
  </si>
  <si>
    <t>PPN *lemo; le-lemo; *-lemo; *lemo(s); *malemo; *paremo</t>
  </si>
  <si>
    <t>غَرِقَ , ماتَ غرقاً</t>
  </si>
  <si>
    <t>tas-av-do: stem (theoretical intransitive) 'drown' + causative + past participle.</t>
  </si>
  <si>
    <t>tasavdo</t>
  </si>
  <si>
    <t>pra-magna-</t>
  </si>
  <si>
    <t>drowned</t>
  </si>
  <si>
    <t>yapmit; yapmɑn</t>
  </si>
  <si>
    <t>Respectively: verb; adjective; noun; noun.</t>
  </si>
  <si>
    <t>morī; mortuus; mors; nex</t>
  </si>
  <si>
    <t>pe'θeno; peθa'menos; ne'kros</t>
  </si>
  <si>
    <t>'tʰnēiskō; apo'tʰnēiskō; tetʰnē'kōs</t>
  </si>
  <si>
    <t>Final form means 'death'.</t>
  </si>
  <si>
    <t>umirat ́ umeret ́; mërtvyj; smert</t>
  </si>
  <si>
    <t>The first two terms are verbs, the last an adjective.</t>
  </si>
  <si>
    <t>sterben; touwen; tōt;</t>
  </si>
  <si>
    <t>(ga)swiltan; gadauþnan; dauþs</t>
  </si>
  <si>
    <t>dö; död</t>
  </si>
  <si>
    <t>deyja; svelta; dauðr; dāinn; dauði</t>
  </si>
  <si>
    <t>mourir; mort</t>
  </si>
  <si>
    <t>mervel; maro</t>
  </si>
  <si>
    <t>Respectively: 'die; dead; death'.</t>
  </si>
  <si>
    <t>marw; wedi marw; angau; marwolaeth</t>
  </si>
  <si>
    <t>Also marb; bās; ēc; bath.</t>
  </si>
  <si>
    <t>at-balim; bā-</t>
  </si>
  <si>
    <t>morir, muerto</t>
  </si>
  <si>
    <t>Past tense: miyi-k. Latter form is 'kill, cause to die'. *Aztecan *mɨki.</t>
  </si>
  <si>
    <t>miki; -miki-tii</t>
  </si>
  <si>
    <t>kau pekia; mate; mālōlō</t>
  </si>
  <si>
    <t>mate; hemo; memeha (?)</t>
  </si>
  <si>
    <t>PPN *mate; *ma-mate; *kero; *'oti</t>
  </si>
  <si>
    <t>Mati</t>
  </si>
  <si>
    <t>*PEO *mate</t>
  </si>
  <si>
    <t>ماتَ / ميْت , ميﳴت</t>
  </si>
  <si>
    <t>mordæn, morde</t>
  </si>
  <si>
    <t>mer-; mulo</t>
  </si>
  <si>
    <t>The second and following forms mean, respectively: 'dead; death; act of dying; death'.</t>
  </si>
  <si>
    <t>mṛ- (mriyate); mṛta-; mṛti-; maraṇa-; mṛtyu-</t>
  </si>
  <si>
    <t>die, dead</t>
  </si>
  <si>
    <t>eɑllit; eɑlli; eɑllin</t>
  </si>
  <si>
    <t>Respectively: verb; adjective; noun.</t>
  </si>
  <si>
    <t>vīvere; vīvus; vīta</t>
  </si>
  <si>
    <t>'zo; zoda'nos; zo'i</t>
  </si>
  <si>
    <t>Also 'empsūkʰos, 'living'.</t>
  </si>
  <si>
    <t>zō; zōn; zō'os; zō'ē; 'bios</t>
  </si>
  <si>
    <t>Respectively: 'live; alive; living; life'.</t>
  </si>
  <si>
    <t>žit ́; živoj; živuščij; žizn</t>
  </si>
  <si>
    <t>The first term is a verb, the next three are adjectives, and the last is a noun.</t>
  </si>
  <si>
    <t>leben; lebendic; lebende; quec; līp</t>
  </si>
  <si>
    <t>liban; qius; libains</t>
  </si>
  <si>
    <t>leva; levande; liv</t>
  </si>
  <si>
    <t>lifa; kvikr; lifandi; līfs, līf; fjor</t>
  </si>
  <si>
    <t>vivre, vivant, vie</t>
  </si>
  <si>
    <t>bevaɲ; beo; buhez</t>
  </si>
  <si>
    <t>Second form is noun.</t>
  </si>
  <si>
    <t>byw, bywyd</t>
  </si>
  <si>
    <t>Also bēo; im-bethu; bethu.</t>
  </si>
  <si>
    <t>am bēo; maraim</t>
  </si>
  <si>
    <t>'bizi</t>
  </si>
  <si>
    <t>vivir, vivo, vida</t>
  </si>
  <si>
    <t>yol is 'heart' 04.440.</t>
  </si>
  <si>
    <t>yol-tok; nemi</t>
  </si>
  <si>
    <t>moʔui</t>
  </si>
  <si>
    <t>ora</t>
  </si>
  <si>
    <t>PPN *maʔuri; *maquri; *ola; *ʔuli; *ʔuʔi</t>
  </si>
  <si>
    <t>*PEO *siki-t; *maquri; *ola</t>
  </si>
  <si>
    <t>عاشَ , حَيِيَ</t>
  </si>
  <si>
    <t>zende, zendegi; zistæn/ zi-</t>
  </si>
  <si>
    <t>Respectively: verb; adjective; noun; loan from Romanian</t>
  </si>
  <si>
    <t>živ; živdo; živipen; [traio]</t>
  </si>
  <si>
    <t>jīva-; jīvant- are 'life; living' respectively. jīvana- also means 'life'. asu- has the sense of 'breath'.</t>
  </si>
  <si>
    <t>jīv- (jīvati); jīva-; jīvana-; jīvant-; jīvita; asu-</t>
  </si>
  <si>
    <t>live, living, life</t>
  </si>
  <si>
    <t>sɑhkɑnit</t>
  </si>
  <si>
    <t>concipere</t>
  </si>
  <si>
    <t>silam'vano</t>
  </si>
  <si>
    <t>ku'eō; 'kuō; sullam'banō</t>
  </si>
  <si>
    <t>začat</t>
  </si>
  <si>
    <t>enphāhen</t>
  </si>
  <si>
    <t>bli havande; avla</t>
  </si>
  <si>
    <t>concevoir</t>
  </si>
  <si>
    <t>genel</t>
  </si>
  <si>
    <t>beichiogi; cenhedlu plentyn</t>
  </si>
  <si>
    <t>hau'r-egin</t>
  </si>
  <si>
    <t>concebir</t>
  </si>
  <si>
    <t>hapuu</t>
  </si>
  <si>
    <t>garbhaṃ labh- (labhate)</t>
  </si>
  <si>
    <t>conceive</t>
  </si>
  <si>
    <t>ahpeheɑpme</t>
  </si>
  <si>
    <t>praegnāns; gravida; inciēns</t>
  </si>
  <si>
    <t>'egios</t>
  </si>
  <si>
    <t>'eŋkuos</t>
  </si>
  <si>
    <t>beremennaja</t>
  </si>
  <si>
    <t>swanger; trehtec; swære</t>
  </si>
  <si>
    <t>inkilþo; qiþuhafto</t>
  </si>
  <si>
    <t>Second term is obsolete; third term is rare and used for animals.</t>
  </si>
  <si>
    <t>gravid; havande; dräktig</t>
  </si>
  <si>
    <t>θunguð; ūlētt; hafandi; með; barni</t>
  </si>
  <si>
    <t>enceinte</t>
  </si>
  <si>
    <t>brazez; dougerez</t>
  </si>
  <si>
    <t>beichiog</t>
  </si>
  <si>
    <t>torrach</t>
  </si>
  <si>
    <t>Means 'in the hope of a child'.</t>
  </si>
  <si>
    <t>'isor; haur [eṣ'pãča]-n</t>
  </si>
  <si>
    <t>Respectively: human being, animal.</t>
  </si>
  <si>
    <t>embarazada; preɲada</t>
  </si>
  <si>
    <t>*Aztecan *ooc̷-.</t>
  </si>
  <si>
    <t>oc̷titok</t>
  </si>
  <si>
    <t>feitama</t>
  </si>
  <si>
    <t>'Swell, as pregnant' kune.</t>
  </si>
  <si>
    <t>PPN *sapuu; *sapu; *hapuu</t>
  </si>
  <si>
    <t>حامِل</t>
  </si>
  <si>
    <t>ɑbestæn; [hɑmele]</t>
  </si>
  <si>
    <t>kʰamni</t>
  </si>
  <si>
    <t>garbhiṇī-; garbhavatī-</t>
  </si>
  <si>
    <t>pregnant</t>
  </si>
  <si>
    <t>r̃iegadit</t>
  </si>
  <si>
    <t>First term means 'bear' (of mother).</t>
  </si>
  <si>
    <t>parere; nascī</t>
  </si>
  <si>
    <t>ɣeni'menos; ɣeni'eme</t>
  </si>
  <si>
    <t>'gignomai; gen'naomai</t>
  </si>
  <si>
    <t>rodit ́sja; roždënnyj (= né)</t>
  </si>
  <si>
    <t>geborn (werden)</t>
  </si>
  <si>
    <t>födas</t>
  </si>
  <si>
    <t>ala; fœða; bera</t>
  </si>
  <si>
    <t>né; naître</t>
  </si>
  <si>
    <t>'To come on the earth' dond war an douar.</t>
  </si>
  <si>
    <t>bezaɲ ganet</t>
  </si>
  <si>
    <t>geni</t>
  </si>
  <si>
    <t>do-fuismim; biru</t>
  </si>
  <si>
    <t>ṣor</t>
  </si>
  <si>
    <t>nacer</t>
  </si>
  <si>
    <t>Also yooli-k; taskalti-a.</t>
  </si>
  <si>
    <t>ta-yoliti-a; ki-taka-tilti-a</t>
  </si>
  <si>
    <t>fāʔele</t>
  </si>
  <si>
    <t>whaanau</t>
  </si>
  <si>
    <t>PPN *faanau; *fa-nau</t>
  </si>
  <si>
    <t>وُلِدَ</t>
  </si>
  <si>
    <t>Means 'to bear, give birth'.</t>
  </si>
  <si>
    <t>zɑʔidæn</t>
  </si>
  <si>
    <t>Means 'be found'. Other dialects have 'come into the world' and passives from archaic bian- 'give birth' (lost in Kalderash).</t>
  </si>
  <si>
    <t>arakʰ</t>
  </si>
  <si>
    <t>Means 'bear (of mother)'. See previous entry.</t>
  </si>
  <si>
    <t>jan- (jāyate); sū- (sūyate)</t>
  </si>
  <si>
    <t>born (to be)</t>
  </si>
  <si>
    <t>sɑgɑhit</t>
  </si>
  <si>
    <t>gignere; generāre</t>
  </si>
  <si>
    <t>ɣe'nao</t>
  </si>
  <si>
    <t>'tiktō; gen'naō</t>
  </si>
  <si>
    <t>rodit</t>
  </si>
  <si>
    <t>gebern; kinden</t>
  </si>
  <si>
    <t>avla</t>
  </si>
  <si>
    <t>geta; ala</t>
  </si>
  <si>
    <t>engendrer</t>
  </si>
  <si>
    <t>cenhedlu</t>
  </si>
  <si>
    <t>do-fuismim</t>
  </si>
  <si>
    <t>hau'r egin</t>
  </si>
  <si>
    <t>engendrar; procrear</t>
  </si>
  <si>
    <t>ai-tia</t>
  </si>
  <si>
    <t>أَنْجَبَ</t>
  </si>
  <si>
    <t>Means 'make' 09.110.</t>
  </si>
  <si>
    <t>First example is a causative.</t>
  </si>
  <si>
    <t>jan- (janayati); sū- (sūyate)</t>
  </si>
  <si>
    <t>beget (of father)</t>
  </si>
  <si>
    <t>lavgut</t>
  </si>
  <si>
    <t>balneum</t>
  </si>
  <si>
    <t>'kano 'banio ['baɲo]</t>
  </si>
  <si>
    <t>'lūomai</t>
  </si>
  <si>
    <t>kupat ́sja</t>
  </si>
  <si>
    <t>baden</t>
  </si>
  <si>
    <t>bada</t>
  </si>
  <si>
    <t>se baigner</t>
  </si>
  <si>
    <t>Also means 'swim'.</t>
  </si>
  <si>
    <t>neuial</t>
  </si>
  <si>
    <t>Respectively: reflexive; reflexive; intrans.; intrans.</t>
  </si>
  <si>
    <t>ymdrochi, ymolchi; trochi, golchi</t>
  </si>
  <si>
    <t>['maɲha]</t>
  </si>
  <si>
    <t>baɲar(se)</t>
  </si>
  <si>
    <t>Also ki-tema; ki-altia. The sweatbath is temas-kal, 'stone-house'; see 'perspire' 04.550.</t>
  </si>
  <si>
    <t>ki-pahpaka</t>
  </si>
  <si>
    <t>Verbal; noun.</t>
  </si>
  <si>
    <t>kaukauʔi; vai kaukau</t>
  </si>
  <si>
    <t>kau; kau-kau; kau-ria</t>
  </si>
  <si>
    <t>PPN *kaukau; *lanu(m); *'anu</t>
  </si>
  <si>
    <t>*PEO *zuŋku</t>
  </si>
  <si>
    <t>اِسْتَحَمﳲ</t>
  </si>
  <si>
    <t>šostušu kærdæn</t>
  </si>
  <si>
    <t>nʸar-</t>
  </si>
  <si>
    <t>snā- (snāti, snāyati)</t>
  </si>
  <si>
    <t>bathe</t>
  </si>
  <si>
    <t>spɑr̃r̃ɑt</t>
  </si>
  <si>
    <t>tremere</t>
  </si>
  <si>
    <t>anatrixi'azo; ri'ɣo</t>
  </si>
  <si>
    <t>hrī'geō; hrī'goō; 'pʰrissō</t>
  </si>
  <si>
    <t>drožat</t>
  </si>
  <si>
    <t>Medieval medicine viewed shivering as a symptom of a 'cold fever'.</t>
  </si>
  <si>
    <t>kalte rit(t)e hān</t>
  </si>
  <si>
    <t>darra; skälva; huttra; rysa</t>
  </si>
  <si>
    <t>frissonner</t>
  </si>
  <si>
    <t>krenaɲ</t>
  </si>
  <si>
    <t>rhynnu; crynu</t>
  </si>
  <si>
    <t>i'kʰa</t>
  </si>
  <si>
    <t>temblar</t>
  </si>
  <si>
    <t>kʷekʷetaka; wiwiška; wiwiyoka</t>
  </si>
  <si>
    <t>tetetete mei he momoko pe ilifia</t>
  </si>
  <si>
    <t>wiri; huukiki</t>
  </si>
  <si>
    <t>PPN *tete; *lifu; *ŋatali; *ŋaaluelue</t>
  </si>
  <si>
    <t>PAN *ter; *tir</t>
  </si>
  <si>
    <t>اِرْتَعَدَ , اِرْتَعَشَ</t>
  </si>
  <si>
    <t>lærzidæn</t>
  </si>
  <si>
    <t>Noun form 'shivering' &lt; šudr-imos 'coldness'.</t>
  </si>
  <si>
    <t>šudr-imos</t>
  </si>
  <si>
    <t>Means 'shake because of (one's) suffering from the cold'.</t>
  </si>
  <si>
    <t>šītārtatvāt kamp- (kampate)</t>
  </si>
  <si>
    <t>shiver</t>
  </si>
  <si>
    <t>ɑnɑšit</t>
  </si>
  <si>
    <t>coīre; futuere</t>
  </si>
  <si>
    <t>'kano 'erota</t>
  </si>
  <si>
    <t>homī'leō; bi'neō; 'oipʰō; o'kʰeuō</t>
  </si>
  <si>
    <t>Last three forms are casual; final form is vulgar.</t>
  </si>
  <si>
    <t>sovokupit ́sja; ebat ́; eti; et</t>
  </si>
  <si>
    <t>The latter term applies originally only to birds but comes to be used vulgarly of humans.</t>
  </si>
  <si>
    <t>bīslāfen; vogelen</t>
  </si>
  <si>
    <t>The terms are listed in accordance to acceptance: more common &gt; most vulgar.</t>
  </si>
  <si>
    <t>ha samlag; ha sex; ligga med; knulla</t>
  </si>
  <si>
    <t>liggja; jhā</t>
  </si>
  <si>
    <t>faire l'amour</t>
  </si>
  <si>
    <t>en em bara; c’hwilaɲ</t>
  </si>
  <si>
    <t>cael cyfathrach (rywiol); cnuchio; cydio</t>
  </si>
  <si>
    <t>goithimm; conricim</t>
  </si>
  <si>
    <t>či'koka</t>
  </si>
  <si>
    <t>Iberian Span. has hacer el amor, tener relaciones sexuales.</t>
  </si>
  <si>
    <t>tener relaciones sexuales</t>
  </si>
  <si>
    <t>PPN haqi</t>
  </si>
  <si>
    <t>PPN *fai; *haqi; *oli; *oLi; *oni oni</t>
  </si>
  <si>
    <t>*PEO *zaqi-t.</t>
  </si>
  <si>
    <t>جامَعَ</t>
  </si>
  <si>
    <t>gɑhidæn</t>
  </si>
  <si>
    <t>Means 'give vagina'. Many other expressions.</t>
  </si>
  <si>
    <t>de- minž</t>
  </si>
  <si>
    <t>yabh- (yabhati); sam-yuj- (saṃyunakti)</t>
  </si>
  <si>
    <t>have sexual intercourse</t>
  </si>
  <si>
    <t>bɑikit</t>
  </si>
  <si>
    <t>Also fimus; excrēmentum. First term is a verb; second and third terms are nouns.</t>
  </si>
  <si>
    <t>cacāre; stercus; merda</t>
  </si>
  <si>
    <t>Respectively: first two forms are verbs; final two forms are nouns.0</t>
  </si>
  <si>
    <t>'kano ka'ka; ener'ɣume; ka'ka; ska'ta</t>
  </si>
  <si>
    <t>kak'kaō; 'kʰezō</t>
  </si>
  <si>
    <t>ispražnjat ́sja</t>
  </si>
  <si>
    <t>The first term is a verb, the last five are nouns.</t>
  </si>
  <si>
    <t>schīzen; schīze; kāt; quāt; mist; tunge</t>
  </si>
  <si>
    <t>The terms are listed in accordance to acceptance: more common &gt; most vulgar.Also, noun form avföring.</t>
  </si>
  <si>
    <t>gå på toa; bajsa; skita</t>
  </si>
  <si>
    <t>skīta; drīta; drit (noun); skītr (noun); myki (noun); skarn (noun)</t>
  </si>
  <si>
    <t>déféquer</t>
  </si>
  <si>
    <t>kahad</t>
  </si>
  <si>
    <t>Respectively: verb; verb; noun; noun.</t>
  </si>
  <si>
    <t>cachu; caca; cach; tom</t>
  </si>
  <si>
    <t>caccaim; cacc</t>
  </si>
  <si>
    <t>['kʰaka] 'egin</t>
  </si>
  <si>
    <t>defecar; excremento</t>
  </si>
  <si>
    <t>Noun form. 'Dung' is tapalan. *Aztecan *kʷitla-. *Aztecan *aapiic̷a 'have diarrhea', lit. 'water+blow'.</t>
  </si>
  <si>
    <t>kʷita-t</t>
  </si>
  <si>
    <t>tuʔumamaʔo; taʔe; siko</t>
  </si>
  <si>
    <t>'Dung' is tuutae; 'manure' is wairaakau; maniua.</t>
  </si>
  <si>
    <t>PNP *pala</t>
  </si>
  <si>
    <t>PPN *feka-feka; *ta'e; *taʔe &lt;taqe&gt;; *teʔe; *tiko</t>
  </si>
  <si>
    <t>*PEO *taqe-; *veka-z</t>
  </si>
  <si>
    <t>تَبَرﳲزَ , تَغَوﳲطَ</t>
  </si>
  <si>
    <t>goh; ridæn/ rin-</t>
  </si>
  <si>
    <t>xin-</t>
  </si>
  <si>
    <t>The forms following had- are all nouns meaning 'feces'.</t>
  </si>
  <si>
    <t>had- (hadati); šakṛt; purīṣa-; viṣṭhā-; gūtha-</t>
  </si>
  <si>
    <t>defecate</t>
  </si>
  <si>
    <t>goǰǰɑt</t>
  </si>
  <si>
    <t>First two terms are verbs; third term is a noun.</t>
  </si>
  <si>
    <t>mingere; meiere; ūrīna</t>
  </si>
  <si>
    <t>u'ro</t>
  </si>
  <si>
    <t>ū'reō; o'meikʰō</t>
  </si>
  <si>
    <t>močit ́sja; moča</t>
  </si>
  <si>
    <t>pissen; harmen; seichen</t>
  </si>
  <si>
    <t>urinera; kissa; pinka; pissa</t>
  </si>
  <si>
    <t>mīga</t>
  </si>
  <si>
    <t>uriner</t>
  </si>
  <si>
    <t>Also staot; troaz.</t>
  </si>
  <si>
    <t>staota; troazaɲ; pised</t>
  </si>
  <si>
    <t>piso; troethi; pis; troeth</t>
  </si>
  <si>
    <t>mūnaim; fūal; mūn</t>
  </si>
  <si>
    <t>['pʰiša] 'egin</t>
  </si>
  <si>
    <t>orinar; mear</t>
  </si>
  <si>
    <t>*Aztecan *šiiša.</t>
  </si>
  <si>
    <t>mo-šišiša</t>
  </si>
  <si>
    <t>mimi; tuʔuofi</t>
  </si>
  <si>
    <t>mimi</t>
  </si>
  <si>
    <t>PPN *soŋo; sosoŋo 'smell of u.'. 'To sprinkle (spray, wet, urinate, pour)' afu afu; 'sprinkle water' pii pii.</t>
  </si>
  <si>
    <t>PPN *mimi; *mi(i)</t>
  </si>
  <si>
    <t>*PEO *mimi; *mimi-z.</t>
  </si>
  <si>
    <t>بالَ , بَوﳲلَ</t>
  </si>
  <si>
    <t>šɑšidæn</t>
  </si>
  <si>
    <t>muter-</t>
  </si>
  <si>
    <t>Nominal forms 'urine' are mūtra-; meha-.</t>
  </si>
  <si>
    <t>mih- (mehate); mūtraya- (mūtrayati)</t>
  </si>
  <si>
    <t>urinate</t>
  </si>
  <si>
    <t>buoskut</t>
  </si>
  <si>
    <t>pēdere; vissīre</t>
  </si>
  <si>
    <t>'klano</t>
  </si>
  <si>
    <t>'perdomai; 'bdeo</t>
  </si>
  <si>
    <t>perdet ́; bzdet</t>
  </si>
  <si>
    <t>verzen; vurzen; vīsten</t>
  </si>
  <si>
    <t>släppa sig; fisa; fjärta</t>
  </si>
  <si>
    <t>freta; fīsa</t>
  </si>
  <si>
    <t>péter; pedo</t>
  </si>
  <si>
    <t>brammaɲ; brommaɲ</t>
  </si>
  <si>
    <t>bramu; rhechian; torri gwynt; rhechu</t>
  </si>
  <si>
    <t>braigim</t>
  </si>
  <si>
    <t>'üske'r egin</t>
  </si>
  <si>
    <t>ventosear; flato</t>
  </si>
  <si>
    <t>teʔepilo</t>
  </si>
  <si>
    <t>PPN *si(i)sii'hiss'. PNP *suu</t>
  </si>
  <si>
    <t>PPN *puu; *teʔe; *suu</t>
  </si>
  <si>
    <t>Second form (2) 'sound of escaping air'. *PEO *zii; *zi(k)i.</t>
  </si>
  <si>
    <t>PAN *pes; *pus; *tut</t>
  </si>
  <si>
    <t>أَطْلَقَ رِيحاً</t>
  </si>
  <si>
    <t>guz; tiz; guzidæn</t>
  </si>
  <si>
    <t>'Give' + ril.</t>
  </si>
  <si>
    <t>ril de-</t>
  </si>
  <si>
    <t>pṛd- ~ pard- (pardate)</t>
  </si>
  <si>
    <t>break wind</t>
  </si>
  <si>
    <t>gohc̷c̷at</t>
  </si>
  <si>
    <t>excitāre; expergiscī</t>
  </si>
  <si>
    <t>ksi'pnao</t>
  </si>
  <si>
    <t>e'geiromai</t>
  </si>
  <si>
    <t>(raz)budit ́; prosnut ́sja</t>
  </si>
  <si>
    <t>(er)wecken, (er)wachen</t>
  </si>
  <si>
    <t>First form is transitive; second form is 'keep awake'. 'Be awake' is wakan.</t>
  </si>
  <si>
    <t>uswakjan; gawaknan</t>
  </si>
  <si>
    <t>Respectively: trans.; intrans.; 'watch, keep watch, stay up'.</t>
  </si>
  <si>
    <t>väcka; vakna; vaka</t>
  </si>
  <si>
    <t>Respectively: transitive, intransitive, intransitive.</t>
  </si>
  <si>
    <t>vekja; vakna, vaka</t>
  </si>
  <si>
    <t>se réveiller, s'eveiller</t>
  </si>
  <si>
    <t>dihunaɲ; divuniɲ</t>
  </si>
  <si>
    <t>Both forms trans. and intrans.</t>
  </si>
  <si>
    <t>dihuno; deffro(i)</t>
  </si>
  <si>
    <t>do-fūiscim</t>
  </si>
  <si>
    <t>'iac̷ar</t>
  </si>
  <si>
    <t>despertarse</t>
  </si>
  <si>
    <t>k-ihšiti-a; ihsa; ihsa-lis; ihsa-tok</t>
  </si>
  <si>
    <t>ʔa; ofo; faka-ʔa</t>
  </si>
  <si>
    <t>Intransitive forms. Transitive: whaka-ara-hia; whaka-oho-kia.</t>
  </si>
  <si>
    <t>ara; oho; whaka-oho</t>
  </si>
  <si>
    <t>PPN *ʔara; *mata-ʔara; *ofo; *hala; *fa/faŋu; *faṅu(n)</t>
  </si>
  <si>
    <t>اِسْتَيْقَظَ</t>
  </si>
  <si>
    <t>bidɑr-šodæn</t>
  </si>
  <si>
    <t>žang-iar, root + causative suffix.</t>
  </si>
  <si>
    <t>žangiarel</t>
  </si>
  <si>
    <t>budh- (budhyate); jāgṛ- (jāgarti)</t>
  </si>
  <si>
    <t>wake up</t>
  </si>
  <si>
    <t>niegɑdit</t>
  </si>
  <si>
    <t>First two terms are nouns; third term is a verb.</t>
  </si>
  <si>
    <t>somnium; insomnium; somniāre</t>
  </si>
  <si>
    <t>oni'revome</t>
  </si>
  <si>
    <t>onei'rōssō; oneiropo'leō; enupni'azō</t>
  </si>
  <si>
    <t>son (mečta)</t>
  </si>
  <si>
    <t>troum</t>
  </si>
  <si>
    <t>dröm</t>
  </si>
  <si>
    <t>svefn; draumr</t>
  </si>
  <si>
    <t>rêver</t>
  </si>
  <si>
    <t>huɲvreal</t>
  </si>
  <si>
    <t>Verbal form. Noun form is: breuddwyd.</t>
  </si>
  <si>
    <t>breuddwydio</t>
  </si>
  <si>
    <t>aisling</t>
  </si>
  <si>
    <t>'ame'c̷̣ egin</t>
  </si>
  <si>
    <t>soɲar</t>
  </si>
  <si>
    <t>ta-koči-ta; koči-lis; -koh-koči-ta</t>
  </si>
  <si>
    <t>misi</t>
  </si>
  <si>
    <t>A 'nightmare' is kuku.</t>
  </si>
  <si>
    <t>moe-moeaa; moe-a</t>
  </si>
  <si>
    <t>PPN *lika; *miti</t>
  </si>
  <si>
    <t>Impi</t>
  </si>
  <si>
    <t>PAN *pi.</t>
  </si>
  <si>
    <t>حَلَمَ</t>
  </si>
  <si>
    <t>xab -didæn</t>
  </si>
  <si>
    <t>Means 'see in dream'.</t>
  </si>
  <si>
    <t>dikʰ ando suno</t>
  </si>
  <si>
    <t>svapna-</t>
  </si>
  <si>
    <t>dream</t>
  </si>
  <si>
    <t>skuhr̃r̃ɑt</t>
  </si>
  <si>
    <t>stertere</t>
  </si>
  <si>
    <t>roxa'lizo</t>
  </si>
  <si>
    <t>'hreŋkō; 'hreŋkʰō</t>
  </si>
  <si>
    <t>xrapet</t>
  </si>
  <si>
    <t>snarcheln</t>
  </si>
  <si>
    <t>First term is verb.</t>
  </si>
  <si>
    <t>snarka, snarkning</t>
  </si>
  <si>
    <t>ronfler</t>
  </si>
  <si>
    <t>rohal; dirohal</t>
  </si>
  <si>
    <t>rhochian</t>
  </si>
  <si>
    <t>ku'rũka</t>
  </si>
  <si>
    <t>roncar</t>
  </si>
  <si>
    <t>tāŋulu</t>
  </si>
  <si>
    <t>ŋoŋoro</t>
  </si>
  <si>
    <t>*PCP *gadru.</t>
  </si>
  <si>
    <t>*PEO *(n)raŋu</t>
  </si>
  <si>
    <t>PAN *ŋuk</t>
  </si>
  <si>
    <t>خَرﳲ , خَرْخَرَ , غَطﳲ</t>
  </si>
  <si>
    <t>xor-xor kærdæn</t>
  </si>
  <si>
    <t>xireisar- ~ xarisar-</t>
  </si>
  <si>
    <t>The first phrase is descriptive: 'harsh breathing in the midst of sleep'. The second expression is the verbal equivalent.</t>
  </si>
  <si>
    <t>nidrā-madhye karkaša-švāsa; nidrā-madhye karkaša-švāsaṃ kṛ</t>
  </si>
  <si>
    <t>snore</t>
  </si>
  <si>
    <t>oɑððit</t>
  </si>
  <si>
    <t>dormīre; somnus</t>
  </si>
  <si>
    <t>ki'mame</t>
  </si>
  <si>
    <t>ka'tʰeudō; koi'maomai</t>
  </si>
  <si>
    <t>spat ́; son</t>
  </si>
  <si>
    <t>slāfen</t>
  </si>
  <si>
    <t>slepan</t>
  </si>
  <si>
    <t>sova; sömn</t>
  </si>
  <si>
    <t>sofa; svefn</t>
  </si>
  <si>
    <t>dormir</t>
  </si>
  <si>
    <t>kousked</t>
  </si>
  <si>
    <t>cysgu; huno; hun; cwsg</t>
  </si>
  <si>
    <t>con-tulim (foaim); sūan; cotlud</t>
  </si>
  <si>
    <t>Baby talk form is 'buba.</t>
  </si>
  <si>
    <t>lo; lo 'egin</t>
  </si>
  <si>
    <t>'Sleepy' is koči-s-neki; 'dormilón' is koč-mihmil. *Aztecan *kočɨ.</t>
  </si>
  <si>
    <t>koči; -koh-koči</t>
  </si>
  <si>
    <t>mohe; mohe maʔu; tulemohe</t>
  </si>
  <si>
    <t>moe-a; moe</t>
  </si>
  <si>
    <t>PPN *pipiki; *mohe</t>
  </si>
  <si>
    <t>*PEO *moze; *matudu(R); *maturu; *maputa.</t>
  </si>
  <si>
    <t>PAN *nek</t>
  </si>
  <si>
    <t>نامَ</t>
  </si>
  <si>
    <t>xɑbidæn; xɑb</t>
  </si>
  <si>
    <t>sov-</t>
  </si>
  <si>
    <t>svap- (svapiti); drā- ~ drai (drāyati ~ drāti); svapna-; nidrā-</t>
  </si>
  <si>
    <t>sleep</t>
  </si>
  <si>
    <t>'trexun ta 'salia mu</t>
  </si>
  <si>
    <t>sia'lizō; sialokʰo'eō</t>
  </si>
  <si>
    <t>puskat ́ sljuni</t>
  </si>
  <si>
    <t>tröpfeln; tropfezen</t>
  </si>
  <si>
    <t>droppa; drypa; dregla</t>
  </si>
  <si>
    <t>baver</t>
  </si>
  <si>
    <t>babouzad</t>
  </si>
  <si>
    <t>glafoerio; dreflu</t>
  </si>
  <si>
    <t>Latter form means 'to slobber (dog)'.</t>
  </si>
  <si>
    <t>'elder; 'bahü'c̷̣ egin</t>
  </si>
  <si>
    <t>gotear; babear</t>
  </si>
  <si>
    <t>čičipika; čipini</t>
  </si>
  <si>
    <t>يَسِيلُ لُعابُهُ</t>
  </si>
  <si>
    <t>Means 'let out saliva at the mouth'.</t>
  </si>
  <si>
    <t>mek- salya ka o muy</t>
  </si>
  <si>
    <t>dribble</t>
  </si>
  <si>
    <t>ɲoɑllut</t>
  </si>
  <si>
    <t>lingere</t>
  </si>
  <si>
    <t>'leikʰō</t>
  </si>
  <si>
    <t>lizat</t>
  </si>
  <si>
    <t>lecken</t>
  </si>
  <si>
    <t>(bi-)laigon</t>
  </si>
  <si>
    <t>slicka</t>
  </si>
  <si>
    <t>sleikja</t>
  </si>
  <si>
    <t>lécher</t>
  </si>
  <si>
    <t>lipad</t>
  </si>
  <si>
    <t>llyfu</t>
  </si>
  <si>
    <t>ligim</t>
  </si>
  <si>
    <t>mi'lʸika</t>
  </si>
  <si>
    <t>lamer</t>
  </si>
  <si>
    <t>*Aztecan *palowa.</t>
  </si>
  <si>
    <t>ta-pahpalo-(w)a; -pic̷ohtoya</t>
  </si>
  <si>
    <t>ʔemo</t>
  </si>
  <si>
    <t>miti-miti; mitia</t>
  </si>
  <si>
    <t>*ʔemo</t>
  </si>
  <si>
    <t>PPN *lami; *miti; *ʔepo; *qemo</t>
  </si>
  <si>
    <t>لَعِقَ</t>
  </si>
  <si>
    <t>lisidæn</t>
  </si>
  <si>
    <t>čar-</t>
  </si>
  <si>
    <t>lih- (leḍhi)</t>
  </si>
  <si>
    <t>lick</t>
  </si>
  <si>
    <t>gaskit</t>
  </si>
  <si>
    <t>mordēre</t>
  </si>
  <si>
    <t>ða'gono</t>
  </si>
  <si>
    <t>'daknō</t>
  </si>
  <si>
    <t>kusat ́ (gryzt ́)</t>
  </si>
  <si>
    <t>bīzen</t>
  </si>
  <si>
    <t>beitan</t>
  </si>
  <si>
    <t>bita</t>
  </si>
  <si>
    <t>bīta</t>
  </si>
  <si>
    <t>mordre</t>
  </si>
  <si>
    <t>krigiɲ</t>
  </si>
  <si>
    <t>brathu; cnoi</t>
  </si>
  <si>
    <t>greim</t>
  </si>
  <si>
    <t>'uṣuk</t>
  </si>
  <si>
    <t>morder</t>
  </si>
  <si>
    <t>ki-kehc̷oma</t>
  </si>
  <si>
    <t>uʔu</t>
  </si>
  <si>
    <t>A 'sting' is wero-hia; kakati.</t>
  </si>
  <si>
    <t>*PPN *quuti *ʔuti. 'Gnaw, bite' *ŋali, *toŋi.</t>
  </si>
  <si>
    <t>PPN *kati; *kom-i</t>
  </si>
  <si>
    <t>Homonym (1).</t>
  </si>
  <si>
    <t>عَضﳲ</t>
  </si>
  <si>
    <t>gæzidæn</t>
  </si>
  <si>
    <t>dand-ar 'tooth' + -ar causative suffix.</t>
  </si>
  <si>
    <t>dandar-</t>
  </si>
  <si>
    <t>daṃš- (dašati)</t>
  </si>
  <si>
    <t>bite</t>
  </si>
  <si>
    <t>vuovssɑdit</t>
  </si>
  <si>
    <t>vomere</t>
  </si>
  <si>
    <t>'kano eme'to</t>
  </si>
  <si>
    <t>e'meō</t>
  </si>
  <si>
    <t>blevat ́; izrygat</t>
  </si>
  <si>
    <t>spīwen; ūzspīwen; kotzen</t>
  </si>
  <si>
    <t>kräkas; spy</t>
  </si>
  <si>
    <t>spȳja</t>
  </si>
  <si>
    <t>vomir</t>
  </si>
  <si>
    <t>dislonkaɲ; bomisaɲ</t>
  </si>
  <si>
    <t>cyfogi; chwydu</t>
  </si>
  <si>
    <t>scēim</t>
  </si>
  <si>
    <t>'goiti'urtʰuk</t>
  </si>
  <si>
    <t>vomitar</t>
  </si>
  <si>
    <t>kepa is 'return' 10.481.</t>
  </si>
  <si>
    <t>ta-kepa; mo-yoliš-kepa; mo-ihsota</t>
  </si>
  <si>
    <t>lua</t>
  </si>
  <si>
    <t>ruaki-na; ruaaki-na; puutane-tane</t>
  </si>
  <si>
    <t>PPN *lua; *lu-aki</t>
  </si>
  <si>
    <t>تَقَيﳲأَ</t>
  </si>
  <si>
    <t>[estefrɑq]-kærdæn</t>
  </si>
  <si>
    <t>Also used reflexively, for example, šʸadav man 'I vomit alongside'.</t>
  </si>
  <si>
    <t>šʸad</t>
  </si>
  <si>
    <t>vam- (vamiti); chṛd- (chardayati)</t>
  </si>
  <si>
    <t>vomit</t>
  </si>
  <si>
    <t>čolgɑt</t>
  </si>
  <si>
    <t>spuere</t>
  </si>
  <si>
    <t>'ftino</t>
  </si>
  <si>
    <t>'ptūō</t>
  </si>
  <si>
    <t>plevat</t>
  </si>
  <si>
    <t>spīwen</t>
  </si>
  <si>
    <t>speiwan</t>
  </si>
  <si>
    <t>spotta</t>
  </si>
  <si>
    <t>hrœkja; spȳta</t>
  </si>
  <si>
    <t>cracher</t>
  </si>
  <si>
    <t>skopad; tufad; krachad</t>
  </si>
  <si>
    <t>poeri</t>
  </si>
  <si>
    <t>saile</t>
  </si>
  <si>
    <t>tʰü 'egin</t>
  </si>
  <si>
    <t>escupir, saliva</t>
  </si>
  <si>
    <t>*Aztecan *čɨhčV-.</t>
  </si>
  <si>
    <t>ki-čihča; i-čihči; i-ten-a-yo</t>
  </si>
  <si>
    <t>ʔaʔanu; ʔanuhi; fā-vai</t>
  </si>
  <si>
    <t>Noun form is huare; haaware.</t>
  </si>
  <si>
    <t>tuwha-ina; huuware</t>
  </si>
  <si>
    <t>PPN *(ka)kawa'sweat'. PPN *qanusi; *kalu; *wale. PNP *saavale. PEP *tufa. PCP *kawa; *wale.</t>
  </si>
  <si>
    <t>PPN *ʔaʔanu; *qaqanu; *suki; *puqaki; *ifo</t>
  </si>
  <si>
    <t>*PEO *kasu; *puu-(lr)k; *puu-(lr)aki'choke up, puff out, sniff at, blow'; *(kq)anusi; *qanusi.</t>
  </si>
  <si>
    <t>بَصَقَ</t>
  </si>
  <si>
    <t>tof-kærdæn</t>
  </si>
  <si>
    <t>čunga-de 'give spit'.</t>
  </si>
  <si>
    <t>čungade-</t>
  </si>
  <si>
    <t>ṣṭhiv- (ṣṭīvati, ṣṭīvyati)</t>
  </si>
  <si>
    <t>spit</t>
  </si>
  <si>
    <t>bivɑstɑt</t>
  </si>
  <si>
    <t>sūdor; sūdāre</t>
  </si>
  <si>
    <t>i'ðrono</t>
  </si>
  <si>
    <t>hī'droō; apʰi'droō</t>
  </si>
  <si>
    <t>Noun form: pot.</t>
  </si>
  <si>
    <t>potet</t>
  </si>
  <si>
    <t>sweizen; switzen</t>
  </si>
  <si>
    <t>svett</t>
  </si>
  <si>
    <t>sveiti</t>
  </si>
  <si>
    <t>transpirer; suer</t>
  </si>
  <si>
    <t>c’hwezaɲ; c’hweziɲ</t>
  </si>
  <si>
    <t>chwysu</t>
  </si>
  <si>
    <t>allas</t>
  </si>
  <si>
    <t>i'serdi</t>
  </si>
  <si>
    <t>sudar</t>
  </si>
  <si>
    <t>Cf. 'fever' 04.841. 'He is sweating himself in the bathhouse' mo-tema.</t>
  </si>
  <si>
    <t>mitoni-a</t>
  </si>
  <si>
    <t>pupuha; tautaʔa</t>
  </si>
  <si>
    <t>wera-wera; kakawa</t>
  </si>
  <si>
    <t>PCP *kawa; *hou.</t>
  </si>
  <si>
    <t>PPN *kakawa; *(ka)kawa</t>
  </si>
  <si>
    <t>عَرِقَ , أَفْرَزَ عرقاً ,رَشَحَ</t>
  </si>
  <si>
    <t>[æræq]; xu -kærdæn</t>
  </si>
  <si>
    <t>Respectively: loan from Romanian; 'the waters take me'.</t>
  </si>
  <si>
    <t>[nebusisav]; le paya len man</t>
  </si>
  <si>
    <t>svid- (svidyati)</t>
  </si>
  <si>
    <t>perspire</t>
  </si>
  <si>
    <t>gɑstit</t>
  </si>
  <si>
    <t>sternuere</t>
  </si>
  <si>
    <t>ftar'nizome</t>
  </si>
  <si>
    <t>'ptarnumai</t>
  </si>
  <si>
    <t>čixat</t>
  </si>
  <si>
    <t>niesen</t>
  </si>
  <si>
    <t>nysa</t>
  </si>
  <si>
    <t>hnjōsa-; fnȳsa</t>
  </si>
  <si>
    <t>éternuer</t>
  </si>
  <si>
    <t>strevia; distrevial</t>
  </si>
  <si>
    <t>tisian</t>
  </si>
  <si>
    <t>sreod</t>
  </si>
  <si>
    <t>ür'ṣa'ɲ egin</t>
  </si>
  <si>
    <t>estornudar</t>
  </si>
  <si>
    <t>ikšo-a; ikšo-lis</t>
  </si>
  <si>
    <t>mafatua</t>
  </si>
  <si>
    <t>tihe; matihe</t>
  </si>
  <si>
    <t>PPN *ti(s, f)e; *tihe</t>
  </si>
  <si>
    <t>عَطَسَ</t>
  </si>
  <si>
    <t>ætse</t>
  </si>
  <si>
    <t>Lit. čik-de- 'give sneeze'.</t>
  </si>
  <si>
    <t>čikde-</t>
  </si>
  <si>
    <t>kṣu- (kṣauti)</t>
  </si>
  <si>
    <t>sneeze</t>
  </si>
  <si>
    <t>gossɑt</t>
  </si>
  <si>
    <t>tussīre</t>
  </si>
  <si>
    <t>'vixo</t>
  </si>
  <si>
    <t>'bēssō</t>
  </si>
  <si>
    <t>kašljat</t>
  </si>
  <si>
    <t>huosten</t>
  </si>
  <si>
    <t>hosta</t>
  </si>
  <si>
    <t>hōsta</t>
  </si>
  <si>
    <t>tousser</t>
  </si>
  <si>
    <t>Noun forms are paz; gwaskenn.</t>
  </si>
  <si>
    <t>pasaad; gwaskennad; poursal</t>
  </si>
  <si>
    <t>pesychu</t>
  </si>
  <si>
    <t>casachtach</t>
  </si>
  <si>
    <t>'estü'l egin</t>
  </si>
  <si>
    <t>toser</t>
  </si>
  <si>
    <t>Noun is tatašis.</t>
  </si>
  <si>
    <t>tatasi</t>
  </si>
  <si>
    <t>tale</t>
  </si>
  <si>
    <t>mare; wharo</t>
  </si>
  <si>
    <t>PEP *tuŋu</t>
  </si>
  <si>
    <t>PPN *fuu; *male; *m(a, e)le; *tale; *tuŋu</t>
  </si>
  <si>
    <t>Homonyn (2). *PEO *(q)oŋo.</t>
  </si>
  <si>
    <t>PAN *kuk.</t>
  </si>
  <si>
    <t>سَعَلَ , كَحﳲ , كَحْكَحَ</t>
  </si>
  <si>
    <t>sorfe</t>
  </si>
  <si>
    <t>xasav</t>
  </si>
  <si>
    <t>kās- (kāsate)</t>
  </si>
  <si>
    <t>cough</t>
  </si>
  <si>
    <t>ɲɑhkɑstit</t>
  </si>
  <si>
    <t>singultāre</t>
  </si>
  <si>
    <t>'exo 'loksiga</t>
  </si>
  <si>
    <t>'luzō</t>
  </si>
  <si>
    <t>ikat</t>
  </si>
  <si>
    <t>roffezen</t>
  </si>
  <si>
    <t>hicka, hickning</t>
  </si>
  <si>
    <t>hoqueter</t>
  </si>
  <si>
    <t>hik; kaoud an hik</t>
  </si>
  <si>
    <t>igian</t>
  </si>
  <si>
    <t>'šotʰen 'egin</t>
  </si>
  <si>
    <t>tener hipo</t>
  </si>
  <si>
    <t>c̷ikno-a</t>
  </si>
  <si>
    <t>tokomohū; lonā</t>
  </si>
  <si>
    <t>tokomauri</t>
  </si>
  <si>
    <t>PAN *dek</t>
  </si>
  <si>
    <t>عنْدُهُ) فُواق , حازُوقة</t>
  </si>
  <si>
    <t>Verbal forms.</t>
  </si>
  <si>
    <t>sæksæke; hoq hoq -zædæn</t>
  </si>
  <si>
    <t>Romanian loan + -mos abstract suffix.</t>
  </si>
  <si>
    <t>[suguc̷i]mos</t>
  </si>
  <si>
    <t>hikk- (hikkati)</t>
  </si>
  <si>
    <t>hiccough</t>
  </si>
  <si>
    <t>gavɑstit</t>
  </si>
  <si>
    <t>hiāre</t>
  </si>
  <si>
    <t>xasmu'rieme</t>
  </si>
  <si>
    <t>'kʰaskō; kʰa'smaomai</t>
  </si>
  <si>
    <t>zevat</t>
  </si>
  <si>
    <t>ginen; geinen; giwen</t>
  </si>
  <si>
    <t>Respectively: 'yawn, gape; yawn'.</t>
  </si>
  <si>
    <t>gapa; gäspa</t>
  </si>
  <si>
    <t>gīna; gapa</t>
  </si>
  <si>
    <t>bailler</t>
  </si>
  <si>
    <t>dislavi gen; bazailhad; baraillard</t>
  </si>
  <si>
    <t>dylyfu gên</t>
  </si>
  <si>
    <t>mēnaigim</t>
  </si>
  <si>
    <t>'egin means 'to do, to make'.</t>
  </si>
  <si>
    <t>aharauṣ egin ~ ãhã'rauṣ 'egin</t>
  </si>
  <si>
    <t>bostezar</t>
  </si>
  <si>
    <t>Lit. 'sleep' 04.610 + 'cheek' 04.208 + ?</t>
  </si>
  <si>
    <t>koč-kama-čalo-a</t>
  </si>
  <si>
    <t>mamao</t>
  </si>
  <si>
    <t>kohera</t>
  </si>
  <si>
    <t>PCP *v-māwā.</t>
  </si>
  <si>
    <t>PPN *fakamaawaa</t>
  </si>
  <si>
    <t>تَثاءَبَ</t>
  </si>
  <si>
    <t>Respectively: noun, verb, mean 'gape'. Late borrowing from Arabic.</t>
  </si>
  <si>
    <t>[xastimos], [xastisar]</t>
  </si>
  <si>
    <t>jṛmbh- (jṛmbhate)</t>
  </si>
  <si>
    <t>yawn, gape</t>
  </si>
  <si>
    <t>vuoigŋɑt; vuoigŋɑ</t>
  </si>
  <si>
    <t>First term is a verb; second and third terms are nouns.</t>
  </si>
  <si>
    <t>spīrāre; anima; spīritus</t>
  </si>
  <si>
    <t>ana'pneo; anapno'i</t>
  </si>
  <si>
    <t>'pneō; 'pneuma; pno'ē</t>
  </si>
  <si>
    <t>dyšat ́, dyxanie</t>
  </si>
  <si>
    <t>ātemen; ātem</t>
  </si>
  <si>
    <t>anan</t>
  </si>
  <si>
    <t>andas; ande-dräkt</t>
  </si>
  <si>
    <t>anda, ond, andi</t>
  </si>
  <si>
    <t>respirer; haleine</t>
  </si>
  <si>
    <t>'To draw his breath, to breathe' tennaɲ e alan.</t>
  </si>
  <si>
    <t>alanad; alan/ analad, anal</t>
  </si>
  <si>
    <t>anadlu; anadl</t>
  </si>
  <si>
    <t>doberim anāl; anāl</t>
  </si>
  <si>
    <t>'hac̷̣har</t>
  </si>
  <si>
    <t>respirar; aliento</t>
  </si>
  <si>
    <t>Also mo-ihyoti-a; ihyoc̷akʷis.</t>
  </si>
  <si>
    <t>i-iyo-yo; iihyoyo; ihsika</t>
  </si>
  <si>
    <t>mānava</t>
  </si>
  <si>
    <t>manawa; whaka-ea-ea; haa; ŋaa</t>
  </si>
  <si>
    <t>Last two forms: 'breathe hard; gasp for breath'. PNP *pusa. PEP *saa</t>
  </si>
  <si>
    <t>PPN *ŋaa; *na; *ma-nawa; *maanawa; *mapu; *sela</t>
  </si>
  <si>
    <t>تَنَفﳲسَ</t>
  </si>
  <si>
    <t>næfæs kæšidæn; [næfæs] dæm -zædæn; dæm</t>
  </si>
  <si>
    <t>Respectively: verb; verb; nominal Romanian loan; noun c̷ird-imos &gt; verb+abstract suffix.</t>
  </si>
  <si>
    <t>pʰurd-; c̷ird-; [aburo]; c̷irdimos</t>
  </si>
  <si>
    <t>The bases an-; švas- become aniti; 'švasiti' in 3rd person sing. The next terms are substantives. ātman- is usually identified with the self or soul, sometimes as the whole body as opposed to parts of the body.</t>
  </si>
  <si>
    <t>an-; švas-; ana-; švāsa-; ātman-; prāṇa-</t>
  </si>
  <si>
    <t>breathe, breath</t>
  </si>
  <si>
    <t>buohčɑ</t>
  </si>
  <si>
    <t>Also means 'tail' 04.180.</t>
  </si>
  <si>
    <t>cauda</t>
  </si>
  <si>
    <t>'peos</t>
  </si>
  <si>
    <t>Respectively: clinical term for organ; vulgar term.</t>
  </si>
  <si>
    <t>polovoj; xuj</t>
  </si>
  <si>
    <t>visel; zumpf; zagel</t>
  </si>
  <si>
    <t>penis</t>
  </si>
  <si>
    <t>pénis</t>
  </si>
  <si>
    <t>pich; kokolo</t>
  </si>
  <si>
    <t>cal(a); pidyn</t>
  </si>
  <si>
    <t>'pito</t>
  </si>
  <si>
    <t>faka-taŋata; muʔa; ule; manu</t>
  </si>
  <si>
    <t>ure</t>
  </si>
  <si>
    <t>PCP *kula'circumcision'. PCP *puku'erect p., protrude, bulge'. PCP *baku 'uncircumcised, foreskin'. PCP *buku-'female genitals'.PPN *kula'circumcision'; *paku'foreskin'; PPN *(-)saŋa 'female genitals'</t>
  </si>
  <si>
    <t>PPN *ule</t>
  </si>
  <si>
    <t>*PEO *pi(R)a'arrowroot, vagina, smegma, excrement, coagulated vegetable sap, coconut cream, drip, ooze'. 'Vagina' is *puk(iu). *? *buku-. *PEC *puku.</t>
  </si>
  <si>
    <t>ذكر , قضِيب</t>
  </si>
  <si>
    <t>kir</t>
  </si>
  <si>
    <t>kar</t>
  </si>
  <si>
    <t>See 'tail' 04.180.</t>
  </si>
  <si>
    <t>šišna-; lin̄ga-; lan̄gūlā-, lān̄gūla-</t>
  </si>
  <si>
    <t>ballu</t>
  </si>
  <si>
    <t>testiculus; testis; culleus</t>
  </si>
  <si>
    <t>'orxis</t>
  </si>
  <si>
    <t>'orkʰis</t>
  </si>
  <si>
    <t>mudo; jajco</t>
  </si>
  <si>
    <t>hōde; gemaht</t>
  </si>
  <si>
    <t>testikel; (sten)</t>
  </si>
  <si>
    <t>eista; bollr; hreðjar</t>
  </si>
  <si>
    <t>testicule</t>
  </si>
  <si>
    <t>kouillenn; kellenn</t>
  </si>
  <si>
    <t>caill</t>
  </si>
  <si>
    <t>macraille; uirge</t>
  </si>
  <si>
    <t>koṣ'koi</t>
  </si>
  <si>
    <t>testículo</t>
  </si>
  <si>
    <t>teŋaʔimahaki; laho</t>
  </si>
  <si>
    <t>raho</t>
  </si>
  <si>
    <t>PPN *kala; *rie; *Lie; *laso</t>
  </si>
  <si>
    <t>*PEO *ŋk(w)ala</t>
  </si>
  <si>
    <t>خُصْية</t>
  </si>
  <si>
    <t>xɑye</t>
  </si>
  <si>
    <t>Lit. 'fallen' 10.230.</t>
  </si>
  <si>
    <t>pelo</t>
  </si>
  <si>
    <t>Testicles: aṇḍa-dvaya-; muṣka-dvaya-. It is the dual form aṇḍau that the term is identified with testicles.</t>
  </si>
  <si>
    <t>aṇḍa- (aṇḍau); muṣka-</t>
  </si>
  <si>
    <t>testicle</t>
  </si>
  <si>
    <t>goɑθθu</t>
  </si>
  <si>
    <t>uterus; vulva</t>
  </si>
  <si>
    <t>'mitra</t>
  </si>
  <si>
    <t>hu'sterā; ga'stēr; koi'liā</t>
  </si>
  <si>
    <t>matka</t>
  </si>
  <si>
    <t>bermuoter</t>
  </si>
  <si>
    <t>wamba; qiþus; kilþei</t>
  </si>
  <si>
    <t>moder-lif, moder-liv</t>
  </si>
  <si>
    <t>kviðr</t>
  </si>
  <si>
    <t>matrice; utérus</t>
  </si>
  <si>
    <t>kov</t>
  </si>
  <si>
    <t>croth; bru</t>
  </si>
  <si>
    <t>hü'moi</t>
  </si>
  <si>
    <t>matriz; vientre</t>
  </si>
  <si>
    <t>Also means 'stomach' 04.460.</t>
  </si>
  <si>
    <t>i-poš</t>
  </si>
  <si>
    <t>'Placenta' fonua.</t>
  </si>
  <si>
    <t>manava</t>
  </si>
  <si>
    <t>koopuu; takotoraŋa tamariki</t>
  </si>
  <si>
    <t>'Placenta' PPN *fanua.</t>
  </si>
  <si>
    <t>PPN *ewe</t>
  </si>
  <si>
    <t>رحِم , رحْم</t>
  </si>
  <si>
    <t>Also means 'belly'.</t>
  </si>
  <si>
    <t>šekæm</t>
  </si>
  <si>
    <t>Means 'stomach' in other dialects.</t>
  </si>
  <si>
    <t>poʀ</t>
  </si>
  <si>
    <t>garbha-; garbha-vasati; garbha-sthāna-; garbha-koša-; yoni-</t>
  </si>
  <si>
    <t>womb</t>
  </si>
  <si>
    <t>bɑhtɑ</t>
  </si>
  <si>
    <t>clūnēs; natēs</t>
  </si>
  <si>
    <t>ɣlu'ti; pisi'nos</t>
  </si>
  <si>
    <t>pū'gē; glū'toi; prō'ktos</t>
  </si>
  <si>
    <t>jagodicy</t>
  </si>
  <si>
    <t>arsbacke</t>
  </si>
  <si>
    <t>bak-del; ända; skinka/-or</t>
  </si>
  <si>
    <t>fesses; derrière</t>
  </si>
  <si>
    <t>peɲsou; pastellou</t>
  </si>
  <si>
    <t>pen ôl; tin</t>
  </si>
  <si>
    <t>Lit. 'bottom cheek' 04.208.</t>
  </si>
  <si>
    <t>'üskü ma'tʰela</t>
  </si>
  <si>
    <t>nalgas; trasero</t>
  </si>
  <si>
    <t>i-c̷in-tan</t>
  </si>
  <si>
    <t>'Anus' is mataʔituŋaiku; mataʔusi.</t>
  </si>
  <si>
    <t>tuŋaiku; tuʔuŋaiku; mui</t>
  </si>
  <si>
    <t>Last form is '(animal)b., after'. 'Anus' is PPN *faʔelu; *lemu; *silo. PNP *kootoze; PPN *kootole. 'Rump' PPN *fure.</t>
  </si>
  <si>
    <t>PPN *noko; tipi; *muri; *lemu; *sope</t>
  </si>
  <si>
    <t>عجُز , كفل , رِدْف(ان</t>
  </si>
  <si>
    <t>kun</t>
  </si>
  <si>
    <t>bul</t>
  </si>
  <si>
    <t>In the dual, sphic- is sphicau.</t>
  </si>
  <si>
    <t>jaghana-; sphic-</t>
  </si>
  <si>
    <t>buttocks</t>
  </si>
  <si>
    <t>spir̃ɑl</t>
  </si>
  <si>
    <t>coxa</t>
  </si>
  <si>
    <t>le'kani</t>
  </si>
  <si>
    <t>i'skʰion; i'ksūs</t>
  </si>
  <si>
    <t>bedro; pojasn ́ica</t>
  </si>
  <si>
    <t>hüffebein</t>
  </si>
  <si>
    <t>hups</t>
  </si>
  <si>
    <t>höft, höft-led; bäcken</t>
  </si>
  <si>
    <t>hanche</t>
  </si>
  <si>
    <t>haɲch</t>
  </si>
  <si>
    <t>clun; pen y glun</t>
  </si>
  <si>
    <t>['ãka]</t>
  </si>
  <si>
    <t>cadera</t>
  </si>
  <si>
    <t>'Groin' foʔi tupu.</t>
  </si>
  <si>
    <t>hui ʔoku faka-hoko ki ai ʔa e hui ālaŋa; hui he tefito ʔoe; alaŋa</t>
  </si>
  <si>
    <t>himu</t>
  </si>
  <si>
    <t>PPN *noko</t>
  </si>
  <si>
    <t>وِرْك</t>
  </si>
  <si>
    <t>gorde</t>
  </si>
  <si>
    <t>[kic̷o]</t>
  </si>
  <si>
    <t>kaṭi-; šroṇīkā-</t>
  </si>
  <si>
    <t>hip</t>
  </si>
  <si>
    <t>boɑgansɑdyi</t>
  </si>
  <si>
    <t>cingulum</t>
  </si>
  <si>
    <t>'mesi</t>
  </si>
  <si>
    <t>o'spʰūs; i'ksūs</t>
  </si>
  <si>
    <t>talija</t>
  </si>
  <si>
    <t>umbegurt</t>
  </si>
  <si>
    <t>midja</t>
  </si>
  <si>
    <t>taille</t>
  </si>
  <si>
    <t>dargreiz</t>
  </si>
  <si>
    <t>canol; gwasg; meingorff</t>
  </si>
  <si>
    <t>ge'riko</t>
  </si>
  <si>
    <t>cintura</t>
  </si>
  <si>
    <t>tahko is 'half' 13.240.</t>
  </si>
  <si>
    <t>i-tahko-yan</t>
  </si>
  <si>
    <t>koŋaloto</t>
  </si>
  <si>
    <t>خصْر , وسط</t>
  </si>
  <si>
    <t>kæmær</t>
  </si>
  <si>
    <t>Lit. 'middle' 12.370.</t>
  </si>
  <si>
    <t>madhya-; madhyama-; avalagna-</t>
  </si>
  <si>
    <t>waist</t>
  </si>
  <si>
    <t>siskiluš</t>
  </si>
  <si>
    <t>intestīnum (intestina)</t>
  </si>
  <si>
    <t>'edera</t>
  </si>
  <si>
    <t>'entera; 'splaŋkʰna</t>
  </si>
  <si>
    <t>kiški</t>
  </si>
  <si>
    <t>inædere; geweide</t>
  </si>
  <si>
    <t>hairþra</t>
  </si>
  <si>
    <t>darm</t>
  </si>
  <si>
    <t>intestins; boyaux</t>
  </si>
  <si>
    <t>bouzellou</t>
  </si>
  <si>
    <t>coluddion; perfeddion</t>
  </si>
  <si>
    <t>'erše</t>
  </si>
  <si>
    <t>intestinos; tripas</t>
  </si>
  <si>
    <t>First form also means 'inside' 12.050. Also i-kʷita-škol; cf. 'defecate' 04.660.</t>
  </si>
  <si>
    <t>i-ihti-yo; i-kʷit-kowan</t>
  </si>
  <si>
    <t>'Large intestine' ŋākau lahi; 'small intestine' ŋākau siʔisiʔi.</t>
  </si>
  <si>
    <t>ŋākau</t>
  </si>
  <si>
    <t>puku; wheekau; ŋaakau</t>
  </si>
  <si>
    <t>PSO=PSM *wa(q)awa(q)a. PCP *wa(')a-wa(')a. PPN *wa(q)a-wa(q)a</t>
  </si>
  <si>
    <t>PPN *silo; *ŋaakau; *tinaqe; *tinae; *waawaa; *ma-nava; *fekafeka; *qalo; *ʔalo</t>
  </si>
  <si>
    <t>أحْشاء</t>
  </si>
  <si>
    <t>rude</t>
  </si>
  <si>
    <t>Plural of poʀ 'stomach'.</t>
  </si>
  <si>
    <t>poʀa</t>
  </si>
  <si>
    <t>antra-; udara-; jaṭhara-</t>
  </si>
  <si>
    <t>intestines, guts</t>
  </si>
  <si>
    <t>čoɑvyi</t>
  </si>
  <si>
    <t>venter; stomachus</t>
  </si>
  <si>
    <t>sto'maxi; kili'a</t>
  </si>
  <si>
    <t>ga'stēr; koi'liā; 'stomakʰos</t>
  </si>
  <si>
    <t>brjuxo; život; želudok</t>
  </si>
  <si>
    <t>mage; būch; wambe</t>
  </si>
  <si>
    <t>Respectively: 'belly, womb'; 'stomach, womb'</t>
  </si>
  <si>
    <t>wamba; qiþus</t>
  </si>
  <si>
    <t>Respectively: 'belly; belly, stomach'.</t>
  </si>
  <si>
    <t>buk; mage</t>
  </si>
  <si>
    <t>kviðr; vomb; magi</t>
  </si>
  <si>
    <t>estomac; (malau) ventre</t>
  </si>
  <si>
    <t>Respectively: stomach (the organ); belly.</t>
  </si>
  <si>
    <t>estomak; kov</t>
  </si>
  <si>
    <t>bol; bola; cylla; stumog</t>
  </si>
  <si>
    <t>brū; bolg; eclas; gaile</t>
  </si>
  <si>
    <t>'ṣabel; [eṣto'mak]</t>
  </si>
  <si>
    <t>estómago; barriga</t>
  </si>
  <si>
    <t>Also means 'womb' 04.470. 'Panzón, barrigón' is weyi i-poš.</t>
  </si>
  <si>
    <t>'Internal organs' toʔotoʔoŋa.</t>
  </si>
  <si>
    <t>kete; fatu</t>
  </si>
  <si>
    <t>Also taka-puu; manawa.</t>
  </si>
  <si>
    <t>puku; koopuu; kona</t>
  </si>
  <si>
    <t>PPN *koopuu; *koopoo; *kopu; *manawa; *ʔalo; *qalo; *kete; *kona; *tinaqe; *tinae; *tia</t>
  </si>
  <si>
    <t>*PEO *topwa; *tobwa-; *tia'belly'</t>
  </si>
  <si>
    <t>معِدة , مِعْدة</t>
  </si>
  <si>
    <t>ogi; poʀ</t>
  </si>
  <si>
    <t>udara-; jaṭhara-</t>
  </si>
  <si>
    <t>stomach</t>
  </si>
  <si>
    <t>davdi</t>
  </si>
  <si>
    <t>liēn</t>
  </si>
  <si>
    <t>'splina</t>
  </si>
  <si>
    <t>splēn</t>
  </si>
  <si>
    <t>selezënka</t>
  </si>
  <si>
    <t>milze</t>
  </si>
  <si>
    <t>splena</t>
  </si>
  <si>
    <t>rate</t>
  </si>
  <si>
    <t>felh</t>
  </si>
  <si>
    <t>dueg; poten ludw</t>
  </si>
  <si>
    <t>'bahe</t>
  </si>
  <si>
    <t>bazo</t>
  </si>
  <si>
    <t>ʔatepili</t>
  </si>
  <si>
    <t>طِحال</t>
  </si>
  <si>
    <t>osporz</t>
  </si>
  <si>
    <t>[respinda]</t>
  </si>
  <si>
    <t>plīhan-</t>
  </si>
  <si>
    <t>spleen</t>
  </si>
  <si>
    <t>monimɑt</t>
  </si>
  <si>
    <t>rēnēs</t>
  </si>
  <si>
    <t>ne'fro</t>
  </si>
  <si>
    <t>ne'pʰros</t>
  </si>
  <si>
    <t>počka</t>
  </si>
  <si>
    <t>niere</t>
  </si>
  <si>
    <t>njure</t>
  </si>
  <si>
    <t>rein</t>
  </si>
  <si>
    <t>lounez; reɲ</t>
  </si>
  <si>
    <t>Respectively: organ; meat.</t>
  </si>
  <si>
    <t>aren; lwlen</t>
  </si>
  <si>
    <t>[e'raɲ]</t>
  </si>
  <si>
    <t>riɲón</t>
  </si>
  <si>
    <t>Also means 'bean' 05.660.</t>
  </si>
  <si>
    <t>i-e-yo</t>
  </si>
  <si>
    <t>kofuua</t>
  </si>
  <si>
    <t>taakihi</t>
  </si>
  <si>
    <t>PPN *mape</t>
  </si>
  <si>
    <t>كُلْية , كُلْوة</t>
  </si>
  <si>
    <t>[bribiško]</t>
  </si>
  <si>
    <t>vṛkka-</t>
  </si>
  <si>
    <t>kidney</t>
  </si>
  <si>
    <t>vuoivvɑs</t>
  </si>
  <si>
    <t>iecur</t>
  </si>
  <si>
    <t>si'koti</t>
  </si>
  <si>
    <t>'hēpar</t>
  </si>
  <si>
    <t>pečenka; pečen</t>
  </si>
  <si>
    <t>lebere</t>
  </si>
  <si>
    <t>lever</t>
  </si>
  <si>
    <t>lifr</t>
  </si>
  <si>
    <t>foie</t>
  </si>
  <si>
    <t>Latter form means 'rye bread' 08.450.</t>
  </si>
  <si>
    <t>avu; bara zegal</t>
  </si>
  <si>
    <t>afu; iau</t>
  </si>
  <si>
    <t>ōa; trommchride</t>
  </si>
  <si>
    <t>hígado</t>
  </si>
  <si>
    <t>ʔate</t>
  </si>
  <si>
    <t>ate</t>
  </si>
  <si>
    <t>PPN *ʔate; *qate</t>
  </si>
  <si>
    <t>*PEO *qate</t>
  </si>
  <si>
    <t>كبِد</t>
  </si>
  <si>
    <t>ǰegær</t>
  </si>
  <si>
    <t>kalo means 'black'. Cf. previous entry.</t>
  </si>
  <si>
    <t>buko kalo</t>
  </si>
  <si>
    <t>yakṛt-</t>
  </si>
  <si>
    <t>liver</t>
  </si>
  <si>
    <t>geɑhpis</t>
  </si>
  <si>
    <t>pulmō</t>
  </si>
  <si>
    <t>pnef'moni [pnev'moni]</t>
  </si>
  <si>
    <t>'pneumōn; 'pleumōn</t>
  </si>
  <si>
    <t>lëgkoe</t>
  </si>
  <si>
    <t>lunge</t>
  </si>
  <si>
    <t>lunga</t>
  </si>
  <si>
    <t>poumon</t>
  </si>
  <si>
    <t>Form is plural.</t>
  </si>
  <si>
    <t>skevent</t>
  </si>
  <si>
    <t>ysgyfaint</t>
  </si>
  <si>
    <t>'gibele'rai</t>
  </si>
  <si>
    <t>pulmón</t>
  </si>
  <si>
    <t>i-popoc̷o-a</t>
  </si>
  <si>
    <t>PPN *maʔa-maʔa; *maqamaqa</t>
  </si>
  <si>
    <t>رِئة</t>
  </si>
  <si>
    <t>parno means 'white'. Cf. next entry.</t>
  </si>
  <si>
    <t>buko parno</t>
  </si>
  <si>
    <t>pupphusa-; phupphusa-</t>
  </si>
  <si>
    <t>lung</t>
  </si>
  <si>
    <t>vaibmu</t>
  </si>
  <si>
    <t>cor</t>
  </si>
  <si>
    <t>kar'ðia</t>
  </si>
  <si>
    <t>kar'diā; kēr; 'kear</t>
  </si>
  <si>
    <t>serdce</t>
  </si>
  <si>
    <t>herze</t>
  </si>
  <si>
    <t>hairto</t>
  </si>
  <si>
    <t>hjärta</t>
  </si>
  <si>
    <t>hjarta</t>
  </si>
  <si>
    <t>coeur</t>
  </si>
  <si>
    <t>kalon</t>
  </si>
  <si>
    <t>calon</t>
  </si>
  <si>
    <t>cride</t>
  </si>
  <si>
    <t>'bihoc̷</t>
  </si>
  <si>
    <t>corazón</t>
  </si>
  <si>
    <t>yool; i-yolo</t>
  </si>
  <si>
    <t>mafu</t>
  </si>
  <si>
    <t>manawa; ŋaakau</t>
  </si>
  <si>
    <t>*PNP *fatu-manawa</t>
  </si>
  <si>
    <t>PPN *finaŋalo</t>
  </si>
  <si>
    <t>*PEO *mabu-; *uto'core, pith'.</t>
  </si>
  <si>
    <t>قلْب</t>
  </si>
  <si>
    <t>ilo</t>
  </si>
  <si>
    <t>hṛd-; hṛdaya-</t>
  </si>
  <si>
    <t>heart</t>
  </si>
  <si>
    <t>nahpi</t>
  </si>
  <si>
    <t>umbilīcus</t>
  </si>
  <si>
    <t>afa'los</t>
  </si>
  <si>
    <t>ompʰa'los</t>
  </si>
  <si>
    <t>pupok</t>
  </si>
  <si>
    <t>nabele</t>
  </si>
  <si>
    <t>navel</t>
  </si>
  <si>
    <t>nafli</t>
  </si>
  <si>
    <t>nombril</t>
  </si>
  <si>
    <t>begel</t>
  </si>
  <si>
    <t>bogail</t>
  </si>
  <si>
    <t>imbliu; imlecan</t>
  </si>
  <si>
    <t>pi'kʰoṣte</t>
  </si>
  <si>
    <t>ombligo</t>
  </si>
  <si>
    <t>*Aztecan *šiik-.</t>
  </si>
  <si>
    <t>i-ši-k</t>
  </si>
  <si>
    <t>'Umbilical-cord' uho.</t>
  </si>
  <si>
    <t>pito</t>
  </si>
  <si>
    <t>'Umbilical cord' iho.</t>
  </si>
  <si>
    <t>PPN *uso; *iho; *pito</t>
  </si>
  <si>
    <t>*PEO *pito; *mputo; *buto-.</t>
  </si>
  <si>
    <t>(سُرﳲة (البطْن</t>
  </si>
  <si>
    <t>nɑf</t>
  </si>
  <si>
    <t>[buriko]</t>
  </si>
  <si>
    <t>nābhi-</t>
  </si>
  <si>
    <t>r̃uoksi</t>
  </si>
  <si>
    <t>ūber</t>
  </si>
  <si>
    <t>ma'stos</t>
  </si>
  <si>
    <t>'ūtʰar</t>
  </si>
  <si>
    <t>vymja</t>
  </si>
  <si>
    <t>ūter, iuter</t>
  </si>
  <si>
    <t>juver</t>
  </si>
  <si>
    <t>jūgr</t>
  </si>
  <si>
    <t>pis; mamelle</t>
  </si>
  <si>
    <t>tez</t>
  </si>
  <si>
    <t>pwrs; cader</t>
  </si>
  <si>
    <t>uth</t>
  </si>
  <si>
    <t>he'rape</t>
  </si>
  <si>
    <t>ubre</t>
  </si>
  <si>
    <t>huhu ʔo ha pulu</t>
  </si>
  <si>
    <t>ضرْع , ثدْيُ البقرة</t>
  </si>
  <si>
    <t>pestɑn</t>
  </si>
  <si>
    <t>čuči</t>
  </si>
  <si>
    <t>ūdhar-; ūdhas-; ūdhan-</t>
  </si>
  <si>
    <t>udder</t>
  </si>
  <si>
    <t>čiǰǰeoɑivi</t>
  </si>
  <si>
    <t>papilla</t>
  </si>
  <si>
    <t>θi'li; 'roɣa</t>
  </si>
  <si>
    <t>tʰē'lē</t>
  </si>
  <si>
    <t>sosok</t>
  </si>
  <si>
    <t>zitze; tut(t)e</t>
  </si>
  <si>
    <t>Latter form is for animals only.</t>
  </si>
  <si>
    <t>bröst-vårta; spene</t>
  </si>
  <si>
    <t>mamelon; téton</t>
  </si>
  <si>
    <t>beg ar vronn</t>
  </si>
  <si>
    <t>teth</t>
  </si>
  <si>
    <t>Respectively: 'nipple point'; nipple beak' 04.241.</t>
  </si>
  <si>
    <t>'tʰiti ['pʰü̃ta]; 'tʰiti 'moṣko</t>
  </si>
  <si>
    <t>pezón; teta</t>
  </si>
  <si>
    <t>mataʔihuhu</t>
  </si>
  <si>
    <t>komata; uu; titi</t>
  </si>
  <si>
    <t>PPN *susu; *huhu</t>
  </si>
  <si>
    <t>(حلمة (الثﳲدْي</t>
  </si>
  <si>
    <t>sær-pestɑn</t>
  </si>
  <si>
    <t>čuči; [muko]</t>
  </si>
  <si>
    <t>stana-šikhā-; stanāgra-</t>
  </si>
  <si>
    <t>nipple, teat</t>
  </si>
  <si>
    <t>čiǰǰi</t>
  </si>
  <si>
    <t>mamma; mamilla</t>
  </si>
  <si>
    <t>'stiθos; 'stiθi</t>
  </si>
  <si>
    <t>grud</t>
  </si>
  <si>
    <t>tut(t)e; brust</t>
  </si>
  <si>
    <t>brusts</t>
  </si>
  <si>
    <t>bröst</t>
  </si>
  <si>
    <t>brjōst</t>
  </si>
  <si>
    <t>sein; poitrine</t>
  </si>
  <si>
    <t>bronn</t>
  </si>
  <si>
    <t>bron</t>
  </si>
  <si>
    <t>cīch</t>
  </si>
  <si>
    <t>'tʰiti</t>
  </si>
  <si>
    <t>Iberian Span. has pecho, seno.</t>
  </si>
  <si>
    <t>i-čiči-wal</t>
  </si>
  <si>
    <t>fatafata; foʔi huhu; huhu</t>
  </si>
  <si>
    <t>uma; poho; uu</t>
  </si>
  <si>
    <t>PPN *huhu; *susu; *uma</t>
  </si>
  <si>
    <t>*PEO *zuzu-; *(s, z)u(s, z)u.</t>
  </si>
  <si>
    <t>صدْر , ثدْي</t>
  </si>
  <si>
    <t>berk</t>
  </si>
  <si>
    <t>stana-</t>
  </si>
  <si>
    <t>breast (of woman)</t>
  </si>
  <si>
    <t>rɑddi</t>
  </si>
  <si>
    <t>pectus</t>
  </si>
  <si>
    <t>'stiθos; 'θorakas</t>
  </si>
  <si>
    <t>Latter form refers to front of chest, sternum.</t>
  </si>
  <si>
    <t>'stētʰos; 'sternon</t>
  </si>
  <si>
    <t>brust</t>
  </si>
  <si>
    <t>poitrine</t>
  </si>
  <si>
    <t>jave; peultrin, peutrin; stomok</t>
  </si>
  <si>
    <t>bron; dwyfron</t>
  </si>
  <si>
    <t>bruinne; ucht</t>
  </si>
  <si>
    <t>'bulhar</t>
  </si>
  <si>
    <t>pecho</t>
  </si>
  <si>
    <t>i-el-pan</t>
  </si>
  <si>
    <t>'Thorax' fatafata.</t>
  </si>
  <si>
    <t>fatafata; huhu</t>
  </si>
  <si>
    <t>poho; uma</t>
  </si>
  <si>
    <t>PPN *fata-fata; *uma</t>
  </si>
  <si>
    <t>صدْر</t>
  </si>
  <si>
    <t>sine</t>
  </si>
  <si>
    <t>kolin</t>
  </si>
  <si>
    <t>uras-; vakṣas-</t>
  </si>
  <si>
    <t>chest</t>
  </si>
  <si>
    <t>dolgi</t>
  </si>
  <si>
    <t>fte'ro</t>
  </si>
  <si>
    <t>pte'ron</t>
  </si>
  <si>
    <t>pero</t>
  </si>
  <si>
    <t>fjäder</t>
  </si>
  <si>
    <t>fjoðr</t>
  </si>
  <si>
    <t>pluen</t>
  </si>
  <si>
    <t>cleite; clūm</t>
  </si>
  <si>
    <t>ihwi-t</t>
  </si>
  <si>
    <t>fulufuluʔi manu</t>
  </si>
  <si>
    <t>Cf. 'hair' 04.140; 'wool' 06.220.</t>
  </si>
  <si>
    <t>hou; huru-huru; piki</t>
  </si>
  <si>
    <t>'Tail-feather' is PCP *lawe-. PPN *lawe- 'tail-feather'</t>
  </si>
  <si>
    <t>PPN *pala(ʔ, h)a; *fulu; *kula; *lawe</t>
  </si>
  <si>
    <t>رِيشة</t>
  </si>
  <si>
    <t>pær</t>
  </si>
  <si>
    <t>feather</t>
  </si>
  <si>
    <t>soɑdya</t>
  </si>
  <si>
    <t>āla; penna</t>
  </si>
  <si>
    <t>'pteruks</t>
  </si>
  <si>
    <t>krylo</t>
  </si>
  <si>
    <t>vlügel</t>
  </si>
  <si>
    <t>vinge</t>
  </si>
  <si>
    <t>vœ̄ngr</t>
  </si>
  <si>
    <t>aile</t>
  </si>
  <si>
    <t>askell</t>
  </si>
  <si>
    <t>adain; asgell</t>
  </si>
  <si>
    <t>ette; scīath</t>
  </si>
  <si>
    <t>'hegal</t>
  </si>
  <si>
    <t>ala</t>
  </si>
  <si>
    <t>ahtapal</t>
  </si>
  <si>
    <t>parirau; parihau; paakau; paihau</t>
  </si>
  <si>
    <t>PNP *kopa 'flap w.'. PEP *pererau</t>
  </si>
  <si>
    <t>PPN *kapakau; *kapa; *kapa-kapa</t>
  </si>
  <si>
    <t>*PEO *kapa(kapa) 'flutter, flap w'.</t>
  </si>
  <si>
    <t>جناح</t>
  </si>
  <si>
    <t>bɑl</t>
  </si>
  <si>
    <t>pakʰ</t>
  </si>
  <si>
    <t>Latter form also means 'leaf' 08.560.</t>
  </si>
  <si>
    <t>pakṣa-; pattra-</t>
  </si>
  <si>
    <t>wing</t>
  </si>
  <si>
    <t>yuolgesuor̃bmɑ</t>
  </si>
  <si>
    <t>Also means 'finger' 04.340.</t>
  </si>
  <si>
    <t>digitus</t>
  </si>
  <si>
    <t>'ðaxtilo po'ðiu</t>
  </si>
  <si>
    <t>'daktulos</t>
  </si>
  <si>
    <t>palec (na noge)</t>
  </si>
  <si>
    <t>zēhe</t>
  </si>
  <si>
    <t>tå</t>
  </si>
  <si>
    <t>tā</t>
  </si>
  <si>
    <t>orteil; doigt de pied</t>
  </si>
  <si>
    <t>Lit. 'finger foot'.</t>
  </si>
  <si>
    <t>biz troad</t>
  </si>
  <si>
    <t>bys troed</t>
  </si>
  <si>
    <t>mēr; coise</t>
  </si>
  <si>
    <t>Lit. 'foot's finger'.</t>
  </si>
  <si>
    <t>sã'kʰo-ko 'ehi</t>
  </si>
  <si>
    <t>dedo del pie</t>
  </si>
  <si>
    <t>Cf. 'small (child)' 02.270.</t>
  </si>
  <si>
    <t>i-mec̷-ikši-pil</t>
  </si>
  <si>
    <t>'Big toe' motuʔa-vaʔe.</t>
  </si>
  <si>
    <t>louhiʔi-vaʔe</t>
  </si>
  <si>
    <t>'Big toe' koo-nui; koromatua; 'little toe' koro-iti; too-iti.</t>
  </si>
  <si>
    <t>mati-mati; matikara</t>
  </si>
  <si>
    <t>PPN *matikuku</t>
  </si>
  <si>
    <t>(إصْبع (القدم</t>
  </si>
  <si>
    <t>ængošt-e-pɑ</t>
  </si>
  <si>
    <t>nai</t>
  </si>
  <si>
    <t>The latter, lit. 'foot-finger' 04.340.</t>
  </si>
  <si>
    <t>an̄guli-; pādān̄guli-</t>
  </si>
  <si>
    <t>luoddɑ</t>
  </si>
  <si>
    <t>vestīgium</t>
  </si>
  <si>
    <t>'xnari; 'ixnos</t>
  </si>
  <si>
    <t>'ikʰnos; 'ikʰnion</t>
  </si>
  <si>
    <t>sled</t>
  </si>
  <si>
    <t>vuozstaphe; vuozspor</t>
  </si>
  <si>
    <t>fot-spår; fot-av-tryck</t>
  </si>
  <si>
    <t>empreinte du pied</t>
  </si>
  <si>
    <t>roud an troad</t>
  </si>
  <si>
    <t>ôl troed</t>
  </si>
  <si>
    <t>'sãkʰo he'reša</t>
  </si>
  <si>
    <t>huella</t>
  </si>
  <si>
    <t>See 'foot' 04.370. Also kitalia nimah-pil.</t>
  </si>
  <si>
    <t>taksa-lis; tac̷oniksalis</t>
  </si>
  <si>
    <t>topu-vaʔe</t>
  </si>
  <si>
    <t>'Sole(of foot)' kapu-kapu; takahaŋa.</t>
  </si>
  <si>
    <t>tapu-wae</t>
  </si>
  <si>
    <t>PPN *tapu-waʔe</t>
  </si>
  <si>
    <t>أثرُ القدم , طبْعةُ القدم</t>
  </si>
  <si>
    <t>[semno]</t>
  </si>
  <si>
    <t>padān̄ka-</t>
  </si>
  <si>
    <t>footprint</t>
  </si>
  <si>
    <t>šušmi</t>
  </si>
  <si>
    <t>calx</t>
  </si>
  <si>
    <t>'fterna</t>
  </si>
  <si>
    <t>'pterna</t>
  </si>
  <si>
    <t>pjatka</t>
  </si>
  <si>
    <t>versen</t>
  </si>
  <si>
    <t>Also klack 'heel' (of a shoe).</t>
  </si>
  <si>
    <t>häl</t>
  </si>
  <si>
    <t>talon</t>
  </si>
  <si>
    <t>seul; talon</t>
  </si>
  <si>
    <t>sawdl</t>
  </si>
  <si>
    <t>'astal</t>
  </si>
  <si>
    <t>talón</t>
  </si>
  <si>
    <t>i-koc̷</t>
  </si>
  <si>
    <t>mui-vaʔe</t>
  </si>
  <si>
    <t>reke-reke</t>
  </si>
  <si>
    <t>كعْب , عقِب</t>
  </si>
  <si>
    <t>pɑšæne</t>
  </si>
  <si>
    <t>kʰur</t>
  </si>
  <si>
    <t>pādamūla-</t>
  </si>
  <si>
    <t>heel</t>
  </si>
  <si>
    <t>tālus</t>
  </si>
  <si>
    <t>a'straɣalos</t>
  </si>
  <si>
    <t>a'stragalos; spʰu'ron</t>
  </si>
  <si>
    <t>lodyžka</t>
  </si>
  <si>
    <t>rist (des vuozes); anke</t>
  </si>
  <si>
    <t>fot-led; ankel</t>
  </si>
  <si>
    <t>cheville</t>
  </si>
  <si>
    <t>ibil-troad; fer</t>
  </si>
  <si>
    <t>ffêr; migwrn</t>
  </si>
  <si>
    <t>Lit. 'heel ear' 04.372+04.220.</t>
  </si>
  <si>
    <t>'astal be'hari</t>
  </si>
  <si>
    <t>tobillo</t>
  </si>
  <si>
    <t>Refers to the neck of the leg/foot; keč is 'neck' 04.280. Cf. 'wrist' 04.321.</t>
  </si>
  <si>
    <t>i-mec̷-keč-saliwiyan</t>
  </si>
  <si>
    <t>tuŋa ʔivaʔe; fasiʔavaʔe</t>
  </si>
  <si>
    <t>Classified as a Universal, with the passive form pona-ia, and the verbal meaning of 'to knot' or 'tie' (p. 10, Biggs 1966). See 'elbow'.</t>
  </si>
  <si>
    <t>pona</t>
  </si>
  <si>
    <t>كاحِل</t>
  </si>
  <si>
    <t>moč-e-pɑ</t>
  </si>
  <si>
    <t>[kilkii]</t>
  </si>
  <si>
    <t>gulpha-; ghuṭi-</t>
  </si>
  <si>
    <t>ankle</t>
  </si>
  <si>
    <t>yuolgi</t>
  </si>
  <si>
    <t>pēs</t>
  </si>
  <si>
    <t>'poði</t>
  </si>
  <si>
    <t>noga</t>
  </si>
  <si>
    <t>vuoz</t>
  </si>
  <si>
    <t>fotus</t>
  </si>
  <si>
    <t>fot</t>
  </si>
  <si>
    <t>fōtr</t>
  </si>
  <si>
    <t>pied</t>
  </si>
  <si>
    <t>troad</t>
  </si>
  <si>
    <t>troed</t>
  </si>
  <si>
    <t>traig; coss</t>
  </si>
  <si>
    <t>huɲ</t>
  </si>
  <si>
    <t>pie</t>
  </si>
  <si>
    <t>'To step on' is taksa; -iksa. 'Planta del pie' is i-mec̷-iš-ko; i-mec̷-tampa; i-mec̷-šokpal. *Aztecan *ɨkši-.</t>
  </si>
  <si>
    <t>i-mec̷</t>
  </si>
  <si>
    <t>'Sole of foot' ʔaofi-vaʔe; lalo vaʔe; 'sole of shoe'lalo sū. 'Foundation' faka-vaʔe.</t>
  </si>
  <si>
    <t>vaʔe; lauʔi vaʔe</t>
  </si>
  <si>
    <t>wae-wae</t>
  </si>
  <si>
    <t>PPN *waʔe; *va'e</t>
  </si>
  <si>
    <t>*PEO *waqe</t>
  </si>
  <si>
    <t>قدم , رِجْل</t>
  </si>
  <si>
    <t>pɑ</t>
  </si>
  <si>
    <t>Also means 'leg' 04.350.</t>
  </si>
  <si>
    <t>pinro ~ punro</t>
  </si>
  <si>
    <t>pad-; pāda-; pada-; caraṇa-</t>
  </si>
  <si>
    <t>foot</t>
  </si>
  <si>
    <t>čibbi</t>
  </si>
  <si>
    <t>genū</t>
  </si>
  <si>
    <t>'ɣonato</t>
  </si>
  <si>
    <t>'gonu</t>
  </si>
  <si>
    <t>koleno</t>
  </si>
  <si>
    <t>knie</t>
  </si>
  <si>
    <t>kniu</t>
  </si>
  <si>
    <t>knä</t>
  </si>
  <si>
    <t>knē</t>
  </si>
  <si>
    <t>genou</t>
  </si>
  <si>
    <t>glin</t>
  </si>
  <si>
    <t>glin; pen glin</t>
  </si>
  <si>
    <t>glūn</t>
  </si>
  <si>
    <t>bel'haɲ</t>
  </si>
  <si>
    <t>rodilla</t>
  </si>
  <si>
    <t>Cf. 'head' 04.200.</t>
  </si>
  <si>
    <t>i-tan-kʷa-y</t>
  </si>
  <si>
    <t>'Knee-cap' foʔimoa.</t>
  </si>
  <si>
    <t>PPN *turi</t>
  </si>
  <si>
    <t>*PEO *turu-; *turi</t>
  </si>
  <si>
    <t>رُكْبة</t>
  </si>
  <si>
    <t>zɑnu</t>
  </si>
  <si>
    <t>Latter form is 'apple'.</t>
  </si>
  <si>
    <t>čang; koč; pʰabay</t>
  </si>
  <si>
    <t>jānu-</t>
  </si>
  <si>
    <t>knee</t>
  </si>
  <si>
    <t>vahkka</t>
  </si>
  <si>
    <t>sūra</t>
  </si>
  <si>
    <t>'ɣaba</t>
  </si>
  <si>
    <t>'knēmē</t>
  </si>
  <si>
    <t>ikra</t>
  </si>
  <si>
    <t>wade</t>
  </si>
  <si>
    <t>mollet</t>
  </si>
  <si>
    <t>Lit. 'belly of the leg'.</t>
  </si>
  <si>
    <t>kov-kar</t>
  </si>
  <si>
    <t>croth coes; bola coes</t>
  </si>
  <si>
    <t>Lit. 'leg apple'.</t>
  </si>
  <si>
    <t>'sãkʰo 'sagar</t>
  </si>
  <si>
    <t>pantorrilla</t>
  </si>
  <si>
    <t>i-koc̷; i-koc̷-ko; i-koc̷i-kan</t>
  </si>
  <si>
    <t>ʔateʔivaʔe</t>
  </si>
  <si>
    <t>ربْلةُ / بطﳴةُ السﳲاق</t>
  </si>
  <si>
    <t>Also means 'fish' 03.650, probably a calque on a majority language usage.</t>
  </si>
  <si>
    <t>mašʸo</t>
  </si>
  <si>
    <t>jan̄ghā-piṇḍī-</t>
  </si>
  <si>
    <t>calf of leg</t>
  </si>
  <si>
    <t>bɑdyevahkka</t>
  </si>
  <si>
    <t>femur</t>
  </si>
  <si>
    <t>'buti; mi'ros</t>
  </si>
  <si>
    <t>mē'ros; mē'ria</t>
  </si>
  <si>
    <t>bedro</t>
  </si>
  <si>
    <t>schenkel; diech</t>
  </si>
  <si>
    <t>lår</t>
  </si>
  <si>
    <t>cuisse</t>
  </si>
  <si>
    <t>morzed</t>
  </si>
  <si>
    <t>morddwyd</t>
  </si>
  <si>
    <t>'aspi</t>
  </si>
  <si>
    <t>muslo</t>
  </si>
  <si>
    <t>i-kes</t>
  </si>
  <si>
    <t>alaŋa; teŋa</t>
  </si>
  <si>
    <t>kuu(w)haa; huu(w)haa</t>
  </si>
  <si>
    <t>PCP *poke-'groin'; *(')alaga. PPN *(-)saŋa'female genitals'; *ko(iu)saŋa; *(q)alaŋa'(animal) thigh, leg'. PNP *fuufaa. PEP *(f, s)uufaa</t>
  </si>
  <si>
    <t>PPN *teŋa; *paka; *koihaŋa; *kuufaa</t>
  </si>
  <si>
    <t>*PEO *p(eo)ke-'forepart of th, buttocks'; *zaŋa-'crotch'.</t>
  </si>
  <si>
    <t>فخْذ</t>
  </si>
  <si>
    <t>rɑn</t>
  </si>
  <si>
    <t>[pulpa]</t>
  </si>
  <si>
    <t>ūru-</t>
  </si>
  <si>
    <t>thigh</t>
  </si>
  <si>
    <t>crūs</t>
  </si>
  <si>
    <t>'skelos</t>
  </si>
  <si>
    <t>bein</t>
  </si>
  <si>
    <t>ben</t>
  </si>
  <si>
    <t>leggr; fōtr; fōtleggr; bein</t>
  </si>
  <si>
    <t>jambe</t>
  </si>
  <si>
    <t>gar</t>
  </si>
  <si>
    <t>coes</t>
  </si>
  <si>
    <t>coss</t>
  </si>
  <si>
    <t>'sãkʰo</t>
  </si>
  <si>
    <t>pierna; pata</t>
  </si>
  <si>
    <t>'Canilla, espinilla' is i-mec̷aka-yo.</t>
  </si>
  <si>
    <t>i-kes; i-mec̷</t>
  </si>
  <si>
    <t>'Fibula' hui ʔalu mei he; muʔa tui ki; he vaʔe. 'Shin' hiviʔivaʔe; hui lahi ʔo e.</t>
  </si>
  <si>
    <t>vaʔe</t>
  </si>
  <si>
    <t>'Foreleg' is peke. 'Shin' is taataa.</t>
  </si>
  <si>
    <t>PCP *la(')a. *? *(')alaga. PPN *(q)alaŋa</t>
  </si>
  <si>
    <t>PPN *waqe; *waʔe</t>
  </si>
  <si>
    <t>رِجْل , ساق , قائِمة</t>
  </si>
  <si>
    <t>Respectively: also 'foot'; archaic.</t>
  </si>
  <si>
    <t>pinro; heroi</t>
  </si>
  <si>
    <t>jan̄ghā-</t>
  </si>
  <si>
    <t>leg</t>
  </si>
  <si>
    <t>gɑd͜zd͜zɑ</t>
  </si>
  <si>
    <t>unguis</t>
  </si>
  <si>
    <t>'nixi</t>
  </si>
  <si>
    <t>'onuks</t>
  </si>
  <si>
    <t>kogot</t>
  </si>
  <si>
    <t>klā(we)</t>
  </si>
  <si>
    <t>Second and third terms are verbs.</t>
  </si>
  <si>
    <t>klo; klösa; riva</t>
  </si>
  <si>
    <t>griffe</t>
  </si>
  <si>
    <t>kraban</t>
  </si>
  <si>
    <t>crafanc</t>
  </si>
  <si>
    <t>as'tapar</t>
  </si>
  <si>
    <t>garra</t>
  </si>
  <si>
    <t>pesipesi</t>
  </si>
  <si>
    <t>matikuku; maikuku; (ra)rapi-hia</t>
  </si>
  <si>
    <t>First ex. means 'draw together, grasp'.</t>
  </si>
  <si>
    <t>PPN *kuku; *maikuku</t>
  </si>
  <si>
    <t>*PEO *kuku</t>
  </si>
  <si>
    <t>مِخْلب , بُرْثُن</t>
  </si>
  <si>
    <t>čæng</t>
  </si>
  <si>
    <t>[vundžia]</t>
  </si>
  <si>
    <t>nakha-</t>
  </si>
  <si>
    <t>claw</t>
  </si>
  <si>
    <t>nogot</t>
  </si>
  <si>
    <t>nagel (der vingere)</t>
  </si>
  <si>
    <t>nagl</t>
  </si>
  <si>
    <t>ongle</t>
  </si>
  <si>
    <t>ivin</t>
  </si>
  <si>
    <t>ewin</t>
  </si>
  <si>
    <t>ingen</t>
  </si>
  <si>
    <t>asüs'külü</t>
  </si>
  <si>
    <t>uɲa</t>
  </si>
  <si>
    <t>*Aztecan *ɨstə-.</t>
  </si>
  <si>
    <t>isti</t>
  </si>
  <si>
    <t>'Toenail' ŋeʔesi-vaʔe.</t>
  </si>
  <si>
    <t>ŋeʔesi-nima</t>
  </si>
  <si>
    <t>maikuku; matikuku</t>
  </si>
  <si>
    <t>PPN *maikuku</t>
  </si>
  <si>
    <t>ظُفُر</t>
  </si>
  <si>
    <t>nɑxon</t>
  </si>
  <si>
    <t>Respectively: loan from Romanian; in other dialects where angušt is 'finger'.</t>
  </si>
  <si>
    <t>[vundžin]; nai</t>
  </si>
  <si>
    <t>fingernail</t>
  </si>
  <si>
    <t>beɑlgi</t>
  </si>
  <si>
    <t>pollex</t>
  </si>
  <si>
    <t>a'dixiras</t>
  </si>
  <si>
    <t>'megas 'daktulos; an'tikʰeir</t>
  </si>
  <si>
    <t>bol ́šoj palec</t>
  </si>
  <si>
    <t>dūme</t>
  </si>
  <si>
    <t>tumme</t>
  </si>
  <si>
    <t>θumalfingr</t>
  </si>
  <si>
    <t>pouce</t>
  </si>
  <si>
    <t>meud; biz-meud</t>
  </si>
  <si>
    <t>bawd; bodfys; bys bawd</t>
  </si>
  <si>
    <t>ordu</t>
  </si>
  <si>
    <t>be'hac̷</t>
  </si>
  <si>
    <t>pulgar</t>
  </si>
  <si>
    <t>Lit. 'possessed-large hand-diminutive (child)'.</t>
  </si>
  <si>
    <t>i-weyi ma-h-pil</t>
  </si>
  <si>
    <t>motuʔatuhu; motuʔanima</t>
  </si>
  <si>
    <t>koromatua; koonui</t>
  </si>
  <si>
    <t>إبْهامُ اليد</t>
  </si>
  <si>
    <t>nai baro</t>
  </si>
  <si>
    <t>an̄guṣṭha-</t>
  </si>
  <si>
    <t>thumb</t>
  </si>
  <si>
    <t>suor̃bmɑ</t>
  </si>
  <si>
    <t>Also means 'toe' 04.380.</t>
  </si>
  <si>
    <t>'ðaxtilo</t>
  </si>
  <si>
    <t>palec (perst)</t>
  </si>
  <si>
    <t>vinger</t>
  </si>
  <si>
    <t>figgrs</t>
  </si>
  <si>
    <t>finger</t>
  </si>
  <si>
    <t>fingr</t>
  </si>
  <si>
    <t>doigt</t>
  </si>
  <si>
    <t>biz</t>
  </si>
  <si>
    <t>bys</t>
  </si>
  <si>
    <t>mēr</t>
  </si>
  <si>
    <t>'ehi</t>
  </si>
  <si>
    <t>dedo</t>
  </si>
  <si>
    <t>i-ma-h-pil</t>
  </si>
  <si>
    <t>'Forefinger' tuhu. 'Knuckle' tuke.</t>
  </si>
  <si>
    <t>louhiʔinima</t>
  </si>
  <si>
    <t>PNP *matikuku</t>
  </si>
  <si>
    <t>PPN *mataa-lima; *matikuku; *lisi</t>
  </si>
  <si>
    <t>(إصْبع (اليد</t>
  </si>
  <si>
    <t>ængošt</t>
  </si>
  <si>
    <t>Note angušt in other dialects where nai means 'nail'.</t>
  </si>
  <si>
    <t>an̄guli-</t>
  </si>
  <si>
    <t>pa'lami</t>
  </si>
  <si>
    <t>pa'lamē; 'tʰenar</t>
  </si>
  <si>
    <t>ladon</t>
  </si>
  <si>
    <t>hand-flata</t>
  </si>
  <si>
    <t>paume</t>
  </si>
  <si>
    <t>palv</t>
  </si>
  <si>
    <t>palf</t>
  </si>
  <si>
    <t>'ahür</t>
  </si>
  <si>
    <t>palma de la mano</t>
  </si>
  <si>
    <t>i-ma-iško; i-ma-kpal</t>
  </si>
  <si>
    <t>laʔinima; ʔaofinima</t>
  </si>
  <si>
    <t>paaroo; kapu</t>
  </si>
  <si>
    <t>PPN *</t>
  </si>
  <si>
    <t>كفّ , راحةُ اليد</t>
  </si>
  <si>
    <t>kæf</t>
  </si>
  <si>
    <t>[palma]</t>
  </si>
  <si>
    <t>tala-</t>
  </si>
  <si>
    <t>palm of hand</t>
  </si>
  <si>
    <t>giehtɑ</t>
  </si>
  <si>
    <t>manus</t>
  </si>
  <si>
    <t>'xeri</t>
  </si>
  <si>
    <t>'kʰeir</t>
  </si>
  <si>
    <t>ruka</t>
  </si>
  <si>
    <t>hant</t>
  </si>
  <si>
    <t>handus</t>
  </si>
  <si>
    <t>hand</t>
  </si>
  <si>
    <t>hond; mund</t>
  </si>
  <si>
    <t>main</t>
  </si>
  <si>
    <t>dorn</t>
  </si>
  <si>
    <t>llaw</t>
  </si>
  <si>
    <t>lām</t>
  </si>
  <si>
    <t>'eṣkü</t>
  </si>
  <si>
    <t>*Aztecan *maa(y)(V)-.</t>
  </si>
  <si>
    <t>i-ma-y; -maa ~ mah</t>
  </si>
  <si>
    <t>'Handful' is kapuŋa.</t>
  </si>
  <si>
    <t>riŋa-riŋa; riŋa</t>
  </si>
  <si>
    <t>PPN *lima; *liŋa</t>
  </si>
  <si>
    <t>يد</t>
  </si>
  <si>
    <t>'Fist' is mošt.</t>
  </si>
  <si>
    <t>dæst; kæf(-e dæst)</t>
  </si>
  <si>
    <t>Also means 'arm' 04.310.</t>
  </si>
  <si>
    <t>vast</t>
  </si>
  <si>
    <t>hasta-; kara-; pāṇi-</t>
  </si>
  <si>
    <t>giehtɑr̃uohtɑs</t>
  </si>
  <si>
    <t>pugnus</t>
  </si>
  <si>
    <t>kar'pos xe'riu</t>
  </si>
  <si>
    <t>kar'pos</t>
  </si>
  <si>
    <t>zapjast ́je</t>
  </si>
  <si>
    <t>rist (der hant)</t>
  </si>
  <si>
    <t>hand-led; hand-lov, hand-love</t>
  </si>
  <si>
    <t>poignet</t>
  </si>
  <si>
    <t>pognez</t>
  </si>
  <si>
    <t>arddwrn</t>
  </si>
  <si>
    <t>ü'kʰarai; [pü'ɲeta]</t>
  </si>
  <si>
    <t>muɲeca</t>
  </si>
  <si>
    <t>Refers to hand-neck, 04.280. Also see 'ankle' 04.371.</t>
  </si>
  <si>
    <t>i-ma-keč-tah; i-ma-keč-tan</t>
  </si>
  <si>
    <t>kiaʔinima; fasiʔanima</t>
  </si>
  <si>
    <t>kawititaŋa o te riŋa-riŋa</t>
  </si>
  <si>
    <t>مِعْصم , رُسْغ</t>
  </si>
  <si>
    <t>moč</t>
  </si>
  <si>
    <t>Also means 'hand'.</t>
  </si>
  <si>
    <t>maṇi-bandha-</t>
  </si>
  <si>
    <t>wrist</t>
  </si>
  <si>
    <t>gɑr̃dɲil</t>
  </si>
  <si>
    <t>cubitus</t>
  </si>
  <si>
    <t>a'gonas</t>
  </si>
  <si>
    <t>aŋ'kōn; ō'lekranon</t>
  </si>
  <si>
    <t>lokot</t>
  </si>
  <si>
    <t>elnboge</t>
  </si>
  <si>
    <t>arm-båge</t>
  </si>
  <si>
    <t>coude</t>
  </si>
  <si>
    <t>ilin</t>
  </si>
  <si>
    <t>elin; penelin</t>
  </si>
  <si>
    <t>uilind</t>
  </si>
  <si>
    <t>be'ṣaɲko</t>
  </si>
  <si>
    <t>codo</t>
  </si>
  <si>
    <t>i-molik</t>
  </si>
  <si>
    <t>'Joint' hokotaŋa hui.</t>
  </si>
  <si>
    <t>tuiʔinima</t>
  </si>
  <si>
    <t>A 'joint'(e.g. elbow) is pona.</t>
  </si>
  <si>
    <t>tuketuke-a; whatiaŋa</t>
  </si>
  <si>
    <t>PPN *siku</t>
  </si>
  <si>
    <t>مِرْفق</t>
  </si>
  <si>
    <t>ɑrænǰ</t>
  </si>
  <si>
    <t>aratni-</t>
  </si>
  <si>
    <t>elbow</t>
  </si>
  <si>
    <t>gieðɑvuolli</t>
  </si>
  <si>
    <t>āla</t>
  </si>
  <si>
    <t>(a)ma'sxali</t>
  </si>
  <si>
    <t>ma'skʰalē</t>
  </si>
  <si>
    <t>podmyška</t>
  </si>
  <si>
    <t>uohse</t>
  </si>
  <si>
    <t>arm-håla</t>
  </si>
  <si>
    <t>olnbogi</t>
  </si>
  <si>
    <t>aisselle</t>
  </si>
  <si>
    <t>kazel</t>
  </si>
  <si>
    <t>cesail</t>
  </si>
  <si>
    <t>be'ṣape</t>
  </si>
  <si>
    <t>sobaco; axila</t>
  </si>
  <si>
    <t>i-sekatan</t>
  </si>
  <si>
    <t>faʔefine; faʔifine</t>
  </si>
  <si>
    <t>keekee</t>
  </si>
  <si>
    <t>PNP *(')afiŋa; *(q)afiŋa. PCP *(')aviga-.</t>
  </si>
  <si>
    <t>PPN *ke(q)eke(q)e; *keekee; *fine</t>
  </si>
  <si>
    <t>*PEO *(q)aviŋa-.</t>
  </si>
  <si>
    <t>إبْط</t>
  </si>
  <si>
    <t>bæqæl</t>
  </si>
  <si>
    <t>takʰ; kakʰ</t>
  </si>
  <si>
    <t>kakṣa-</t>
  </si>
  <si>
    <t>armpit</t>
  </si>
  <si>
    <t>bracchium</t>
  </si>
  <si>
    <t>bra'kʰiōn; 'pēkʰūs; 'kʰeir</t>
  </si>
  <si>
    <t>arm</t>
  </si>
  <si>
    <t>arms</t>
  </si>
  <si>
    <t>armr; handleggr; hond</t>
  </si>
  <si>
    <t>bras</t>
  </si>
  <si>
    <t>breh</t>
  </si>
  <si>
    <t>braich</t>
  </si>
  <si>
    <t>lām; dōe</t>
  </si>
  <si>
    <t>'beṣo</t>
  </si>
  <si>
    <t>brazo</t>
  </si>
  <si>
    <t>i-ahkol; i-ma-y; i-maka-yo</t>
  </si>
  <si>
    <t>'Forearm' kaunima lalo.</t>
  </si>
  <si>
    <t>Latter form is 'forearm'.</t>
  </si>
  <si>
    <t>riŋa(riŋa); kikowhiti</t>
  </si>
  <si>
    <t>*PPN *liŋa</t>
  </si>
  <si>
    <t>ذِراع</t>
  </si>
  <si>
    <t>bɑzu</t>
  </si>
  <si>
    <t>First form also means 'hand'.</t>
  </si>
  <si>
    <t>vast; musi</t>
  </si>
  <si>
    <t>bāhu-; bhuja-</t>
  </si>
  <si>
    <t>oɑlgedakti</t>
  </si>
  <si>
    <t>iugulum</t>
  </si>
  <si>
    <t>'sterno</t>
  </si>
  <si>
    <t>'kleis</t>
  </si>
  <si>
    <t>ključica</t>
  </si>
  <si>
    <t>geslozze</t>
  </si>
  <si>
    <t>nyckel means 'key' 07.240.</t>
  </si>
  <si>
    <t>nyckel-ben</t>
  </si>
  <si>
    <t>clavicule</t>
  </si>
  <si>
    <t>ibil-skoaz</t>
  </si>
  <si>
    <t>pont yr ysgwydd; trybedd yr ysgwydd</t>
  </si>
  <si>
    <t>clavícula</t>
  </si>
  <si>
    <t>manu-manu; pae-manu</t>
  </si>
  <si>
    <t>ترْقُوة</t>
  </si>
  <si>
    <t>'Needle of the back'.</t>
  </si>
  <si>
    <t>suv; suv le dumeski</t>
  </si>
  <si>
    <t>jatru-</t>
  </si>
  <si>
    <t>collarbone</t>
  </si>
  <si>
    <t>beɑðbi</t>
  </si>
  <si>
    <t>scapulae</t>
  </si>
  <si>
    <t>omo'plati</t>
  </si>
  <si>
    <t>ōmo'platē</t>
  </si>
  <si>
    <t>lopatka</t>
  </si>
  <si>
    <t>ahselbein; schulterbein; schulterblatt</t>
  </si>
  <si>
    <t>skulder-blad</t>
  </si>
  <si>
    <t>omoplate</t>
  </si>
  <si>
    <t>Lit. 'board of the shoulder' 07.570.</t>
  </si>
  <si>
    <t>plankenn ar skoaz</t>
  </si>
  <si>
    <t>palfais; crafell ysgwydd</t>
  </si>
  <si>
    <t>Also may refer to 'shoulder of pig'.</t>
  </si>
  <si>
    <t>ṣor'balda</t>
  </si>
  <si>
    <t>escápula; omóplato</t>
  </si>
  <si>
    <t>hui fohe</t>
  </si>
  <si>
    <t>العظْمُ الكتِفِيّ</t>
  </si>
  <si>
    <t>See 04.160, 'shoulder bone'.</t>
  </si>
  <si>
    <t>dumesko [kokalo]</t>
  </si>
  <si>
    <t>aṃsa-phalaka-</t>
  </si>
  <si>
    <t>shoulderblade</t>
  </si>
  <si>
    <t>oɑlgetbeɑlle</t>
  </si>
  <si>
    <t>umerus</t>
  </si>
  <si>
    <t>'omos</t>
  </si>
  <si>
    <t>'ōmos</t>
  </si>
  <si>
    <t>plečo</t>
  </si>
  <si>
    <t>ahsel; schulter</t>
  </si>
  <si>
    <t>ams; amsa</t>
  </si>
  <si>
    <t>axel; skuldra</t>
  </si>
  <si>
    <t>herðr; oxl</t>
  </si>
  <si>
    <t>épaule</t>
  </si>
  <si>
    <t>skoaz</t>
  </si>
  <si>
    <t>ysgwydd</t>
  </si>
  <si>
    <t>gūalu; formna</t>
  </si>
  <si>
    <t>From Gascon (Béarn) 'espalle'.</t>
  </si>
  <si>
    <t>ṣuɲ; [eṣ'palda]</t>
  </si>
  <si>
    <t>hombro</t>
  </si>
  <si>
    <t>See 'arriba' ahko 12.080.</t>
  </si>
  <si>
    <t>i-ahkol</t>
  </si>
  <si>
    <t>uma</t>
  </si>
  <si>
    <t>pakihiwi; pokohiwi</t>
  </si>
  <si>
    <t>PEP *pak(i, u)hiwi.</t>
  </si>
  <si>
    <t>PPN *keke</t>
  </si>
  <si>
    <t>كتِف , عاتِق</t>
  </si>
  <si>
    <t>duš</t>
  </si>
  <si>
    <t>skandha-; aṃsa-; šupti-</t>
  </si>
  <si>
    <t>shoulder</t>
  </si>
  <si>
    <t>čottɑ</t>
  </si>
  <si>
    <t>faucēs; iugulum; gula</t>
  </si>
  <si>
    <t>le'mos; la'rigi</t>
  </si>
  <si>
    <t>lai'mos; spʰa'gē</t>
  </si>
  <si>
    <t>gorlo</t>
  </si>
  <si>
    <t>kele; drozze</t>
  </si>
  <si>
    <t>strupe</t>
  </si>
  <si>
    <t>kverkr; strjūpi</t>
  </si>
  <si>
    <t>gorge</t>
  </si>
  <si>
    <t>Respectively: outside; inside.</t>
  </si>
  <si>
    <t>gouzoug; gourlaɲchenn</t>
  </si>
  <si>
    <t>gwddf</t>
  </si>
  <si>
    <t>brāge</t>
  </si>
  <si>
    <t>'sünc̷ür</t>
  </si>
  <si>
    <t>garganta</t>
  </si>
  <si>
    <t>i-toskak</t>
  </si>
  <si>
    <t>'Esophagus' halaŋa meʔakai ki; he kete. 'Uvula' volo.</t>
  </si>
  <si>
    <t>moŋa; kia</t>
  </si>
  <si>
    <t>koro-koro</t>
  </si>
  <si>
    <t>PNP *ka(a)kii. 'Windpipe' kookoo.</t>
  </si>
  <si>
    <t>PPN *taŋa; *uʔa; *ka(a)kii; *kia</t>
  </si>
  <si>
    <t>*PEO *Ruqa.</t>
  </si>
  <si>
    <t>حلْق , حُلْقوم , حنْجرة</t>
  </si>
  <si>
    <t>gælu ~ golu</t>
  </si>
  <si>
    <t>Respectively: 'neck, throat'; loan from Romanian.</t>
  </si>
  <si>
    <t>kor; [girtano]</t>
  </si>
  <si>
    <t>gala-; kaṇṭha-</t>
  </si>
  <si>
    <t>throat</t>
  </si>
  <si>
    <t>niski</t>
  </si>
  <si>
    <t>cervix</t>
  </si>
  <si>
    <t>'sverkos ['zverkos]</t>
  </si>
  <si>
    <t>ī'nion; au'kʰēn</t>
  </si>
  <si>
    <t>atylok</t>
  </si>
  <si>
    <t>nac</t>
  </si>
  <si>
    <t>nacke</t>
  </si>
  <si>
    <t>nuque</t>
  </si>
  <si>
    <t>kilpenn</t>
  </si>
  <si>
    <t>gwar; gwegil</t>
  </si>
  <si>
    <t>gar'kʰoče</t>
  </si>
  <si>
    <t>nuca</t>
  </si>
  <si>
    <t>'Pescuezo (de animal)' is i-keč-kʷow-yo.</t>
  </si>
  <si>
    <t>i-keč-kočta</t>
  </si>
  <si>
    <t>tuʔakia</t>
  </si>
  <si>
    <t>PPN *uqa, *uʔa</t>
  </si>
  <si>
    <t>قفاً</t>
  </si>
  <si>
    <t>[qæfɑ]</t>
  </si>
  <si>
    <t>[c̷afa]</t>
  </si>
  <si>
    <t>manyā-</t>
  </si>
  <si>
    <t>nape of neck</t>
  </si>
  <si>
    <t>collum</t>
  </si>
  <si>
    <t>le'mos</t>
  </si>
  <si>
    <t>au'kʰēn; 'trakʰēlos; 'derē; dei'rē</t>
  </si>
  <si>
    <t>šeja</t>
  </si>
  <si>
    <t>hals; krage</t>
  </si>
  <si>
    <t>hals</t>
  </si>
  <si>
    <t>hals, svīri</t>
  </si>
  <si>
    <t>cou</t>
  </si>
  <si>
    <t>gouzoug; goug</t>
  </si>
  <si>
    <t>gwddf; mwnwgl</t>
  </si>
  <si>
    <t>brāge; muin; muinēl</t>
  </si>
  <si>
    <t>'lepʰo</t>
  </si>
  <si>
    <t>*Aztecan *kəč-.</t>
  </si>
  <si>
    <t>i-keč</t>
  </si>
  <si>
    <t>kia</t>
  </si>
  <si>
    <t>'Back(of neck)' ua.</t>
  </si>
  <si>
    <t>kakii</t>
  </si>
  <si>
    <t>PNP *ka(a)kii</t>
  </si>
  <si>
    <t>PPN *uʔa; *uqa; *kia; *ka(a)kii</t>
  </si>
  <si>
    <t>عُنُق , رقبة</t>
  </si>
  <si>
    <t>gærdæn</t>
  </si>
  <si>
    <t>First form: 'neck, throat'.</t>
  </si>
  <si>
    <t>kor; men</t>
  </si>
  <si>
    <t>grīvā-; kaṇṭha-</t>
  </si>
  <si>
    <t>neck</t>
  </si>
  <si>
    <t>mattɑtbatni</t>
  </si>
  <si>
    <t>Lit. 'jaw tooth'.</t>
  </si>
  <si>
    <t>dēns genuīnus</t>
  </si>
  <si>
    <t>trape 'zitis</t>
  </si>
  <si>
    <t>gom'pʰios; 'mulos</t>
  </si>
  <si>
    <t>korennoj zub</t>
  </si>
  <si>
    <t>baczan</t>
  </si>
  <si>
    <t>kind-tand; oxel-tand</t>
  </si>
  <si>
    <t>molaire</t>
  </si>
  <si>
    <t>Lit. 'back-tooth'.</t>
  </si>
  <si>
    <t>kil-dant</t>
  </si>
  <si>
    <t>dant malu; cilddant; bochddant</t>
  </si>
  <si>
    <t>'hagin</t>
  </si>
  <si>
    <t>molar, muela</t>
  </si>
  <si>
    <t>i-tan-koč</t>
  </si>
  <si>
    <t>nifo ŋao</t>
  </si>
  <si>
    <t>ضِرْس</t>
  </si>
  <si>
    <t>tʰar</t>
  </si>
  <si>
    <t>carvaṇa-(danta-)</t>
  </si>
  <si>
    <t>molartooth</t>
  </si>
  <si>
    <t>ɑlgŋɑ</t>
  </si>
  <si>
    <t>gingīva (gingīvae)</t>
  </si>
  <si>
    <t>'ula</t>
  </si>
  <si>
    <t>'ūla</t>
  </si>
  <si>
    <t>desna</t>
  </si>
  <si>
    <t>goumen</t>
  </si>
  <si>
    <t>Lit. 'tooth-meat' 05.610.</t>
  </si>
  <si>
    <t>tand-kött</t>
  </si>
  <si>
    <t>gencives</t>
  </si>
  <si>
    <t>moɲsonou</t>
  </si>
  <si>
    <t>cig y dannedd; gorcha(r)fan</t>
  </si>
  <si>
    <t>[žã'c̷iba]</t>
  </si>
  <si>
    <t>encías</t>
  </si>
  <si>
    <t>i-kamanaka-yo</t>
  </si>
  <si>
    <t>teʔenifo</t>
  </si>
  <si>
    <t>tako; pae niho</t>
  </si>
  <si>
    <t>لِثة</t>
  </si>
  <si>
    <t>zara</t>
  </si>
  <si>
    <t>Latter form is dual.</t>
  </si>
  <si>
    <t>danta-māṃsa-; danta-māṃse</t>
  </si>
  <si>
    <t>gums</t>
  </si>
  <si>
    <t>batni</t>
  </si>
  <si>
    <t>dēns</t>
  </si>
  <si>
    <t>'ðodi</t>
  </si>
  <si>
    <t>o'dūs</t>
  </si>
  <si>
    <t>zub</t>
  </si>
  <si>
    <t>zan(t)</t>
  </si>
  <si>
    <t>tunþus</t>
  </si>
  <si>
    <t>tand</t>
  </si>
  <si>
    <t>tonn</t>
  </si>
  <si>
    <t>dent</t>
  </si>
  <si>
    <t>dant</t>
  </si>
  <si>
    <t>dēt; fiacail</t>
  </si>
  <si>
    <t>horc̷</t>
  </si>
  <si>
    <t>diente</t>
  </si>
  <si>
    <t>i-tan</t>
  </si>
  <si>
    <t>nifo</t>
  </si>
  <si>
    <t>'Tusk' is rei; niho puta.</t>
  </si>
  <si>
    <t>niho</t>
  </si>
  <si>
    <t>PPN *nifo; *n-ifo</t>
  </si>
  <si>
    <t>*PEO *nipo</t>
  </si>
  <si>
    <t>سِنّ</t>
  </si>
  <si>
    <t>dændɑn</t>
  </si>
  <si>
    <t>dand</t>
  </si>
  <si>
    <t>danta-</t>
  </si>
  <si>
    <t>tooth</t>
  </si>
  <si>
    <t>ɲuovččɑ</t>
  </si>
  <si>
    <t>lingua</t>
  </si>
  <si>
    <t>'glōssa</t>
  </si>
  <si>
    <t>Same as 'language' 18.240.</t>
  </si>
  <si>
    <t>zunge</t>
  </si>
  <si>
    <t>tuggo</t>
  </si>
  <si>
    <t>tunga</t>
  </si>
  <si>
    <t>langue</t>
  </si>
  <si>
    <t>teod; lapenn; laɲchenn</t>
  </si>
  <si>
    <t>tafod</t>
  </si>
  <si>
    <t>tenge</t>
  </si>
  <si>
    <t>'mihi</t>
  </si>
  <si>
    <t>lengua</t>
  </si>
  <si>
    <t>i-nene-pil</t>
  </si>
  <si>
    <t>ʔelelo</t>
  </si>
  <si>
    <t>arero</t>
  </si>
  <si>
    <t>PPN *ʔalelo; *qalelo</t>
  </si>
  <si>
    <t>*PEO *me(a)-</t>
  </si>
  <si>
    <t>لِسان</t>
  </si>
  <si>
    <t>jihvā-</t>
  </si>
  <si>
    <t>tongue</t>
  </si>
  <si>
    <t>bɑvssɑ</t>
  </si>
  <si>
    <t>labrum</t>
  </si>
  <si>
    <t>'xili</t>
  </si>
  <si>
    <t>'kʰeilos</t>
  </si>
  <si>
    <t>guba</t>
  </si>
  <si>
    <t>lefs(e)</t>
  </si>
  <si>
    <t>wairilo</t>
  </si>
  <si>
    <t>läpp</t>
  </si>
  <si>
    <t>vorr</t>
  </si>
  <si>
    <t>lèvre</t>
  </si>
  <si>
    <t>gweuz; muzell</t>
  </si>
  <si>
    <t>gwefus; gwefl</t>
  </si>
  <si>
    <t>bēl</t>
  </si>
  <si>
    <t>es'paɲ</t>
  </si>
  <si>
    <t>labio</t>
  </si>
  <si>
    <t>i-ten-šipal</t>
  </si>
  <si>
    <t>louŋutu</t>
  </si>
  <si>
    <t>ŋutu</t>
  </si>
  <si>
    <t>شفة</t>
  </si>
  <si>
    <t>læb</t>
  </si>
  <si>
    <t>vušt</t>
  </si>
  <si>
    <t>oṣṭha-</t>
  </si>
  <si>
    <t>lip</t>
  </si>
  <si>
    <t>ɲunni</t>
  </si>
  <si>
    <t>rōstrum</t>
  </si>
  <si>
    <t>'ramfos</t>
  </si>
  <si>
    <t>'hrampʰos; 'hruŋkʰos</t>
  </si>
  <si>
    <t>kljuv</t>
  </si>
  <si>
    <t>snabel</t>
  </si>
  <si>
    <t>näbb</t>
  </si>
  <si>
    <t>bec</t>
  </si>
  <si>
    <t>beg</t>
  </si>
  <si>
    <t>pig</t>
  </si>
  <si>
    <t>'moṣko</t>
  </si>
  <si>
    <t>pico</t>
  </si>
  <si>
    <t>i-tem-pil</t>
  </si>
  <si>
    <t>ŋutu manu; timo</t>
  </si>
  <si>
    <t>مِنْقار , مِنْقاد</t>
  </si>
  <si>
    <t>nuk</t>
  </si>
  <si>
    <t>Also means 'nose' 04.230.</t>
  </si>
  <si>
    <t>nakʰ</t>
  </si>
  <si>
    <t>caɲcu-; troṭi-</t>
  </si>
  <si>
    <t>beak</t>
  </si>
  <si>
    <t>ɲalbmi</t>
  </si>
  <si>
    <t>ōs</t>
  </si>
  <si>
    <t>'stoma</t>
  </si>
  <si>
    <t>munt</t>
  </si>
  <si>
    <t>munþs</t>
  </si>
  <si>
    <t>mun</t>
  </si>
  <si>
    <t>munnr; mūðr</t>
  </si>
  <si>
    <t>bouche</t>
  </si>
  <si>
    <t>genou; beg</t>
  </si>
  <si>
    <t>ceg; genau</t>
  </si>
  <si>
    <t>gin; bēoil</t>
  </si>
  <si>
    <t>'aho</t>
  </si>
  <si>
    <t>boca</t>
  </si>
  <si>
    <t>*Aztecan *teen-.</t>
  </si>
  <si>
    <t>i-ten ~ teem-; i-kamak</t>
  </si>
  <si>
    <t>'Mouth(river)' is ŋutu awa; wahapuu. 'Mouth (side of) is paki waha.</t>
  </si>
  <si>
    <t>maaŋai; maŋai; waha</t>
  </si>
  <si>
    <t>Second and third forms are 'open the m'. PCP *kubu. Honorific term: fofoŋa.</t>
  </si>
  <si>
    <t>PPN *ŋutu; *ŋaa; *mafa; *fafa; *taŋa</t>
  </si>
  <si>
    <t>*PEO *ŋuju-; *ŋu(s, t)u; *(ŋ)kumu'hold in mouth'; *supu'hold in mouth'.</t>
  </si>
  <si>
    <t>فم , فُم , فوُ</t>
  </si>
  <si>
    <t>dæhɑn ~ dæhæn</t>
  </si>
  <si>
    <t>Also means 'face' 04.204.</t>
  </si>
  <si>
    <t>mukha-; ās-; āsya-</t>
  </si>
  <si>
    <t>mouth</t>
  </si>
  <si>
    <t>snuolgɑ</t>
  </si>
  <si>
    <t>mūcus</t>
  </si>
  <si>
    <t>'miksa</t>
  </si>
  <si>
    <t>'muksa; 'koruza</t>
  </si>
  <si>
    <t>sliz</t>
  </si>
  <si>
    <t>naswazzer</t>
  </si>
  <si>
    <t>slem</t>
  </si>
  <si>
    <t>morve; mucus</t>
  </si>
  <si>
    <t>mihi</t>
  </si>
  <si>
    <t>llysnafedd</t>
  </si>
  <si>
    <t>c̷ĩc̷</t>
  </si>
  <si>
    <t>moco</t>
  </si>
  <si>
    <t>i-yeka-kʷi-t</t>
  </si>
  <si>
    <t>meʔa ʔoku āāpe; fiho; ʔihupeʔe</t>
  </si>
  <si>
    <t>mare; kea</t>
  </si>
  <si>
    <t>PPN *(iu∅)supeqe. PNP *suupeʔe. PEP tuŋu. PCP *luka. PCP *(iu∅)supe'e.</t>
  </si>
  <si>
    <t>PPN *isupeʔe; *isupeqe; *huupeqe; *tuŋu; *fiho</t>
  </si>
  <si>
    <t>مُخاط (اﻷنْف) , مادﳲة مُخاطِيﳲة</t>
  </si>
  <si>
    <t>lim</t>
  </si>
  <si>
    <t>šleṣman-</t>
  </si>
  <si>
    <t>mucus (nasal)</t>
  </si>
  <si>
    <t>ɲunner̃aigi</t>
  </si>
  <si>
    <t>nārēs</t>
  </si>
  <si>
    <t>ru'θuni</t>
  </si>
  <si>
    <t>Plural forms are muksō'tēres; 'hrīnes.</t>
  </si>
  <si>
    <t>mu'ktēr; 'hrōtʰōn; 'muksa</t>
  </si>
  <si>
    <t>nozdrja</t>
  </si>
  <si>
    <t>nasenloch</t>
  </si>
  <si>
    <t>näs-borre</t>
  </si>
  <si>
    <t>narine</t>
  </si>
  <si>
    <t>fronell</t>
  </si>
  <si>
    <t>ffroen</t>
  </si>
  <si>
    <t>'ṣüdür 'silo</t>
  </si>
  <si>
    <t>ventana de la nariz</t>
  </si>
  <si>
    <t>Lit 'nose-hole' 12.850.</t>
  </si>
  <si>
    <t>i-yekac̷ol-koyo-k</t>
  </si>
  <si>
    <t>avaʔi-ihu</t>
  </si>
  <si>
    <t>poŋa-ihu; poŋa-poŋa; puta ihu</t>
  </si>
  <si>
    <t>منْخِر , مِنْخر , ثُقْبُ اﻷنْف</t>
  </si>
  <si>
    <t>rutai</t>
  </si>
  <si>
    <t>nāsā-randhra-; nāsā-viroka-</t>
  </si>
  <si>
    <t>nostril</t>
  </si>
  <si>
    <t>nāsus</t>
  </si>
  <si>
    <t>'miti</t>
  </si>
  <si>
    <t>hrīs</t>
  </si>
  <si>
    <t>nase</t>
  </si>
  <si>
    <t>näsa</t>
  </si>
  <si>
    <t>nasar</t>
  </si>
  <si>
    <t>nez</t>
  </si>
  <si>
    <t>trwyn</t>
  </si>
  <si>
    <t>srōn</t>
  </si>
  <si>
    <t>'ṣüdür</t>
  </si>
  <si>
    <t>nariz</t>
  </si>
  <si>
    <t>*Aztecan *yaka-.</t>
  </si>
  <si>
    <t>yeka; i-yekac̷ol</t>
  </si>
  <si>
    <t>ihu</t>
  </si>
  <si>
    <t>Also means 'prow'.</t>
  </si>
  <si>
    <t>PPN *isu; *usu; *(iu)su</t>
  </si>
  <si>
    <t>*PEO *bwaRu(sz)u; *(iu)zu-; *(i, u)su; *pwaŋo-'bambook node, protuberance'.</t>
  </si>
  <si>
    <t>PAN *ŋus.</t>
  </si>
  <si>
    <t>أنْف</t>
  </si>
  <si>
    <t>bini</t>
  </si>
  <si>
    <t>nās-; nāsā-; ghrāṇa-</t>
  </si>
  <si>
    <t>nose</t>
  </si>
  <si>
    <t>beɑllyegahčči</t>
  </si>
  <si>
    <t>Lit. 'ear dirt'.</t>
  </si>
  <si>
    <t>aurium sordēs</t>
  </si>
  <si>
    <t>Second form is Late Ancient Greek.</t>
  </si>
  <si>
    <t>kupse'lis; ku'pselē</t>
  </si>
  <si>
    <t>ušnaja sera</t>
  </si>
  <si>
    <t>ōrsmalz; ōrsmer; ōrsalbe; ōrendrec</t>
  </si>
  <si>
    <t>öron-vax</t>
  </si>
  <si>
    <t>cèrumen; cire</t>
  </si>
  <si>
    <t>Lit. 'excrement-ear' 04.220.</t>
  </si>
  <si>
    <t>kaoh-skouarn</t>
  </si>
  <si>
    <t>cwyr clust(iau)</t>
  </si>
  <si>
    <t>Lit. 'ear's excrement'.</t>
  </si>
  <si>
    <t>be'hari 'kʰaka</t>
  </si>
  <si>
    <t>Iberian Span. has cera (de los oídos).</t>
  </si>
  <si>
    <t>cerumen</t>
  </si>
  <si>
    <t>teʔetuli</t>
  </si>
  <si>
    <t>صِمْﻻخ</t>
  </si>
  <si>
    <t>Respectively: 'ear's fat; ear's wax'; kan + genitive.</t>
  </si>
  <si>
    <t>kanesko čiken; kaneski mom</t>
  </si>
  <si>
    <t>karṇa-mala-; karṇa-gūtha-</t>
  </si>
  <si>
    <t>earwax</t>
  </si>
  <si>
    <t>auricula</t>
  </si>
  <si>
    <t>lo'vos</t>
  </si>
  <si>
    <t>lo'bos</t>
  </si>
  <si>
    <t>močka uxa</t>
  </si>
  <si>
    <t>ōrlappe; ōrleppelīn</t>
  </si>
  <si>
    <t>ör-snibb</t>
  </si>
  <si>
    <t>lobe de l'oreille</t>
  </si>
  <si>
    <t>llabed clust</t>
  </si>
  <si>
    <t>Lit. ear's ?'. (see 04.213)</t>
  </si>
  <si>
    <t>be'hari 'espal</t>
  </si>
  <si>
    <t>lóbulo</t>
  </si>
  <si>
    <t>شحْمةُ اﻷُذُن</t>
  </si>
  <si>
    <t>Respectively: 'ear's nipple; ear's thigh'.</t>
  </si>
  <si>
    <t>kanesko [muko]; kaneski [pulpa]</t>
  </si>
  <si>
    <t>karṇa-latikā-</t>
  </si>
  <si>
    <t>earlobe</t>
  </si>
  <si>
    <t>beɑllyi</t>
  </si>
  <si>
    <t>auris</t>
  </si>
  <si>
    <t>a'fti</t>
  </si>
  <si>
    <t>ūs</t>
  </si>
  <si>
    <t>uxo</t>
  </si>
  <si>
    <t>ōr(e)</t>
  </si>
  <si>
    <t>auso</t>
  </si>
  <si>
    <t>öra</t>
  </si>
  <si>
    <t>eyra; hlust</t>
  </si>
  <si>
    <t>oreille</t>
  </si>
  <si>
    <t>skouarn</t>
  </si>
  <si>
    <t>clust</t>
  </si>
  <si>
    <t>au; clūas</t>
  </si>
  <si>
    <t>be'hari</t>
  </si>
  <si>
    <t>oreja</t>
  </si>
  <si>
    <t>'Su oído, auditivo' is i-nakas-koyok. *Aztecan *nakas-.</t>
  </si>
  <si>
    <t>i-nakas</t>
  </si>
  <si>
    <t>teliŋa</t>
  </si>
  <si>
    <t>tariŋa</t>
  </si>
  <si>
    <t>Also 'hear'.</t>
  </si>
  <si>
    <t>PPN *roŋo; *taliŋa</t>
  </si>
  <si>
    <t>*PEO *taliŋa-</t>
  </si>
  <si>
    <t>أُذُن</t>
  </si>
  <si>
    <t>guš</t>
  </si>
  <si>
    <t>kan</t>
  </si>
  <si>
    <t>karṇa-</t>
  </si>
  <si>
    <t>ear</t>
  </si>
  <si>
    <t>r̃ɑvkit</t>
  </si>
  <si>
    <t>cōnīvere; nictāre</t>
  </si>
  <si>
    <t>aniɣo'klino ta 'matia</t>
  </si>
  <si>
    <t>skarda'mussō; skardamu'kteō</t>
  </si>
  <si>
    <t>migat</t>
  </si>
  <si>
    <t>blinzen; blinzeln</t>
  </si>
  <si>
    <t>blinka</t>
  </si>
  <si>
    <t>cligner</t>
  </si>
  <si>
    <t>divalwenniɲ</t>
  </si>
  <si>
    <t>amrantu; ysmicio (llygad)</t>
  </si>
  <si>
    <t>ereṣ'kiɲa</t>
  </si>
  <si>
    <t>parpadear; pestaɲear</t>
  </si>
  <si>
    <t>ihkopi</t>
  </si>
  <si>
    <t>kemo</t>
  </si>
  <si>
    <t>'Wink' kamo; kimo; keko.</t>
  </si>
  <si>
    <t>kimo</t>
  </si>
  <si>
    <t>PPN *kamo</t>
  </si>
  <si>
    <t>(رَمَشَ (بِعيْنِهِ</t>
  </si>
  <si>
    <t>Latter is verbal.</t>
  </si>
  <si>
    <t>čæšmæk; -zædæn</t>
  </si>
  <si>
    <t>Lit. 'make from the eyes'.</t>
  </si>
  <si>
    <t>ker- anda l yakʰa</t>
  </si>
  <si>
    <t>nimiṣa-; nimeṣa-</t>
  </si>
  <si>
    <t>blink</t>
  </si>
  <si>
    <t>r̃ɑmɑsguolgɑ</t>
  </si>
  <si>
    <t>cilium; palpebrae</t>
  </si>
  <si>
    <t>vlefa'riða; ma'toklaðo</t>
  </si>
  <si>
    <t>blepʰa'ris</t>
  </si>
  <si>
    <t>resnica</t>
  </si>
  <si>
    <t>wintbrā̈</t>
  </si>
  <si>
    <t>ögon-hår</t>
  </si>
  <si>
    <t>cil</t>
  </si>
  <si>
    <t>blewyn amrant</t>
  </si>
  <si>
    <t>'begi 'bilho</t>
  </si>
  <si>
    <t>pestaɲa</t>
  </si>
  <si>
    <t>Also iš-pil-tohmi-yo, see 04.144 'body hair'.</t>
  </si>
  <si>
    <t>iš-pil; iš-pilwi-yo</t>
  </si>
  <si>
    <t>fulufuluʔi-lau-mata</t>
  </si>
  <si>
    <t>kamo</t>
  </si>
  <si>
    <t>رمْش , رِمْش , هُدْب</t>
  </si>
  <si>
    <t>može ~ meže</t>
  </si>
  <si>
    <t>[princ̷iana]</t>
  </si>
  <si>
    <t>akṣi-pakṣman-</t>
  </si>
  <si>
    <t>eyelash</t>
  </si>
  <si>
    <t>čɑlbmeluopmɑ</t>
  </si>
  <si>
    <t>palpebra (palpebrae)</t>
  </si>
  <si>
    <t>'vlefaro</t>
  </si>
  <si>
    <t>'blepʰaron; blepʰa'ris</t>
  </si>
  <si>
    <t>veko</t>
  </si>
  <si>
    <t>ougelit; ougenglit</t>
  </si>
  <si>
    <t>ögon-lock</t>
  </si>
  <si>
    <t>paupière</t>
  </si>
  <si>
    <t>malvenn</t>
  </si>
  <si>
    <t>amrant; clawr llygad</t>
  </si>
  <si>
    <t>'begi 'espal</t>
  </si>
  <si>
    <t>párpado</t>
  </si>
  <si>
    <t>See 04.120 'skin'.</t>
  </si>
  <si>
    <t>iš-pil-kʷetaš-yo</t>
  </si>
  <si>
    <t>lau-mata</t>
  </si>
  <si>
    <t>rewha</t>
  </si>
  <si>
    <t>PPN *lefa</t>
  </si>
  <si>
    <t>جفْن , غِطاءُ العيْن</t>
  </si>
  <si>
    <t>pelk</t>
  </si>
  <si>
    <t>Plural of princ̷iana.</t>
  </si>
  <si>
    <t>[princ̷iani]</t>
  </si>
  <si>
    <t>netra-cchada-</t>
  </si>
  <si>
    <t>eyelid</t>
  </si>
  <si>
    <t>gulbmi</t>
  </si>
  <si>
    <t>supercilium</t>
  </si>
  <si>
    <t>'friði</t>
  </si>
  <si>
    <t>o'pʰrus</t>
  </si>
  <si>
    <t>brov</t>
  </si>
  <si>
    <t>brā; ougebrā; oberbrā</t>
  </si>
  <si>
    <t>ögon-bryn</t>
  </si>
  <si>
    <t>brūn</t>
  </si>
  <si>
    <t>sourcil</t>
  </si>
  <si>
    <t>abrant</t>
  </si>
  <si>
    <t>ael y llygad</t>
  </si>
  <si>
    <t>First form is dual.</t>
  </si>
  <si>
    <t>brai; mala</t>
  </si>
  <si>
    <t>be'pʰürü</t>
  </si>
  <si>
    <t>ceja</t>
  </si>
  <si>
    <t>Means 'eye-hair' 04.144.</t>
  </si>
  <si>
    <t>i-iš-tohmi-yo</t>
  </si>
  <si>
    <t>kemo; oŋo kemo</t>
  </si>
  <si>
    <t>kape; tuke-mata; pewa</t>
  </si>
  <si>
    <t>PPN *kape</t>
  </si>
  <si>
    <t>(حاجِب (العيْن</t>
  </si>
  <si>
    <t>æbru</t>
  </si>
  <si>
    <t>pʰov; [princ̷iana]</t>
  </si>
  <si>
    <t>bhrū-</t>
  </si>
  <si>
    <t>eyebrow</t>
  </si>
  <si>
    <t>čɑlbmi</t>
  </si>
  <si>
    <t>oculus</t>
  </si>
  <si>
    <t>'mati</t>
  </si>
  <si>
    <t>opʰtʰal'mos</t>
  </si>
  <si>
    <t>ouge</t>
  </si>
  <si>
    <t>augo</t>
  </si>
  <si>
    <t>öga</t>
  </si>
  <si>
    <t>auga</t>
  </si>
  <si>
    <t>oeil</t>
  </si>
  <si>
    <t>lagad</t>
  </si>
  <si>
    <t>llygad</t>
  </si>
  <si>
    <t>sūil; rosc</t>
  </si>
  <si>
    <t>'begi</t>
  </si>
  <si>
    <t>ojo</t>
  </si>
  <si>
    <t>Cf. 'seed' 08.311. See 'face' 04.204.</t>
  </si>
  <si>
    <t>i-iš-tololo</t>
  </si>
  <si>
    <t>'Pupil' tamaʔuli; 'eyeball' foʔi mata.</t>
  </si>
  <si>
    <t>mata</t>
  </si>
  <si>
    <t>First form also means 'face'.'Pupil(of eye' 'eyeball' whatu. Cf. '(bone) marrow'.</t>
  </si>
  <si>
    <t>kanohi; karu; mata; kamo; whatu</t>
  </si>
  <si>
    <t>First ex. also means 'face'. PEP *ko(o)no(f, s)i. Honorific term for eye: fofoŋa.</t>
  </si>
  <si>
    <t>PPN *mata; *ko(o)nohi; *kOnohi; *pula</t>
  </si>
  <si>
    <t>Mata</t>
  </si>
  <si>
    <t>PAN'Cross-eyed' is *liŋ, homonyn (2).</t>
  </si>
  <si>
    <t>عيْن</t>
  </si>
  <si>
    <t>čæšm</t>
  </si>
  <si>
    <t>yakʰ</t>
  </si>
  <si>
    <t>akṣi; cakṣus-; locana-; netra-</t>
  </si>
  <si>
    <t>eye</t>
  </si>
  <si>
    <t>gaibi</t>
  </si>
  <si>
    <t>mentum</t>
  </si>
  <si>
    <t>pi'ɣuni; sa'ɣoni</t>
  </si>
  <si>
    <t>'geneion</t>
  </si>
  <si>
    <t>podborodok</t>
  </si>
  <si>
    <t>kinne</t>
  </si>
  <si>
    <t>menton</t>
  </si>
  <si>
    <t>elgez; groɲch; chink</t>
  </si>
  <si>
    <t>gên</t>
  </si>
  <si>
    <t>smech</t>
  </si>
  <si>
    <t>'bidar</t>
  </si>
  <si>
    <t>mentón; barbilla</t>
  </si>
  <si>
    <t>kumukumu</t>
  </si>
  <si>
    <t>kauwae</t>
  </si>
  <si>
    <t>PPN *kauʔahe; *kauqahe; *kumi-kumi; *kumukumu; *taŋa; *vahe</t>
  </si>
  <si>
    <t>ذقن , ذِقن</t>
  </si>
  <si>
    <t>čɑne</t>
  </si>
  <si>
    <t>[falka]; [birbia]</t>
  </si>
  <si>
    <t>civuka-</t>
  </si>
  <si>
    <t>chin</t>
  </si>
  <si>
    <t>muohtu</t>
  </si>
  <si>
    <t>gena; bucca</t>
  </si>
  <si>
    <t>'maɣulo</t>
  </si>
  <si>
    <t>parei'ā; 'genus; siā'gōn</t>
  </si>
  <si>
    <t>ščeka</t>
  </si>
  <si>
    <t>wange; backe; hiufel</t>
  </si>
  <si>
    <t>kinnus</t>
  </si>
  <si>
    <t>kind</t>
  </si>
  <si>
    <t>kinn; vangi</t>
  </si>
  <si>
    <t>joue</t>
  </si>
  <si>
    <t>jod; boh</t>
  </si>
  <si>
    <t>grudd; boch</t>
  </si>
  <si>
    <t>grūad; lecconn; āil</t>
  </si>
  <si>
    <t>ma'tʰela ~ ma'šela</t>
  </si>
  <si>
    <t>mejilla</t>
  </si>
  <si>
    <t>Cf. 'flesh' 04.130; 'ear' 04.220.</t>
  </si>
  <si>
    <t>i-kama-nakas-tan; i-kačeteh</t>
  </si>
  <si>
    <t>kouʔahe</t>
  </si>
  <si>
    <t>paapaariŋa</t>
  </si>
  <si>
    <t>PEP *pa(ʔ)a-pa(ʔ)ariŋ</t>
  </si>
  <si>
    <t>PPN *kauʔahe; *kauqahe</t>
  </si>
  <si>
    <t>خدّ , وجْنة</t>
  </si>
  <si>
    <t>rox</t>
  </si>
  <si>
    <t>čʰam</t>
  </si>
  <si>
    <t>gaṇḍa-</t>
  </si>
  <si>
    <t>cheek</t>
  </si>
  <si>
    <t>oɑlul</t>
  </si>
  <si>
    <t>maxilla; māla</t>
  </si>
  <si>
    <t>ma'sela</t>
  </si>
  <si>
    <t>siā'gōn; 'gnatʰos; 'genus</t>
  </si>
  <si>
    <t>čeljust</t>
  </si>
  <si>
    <t>kinnebacke; kiver; kivel</t>
  </si>
  <si>
    <t>käke</t>
  </si>
  <si>
    <t>kjoptr</t>
  </si>
  <si>
    <t>machoire</t>
  </si>
  <si>
    <t>karvan</t>
  </si>
  <si>
    <t>gên; cern</t>
  </si>
  <si>
    <t>carpat</t>
  </si>
  <si>
    <t>ba'ralʸa</t>
  </si>
  <si>
    <t>mandíbula</t>
  </si>
  <si>
    <t>kauŋao</t>
  </si>
  <si>
    <t>kauae</t>
  </si>
  <si>
    <t>PNP *aʔa</t>
  </si>
  <si>
    <t>PPN taŋa; *kauʔahe; *kauqahe; *aqa; *aa</t>
  </si>
  <si>
    <t>*PEO *aze.</t>
  </si>
  <si>
    <t>فكّ , حنك</t>
  </si>
  <si>
    <t>ɑrvɑre</t>
  </si>
  <si>
    <t>Respectively: 'mouth, face'; loan from Romanian.</t>
  </si>
  <si>
    <t>mui; [falka]</t>
  </si>
  <si>
    <t>hanu-</t>
  </si>
  <si>
    <t>jaw</t>
  </si>
  <si>
    <t>gallu</t>
  </si>
  <si>
    <t>frōns</t>
  </si>
  <si>
    <t>'metopo; 'kutelo</t>
  </si>
  <si>
    <t>'metōpon</t>
  </si>
  <si>
    <t>lob (čelo)</t>
  </si>
  <si>
    <t>stirn; tinne</t>
  </si>
  <si>
    <t>enni</t>
  </si>
  <si>
    <t>talcen</t>
  </si>
  <si>
    <t>ētan; tul</t>
  </si>
  <si>
    <t>be'lar</t>
  </si>
  <si>
    <t>frente</t>
  </si>
  <si>
    <t>Respectively: lit. 'eye-head-place/location; eye-head-person possessed'.</t>
  </si>
  <si>
    <t>iš-kʷa-ko; iš-kʷa-y</t>
  </si>
  <si>
    <t>laʔe</t>
  </si>
  <si>
    <t>rae</t>
  </si>
  <si>
    <t>PPN *laʔe; *lae; *laqe; *raʔe; *faŋa</t>
  </si>
  <si>
    <t>*PEO *raqe-</t>
  </si>
  <si>
    <t>جبْهة , جبِين</t>
  </si>
  <si>
    <t>pišɑni</t>
  </si>
  <si>
    <t>čikat</t>
  </si>
  <si>
    <t>bhāla-</t>
  </si>
  <si>
    <t>forehead</t>
  </si>
  <si>
    <t>muoðut</t>
  </si>
  <si>
    <t>faciēs</t>
  </si>
  <si>
    <t>'prosopo; 'mutra</t>
  </si>
  <si>
    <t>'prosōpon</t>
  </si>
  <si>
    <t>lico</t>
  </si>
  <si>
    <t>gesiht; antlitze</t>
  </si>
  <si>
    <t>First form refers to 'person'; wlits 'appearance'.</t>
  </si>
  <si>
    <t>andwairþi; wlits; andawleizn; ludja</t>
  </si>
  <si>
    <t>ansikte; anlete</t>
  </si>
  <si>
    <t>andlit</t>
  </si>
  <si>
    <t>visage</t>
  </si>
  <si>
    <t>bizaj; fas</t>
  </si>
  <si>
    <t>wyneb</t>
  </si>
  <si>
    <t>agad; enech</t>
  </si>
  <si>
    <t>begi'tʰarte</t>
  </si>
  <si>
    <t>cara</t>
  </si>
  <si>
    <t>Means place/location of the eye. Cf. 'eye' 04.210. *Aztecan *iiš-.</t>
  </si>
  <si>
    <t>i-iš-ko</t>
  </si>
  <si>
    <t>Verbal form is aŋa ki; aro ki. Latter form also means 'eye', q.v. 04.210.</t>
  </si>
  <si>
    <t>mata; kanohi</t>
  </si>
  <si>
    <t>Respectively: 'honorific-face, eyes, mouth; face; face, eye'.</t>
  </si>
  <si>
    <t>PPN **fofoŋa; haŋa; *mata</t>
  </si>
  <si>
    <t>*PEO *mata; *nako</t>
  </si>
  <si>
    <t>وجْه , مُحيًّا</t>
  </si>
  <si>
    <t>ru</t>
  </si>
  <si>
    <t>Also means 'mouth' 04.240.</t>
  </si>
  <si>
    <t>Latter form also means 'mouth' 04.240.</t>
  </si>
  <si>
    <t>anīka-; mukha-</t>
  </si>
  <si>
    <t>face</t>
  </si>
  <si>
    <t>vuoigŋɑšɑt</t>
  </si>
  <si>
    <t>cerebrum</t>
  </si>
  <si>
    <t>mia'lo; 'nus; e'gefalos</t>
  </si>
  <si>
    <t>eŋ'kepʰalos</t>
  </si>
  <si>
    <t>mozg</t>
  </si>
  <si>
    <t>hirne</t>
  </si>
  <si>
    <t>hjärna</t>
  </si>
  <si>
    <t>hjarni</t>
  </si>
  <si>
    <t>cerveau</t>
  </si>
  <si>
    <t>empenn</t>
  </si>
  <si>
    <t>ymennydd</t>
  </si>
  <si>
    <t>inchinn</t>
  </si>
  <si>
    <t>hün</t>
  </si>
  <si>
    <t>cerebro; sesos</t>
  </si>
  <si>
    <t>i-kʷa-tiš-yo</t>
  </si>
  <si>
    <t>ʔuto</t>
  </si>
  <si>
    <t>roro</t>
  </si>
  <si>
    <t>PPN *lolo</t>
  </si>
  <si>
    <t>*PEO *moɲa</t>
  </si>
  <si>
    <t>مُخّ , دِماغ</t>
  </si>
  <si>
    <t>mæqz</t>
  </si>
  <si>
    <t>Cf. 'mind' and other related words in Chapter 17.</t>
  </si>
  <si>
    <t>mastiṣka-</t>
  </si>
  <si>
    <t>brain</t>
  </si>
  <si>
    <t>oɑiveskalǰu</t>
  </si>
  <si>
    <t>calva, calvāria</t>
  </si>
  <si>
    <t>kra'nio</t>
  </si>
  <si>
    <t>kra'nion</t>
  </si>
  <si>
    <t>čerep</t>
  </si>
  <si>
    <t>schedel; hirneschal</t>
  </si>
  <si>
    <t>hwairnei</t>
  </si>
  <si>
    <t>skalle</t>
  </si>
  <si>
    <t>hauss</t>
  </si>
  <si>
    <t>crâne</t>
  </si>
  <si>
    <t>klopenn</t>
  </si>
  <si>
    <t>penglog</t>
  </si>
  <si>
    <t>clocenn</t>
  </si>
  <si>
    <t>Lit. 'head bone'.</t>
  </si>
  <si>
    <t>bü 'esür</t>
  </si>
  <si>
    <t>cráneo; calavera</t>
  </si>
  <si>
    <t>mike- is 'dead, corpse' 04.770. See 'head' 04.200. Also i-kʷa-kakawi-yo; i-kʷakakaw-yo.</t>
  </si>
  <si>
    <t>mike-c̷on-tekoma-t</t>
  </si>
  <si>
    <t>foʔi ʔulupoko; ŋaahi hui ʔoe; ʔulu (fakakātoa)</t>
  </si>
  <si>
    <t>aŋa-aŋa</t>
  </si>
  <si>
    <t>جُمْجُمة</t>
  </si>
  <si>
    <t>kælle</t>
  </si>
  <si>
    <t>šero</t>
  </si>
  <si>
    <t>mastaka-; kapāla-; karpara-</t>
  </si>
  <si>
    <t>skull</t>
  </si>
  <si>
    <t>geɑðɑš</t>
  </si>
  <si>
    <t>'krotafos</t>
  </si>
  <si>
    <t>'krotapʰos; 'korsē</t>
  </si>
  <si>
    <t>visok</t>
  </si>
  <si>
    <t>tünewenge</t>
  </si>
  <si>
    <t>tinning</t>
  </si>
  <si>
    <t>tempe</t>
  </si>
  <si>
    <t>kostez ar penn</t>
  </si>
  <si>
    <t>arlais</t>
  </si>
  <si>
    <t>lu</t>
  </si>
  <si>
    <t>sien</t>
  </si>
  <si>
    <t>صُدْغ</t>
  </si>
  <si>
    <t>kenāra-</t>
  </si>
  <si>
    <t>side of head, temple</t>
  </si>
  <si>
    <t>oɑivi</t>
  </si>
  <si>
    <t>caput</t>
  </si>
  <si>
    <t>ke'fali</t>
  </si>
  <si>
    <t>kepʰa'lē; 'karā</t>
  </si>
  <si>
    <t>golova</t>
  </si>
  <si>
    <t>houbet; kopf</t>
  </si>
  <si>
    <t>haubiþ</t>
  </si>
  <si>
    <t>huvud</t>
  </si>
  <si>
    <t>hofuð, haufuð</t>
  </si>
  <si>
    <t>tête</t>
  </si>
  <si>
    <t>Also means 'end' 12.350.</t>
  </si>
  <si>
    <t>cend; cenn</t>
  </si>
  <si>
    <t>'bürü</t>
  </si>
  <si>
    <t>cabeza</t>
  </si>
  <si>
    <t>Cf. 'hair' 04.140; 'dandruff' 04.146. tekomat is 'jícara', a bowl/ container' 05.330. 'Dentro de su cabeza' is ikʷa-ihtik. *Aztecan *kʷaa(y)(V)-.</t>
  </si>
  <si>
    <t>i-c̷on-tekon; i-kʷa-ko</t>
  </si>
  <si>
    <t>ʔulu</t>
  </si>
  <si>
    <t>'Crown (of head)' is tipuaki; tumuaki.</t>
  </si>
  <si>
    <t>upoko; maateŋa; maahuŋa; maahuna; pane; pane-pane</t>
  </si>
  <si>
    <t>Latter form also means 'hair'. PEP *(ʔ)upoko. Honorific term fofoŋa.</t>
  </si>
  <si>
    <t>PPN *pane; *fofoŋa; *qulu; *ʔulu; *'ulu</t>
  </si>
  <si>
    <t>*PEO *pwatu; *bwatu-'chief, head of family'; *keju-'back of head'.</t>
  </si>
  <si>
    <t>رأْس</t>
  </si>
  <si>
    <t>širas-; cīrṣan-; mūrdhan-</t>
  </si>
  <si>
    <t>head</t>
  </si>
  <si>
    <t>čielgi</t>
  </si>
  <si>
    <t>spīna</t>
  </si>
  <si>
    <t>sponðili'ki 'stili; raxokokali'a</t>
  </si>
  <si>
    <t>'hrakʰis</t>
  </si>
  <si>
    <t>spinnoj xrebet</t>
  </si>
  <si>
    <t>rückebein</t>
  </si>
  <si>
    <t>rygg-rad</t>
  </si>
  <si>
    <t>épine dorsale; colonne vertébrale</t>
  </si>
  <si>
    <t>gwalenn e gein</t>
  </si>
  <si>
    <t>asgwrn cefn</t>
  </si>
  <si>
    <t>Lit. 'back bone'.</t>
  </si>
  <si>
    <t>'biskar 'esür</t>
  </si>
  <si>
    <t>Iberian Span. has espina dorsal, columna vertebral.</t>
  </si>
  <si>
    <t>espinazo; espina dorsal</t>
  </si>
  <si>
    <t>See 'defecate' 04.660.</t>
  </si>
  <si>
    <t>i-kʷita-panomi[y]o</t>
  </si>
  <si>
    <t>hui tuʔa; foʔi hui he hui tuʔa</t>
  </si>
  <si>
    <t>iwi tuaraa; iwi tuararo</t>
  </si>
  <si>
    <t>العمُودُ الفِقْرِيّ</t>
  </si>
  <si>
    <t>rafin</t>
  </si>
  <si>
    <t>pṛṣṭha-vaṃša-; vaṃša-</t>
  </si>
  <si>
    <t>spine</t>
  </si>
  <si>
    <t>seɑlgi</t>
  </si>
  <si>
    <t>dorsum; tergum</t>
  </si>
  <si>
    <t>'plati</t>
  </si>
  <si>
    <t>'nōton; 'nōta</t>
  </si>
  <si>
    <t>spina</t>
  </si>
  <si>
    <t>rücke</t>
  </si>
  <si>
    <t>rygg</t>
  </si>
  <si>
    <t>bak</t>
  </si>
  <si>
    <t>kein</t>
  </si>
  <si>
    <t>cefn</t>
  </si>
  <si>
    <t>cūl; druimm</t>
  </si>
  <si>
    <t>'biskar</t>
  </si>
  <si>
    <t>espalda</t>
  </si>
  <si>
    <t>Cf. 'tail' 04.180; 'defecate' 04.660. *Aztecan *təpoc̷-, also 'shoulder'.</t>
  </si>
  <si>
    <t>i-kampa; i-kʷita-pan; i-kan</t>
  </si>
  <si>
    <t>mui; tuʔa</t>
  </si>
  <si>
    <t>tuaraa; muri</t>
  </si>
  <si>
    <t>Flat of back *pa(a)pa(a)tuqa.</t>
  </si>
  <si>
    <t>PPN *tuʔa; *pa(a)-pa(a)tuʔa</t>
  </si>
  <si>
    <t>ظهْر</t>
  </si>
  <si>
    <t>pošt</t>
  </si>
  <si>
    <t>Latter form is plural noun.</t>
  </si>
  <si>
    <t>dumo; zeya</t>
  </si>
  <si>
    <t>pṛṣṭha-</t>
  </si>
  <si>
    <t>back</t>
  </si>
  <si>
    <t>seɑibi</t>
  </si>
  <si>
    <t>Also means 'penis' 04.492.</t>
  </si>
  <si>
    <t>u'ra</t>
  </si>
  <si>
    <t>ū'rā</t>
  </si>
  <si>
    <t>xvost</t>
  </si>
  <si>
    <t>zagel; swanz; sterz</t>
  </si>
  <si>
    <t>svans</t>
  </si>
  <si>
    <t>hali; tagl; rōfa</t>
  </si>
  <si>
    <t>queue</t>
  </si>
  <si>
    <t>lost</t>
  </si>
  <si>
    <t>cynffon</t>
  </si>
  <si>
    <t>err; erball</t>
  </si>
  <si>
    <t>'büstan</t>
  </si>
  <si>
    <t>cola</t>
  </si>
  <si>
    <t>pil is used as a diminutive; cf. 'child' 02.270. See 'defecate' 04.660.</t>
  </si>
  <si>
    <t>i-kʷita-pil</t>
  </si>
  <si>
    <t>hiku</t>
  </si>
  <si>
    <t>'Tail (of bird)' remu; kootore; 'tail (of fish)' hiku.</t>
  </si>
  <si>
    <t>whiiore; teera</t>
  </si>
  <si>
    <t>PPN *iku; *siku</t>
  </si>
  <si>
    <t>*PEO *iku</t>
  </si>
  <si>
    <t>ذيْل , ذنب</t>
  </si>
  <si>
    <t>pori</t>
  </si>
  <si>
    <t>puccha; lān̄gūla-</t>
  </si>
  <si>
    <t>tail</t>
  </si>
  <si>
    <t>čoɑr̃vi</t>
  </si>
  <si>
    <t>cornū</t>
  </si>
  <si>
    <t>'kerato</t>
  </si>
  <si>
    <t>'keras</t>
  </si>
  <si>
    <t>rog</t>
  </si>
  <si>
    <t>horn</t>
  </si>
  <si>
    <t>corne</t>
  </si>
  <si>
    <t>corn</t>
  </si>
  <si>
    <t>adarc; benn</t>
  </si>
  <si>
    <t>cuerno</t>
  </si>
  <si>
    <t>meʔatui</t>
  </si>
  <si>
    <t>haaona</t>
  </si>
  <si>
    <t>قرْن</t>
  </si>
  <si>
    <t>šɑx</t>
  </si>
  <si>
    <t>šṛn̄ga-; viṣāṇa-</t>
  </si>
  <si>
    <t>er̃ttet</t>
  </si>
  <si>
    <t>costa</t>
  </si>
  <si>
    <t>ple'vro</t>
  </si>
  <si>
    <t>pleu'ron; pleu'rā</t>
  </si>
  <si>
    <t>rebro</t>
  </si>
  <si>
    <t>rippe</t>
  </si>
  <si>
    <t>revben</t>
  </si>
  <si>
    <t>rif</t>
  </si>
  <si>
    <t>côte</t>
  </si>
  <si>
    <t>kostezenn</t>
  </si>
  <si>
    <t>asen</t>
  </si>
  <si>
    <t>asna</t>
  </si>
  <si>
    <t>Lit. 'side bone'.</t>
  </si>
  <si>
    <t>'ṣaihec̷̣ 'esür</t>
  </si>
  <si>
    <t>costilla</t>
  </si>
  <si>
    <t>i-elčikiw</t>
  </si>
  <si>
    <t>hui vakavaka; hui palalulu</t>
  </si>
  <si>
    <t>kao-kao; rara</t>
  </si>
  <si>
    <t>See also 'rafter'.</t>
  </si>
  <si>
    <t>PPN *lala; *kawakawa</t>
  </si>
  <si>
    <t>*PEO *lala-.</t>
  </si>
  <si>
    <t>ضِلْع</t>
  </si>
  <si>
    <t>dænde</t>
  </si>
  <si>
    <t>prasav</t>
  </si>
  <si>
    <t>paršu-; pṛṣṭi-</t>
  </si>
  <si>
    <t>rib</t>
  </si>
  <si>
    <t>dakti</t>
  </si>
  <si>
    <t>'kokalo</t>
  </si>
  <si>
    <t>o'steon</t>
  </si>
  <si>
    <t>kost</t>
  </si>
  <si>
    <t>askorn</t>
  </si>
  <si>
    <t>asgwrn</t>
  </si>
  <si>
    <t>cnāim</t>
  </si>
  <si>
    <t>'esür</t>
  </si>
  <si>
    <t>hueso</t>
  </si>
  <si>
    <t>*Aztecan *oomV-.</t>
  </si>
  <si>
    <t>omi-t</t>
  </si>
  <si>
    <t>hui</t>
  </si>
  <si>
    <t>First form is also 'tribe; people'. 'Marrow' is roro; kamo-kamo. Cf. 'eye' 04.210. 'Skeleton' is koo-iwi.</t>
  </si>
  <si>
    <t>iwi; wheua</t>
  </si>
  <si>
    <t>PNP *iwi. 'Medula, marrow' is *PPN *lolo; *uso.</t>
  </si>
  <si>
    <t>PPN *hui; *hiwi; *h(i, u)wi; *iwi; *kuti</t>
  </si>
  <si>
    <t>*PEO *zuRi-; *suRi.</t>
  </si>
  <si>
    <t>عظْم</t>
  </si>
  <si>
    <t>ostoxɑn</t>
  </si>
  <si>
    <t>[kokalo]</t>
  </si>
  <si>
    <t>asthi-</t>
  </si>
  <si>
    <t>bone</t>
  </si>
  <si>
    <t>suotnɑ</t>
  </si>
  <si>
    <t>vēna</t>
  </si>
  <si>
    <t>'fleva; arti'ria</t>
  </si>
  <si>
    <t>pʰleps; artē'riā</t>
  </si>
  <si>
    <t>vena; arterija</t>
  </si>
  <si>
    <t>ader</t>
  </si>
  <si>
    <t>ven; artär; blod-åder; puls-åder</t>
  </si>
  <si>
    <t>veine; artère</t>
  </si>
  <si>
    <t>gwazienn</t>
  </si>
  <si>
    <t>gwythïen</t>
  </si>
  <si>
    <t>saɲ</t>
  </si>
  <si>
    <t>vena; arteria</t>
  </si>
  <si>
    <t>'Sinew' uoua; ivi. 'Ligament' uoua fakahoko hui. 'Tendon' hokotakiʔaŋa; uoua ki he hui.</t>
  </si>
  <si>
    <t>kālava tufa toto; kālava fetuku toto; kālava fakafoki; toto ki he mafu</t>
  </si>
  <si>
    <t>Means 'sinew, tendon, muscle'. Is classified as a Stative A, under 'difficult'17.470 (p. 10 Biggs 1966).</t>
  </si>
  <si>
    <t>ua-ua</t>
  </si>
  <si>
    <t>Sinew.</t>
  </si>
  <si>
    <t>PPN *ua; *ua-ua</t>
  </si>
  <si>
    <t>*PEO *uRa-uRa</t>
  </si>
  <si>
    <t>شِرْيان : عِرْق , ورِيد</t>
  </si>
  <si>
    <t>ræg</t>
  </si>
  <si>
    <t>nāḍī-; nāḍi-; nālī; nāli-; sirā-</t>
  </si>
  <si>
    <t>vein, artery</t>
  </si>
  <si>
    <t>vɑr̃r̃ɑ</t>
  </si>
  <si>
    <t>sanguis; cruor</t>
  </si>
  <si>
    <t>'ema</t>
  </si>
  <si>
    <t>'haima</t>
  </si>
  <si>
    <t>krov</t>
  </si>
  <si>
    <t>bluot</t>
  </si>
  <si>
    <t>bloþ</t>
  </si>
  <si>
    <t>blod</t>
  </si>
  <si>
    <t>blōð</t>
  </si>
  <si>
    <t>sang</t>
  </si>
  <si>
    <t>gwad</t>
  </si>
  <si>
    <t>gwaed; crau</t>
  </si>
  <si>
    <t>fuil; crū</t>
  </si>
  <si>
    <t>'odol</t>
  </si>
  <si>
    <t>sangre</t>
  </si>
  <si>
    <t>'Sangrar' is es-kisa; 'cause to be bloody' is -es-wi. *Aztecan *əs-.</t>
  </si>
  <si>
    <t>es-ti; es-yoh</t>
  </si>
  <si>
    <t>toto</t>
  </si>
  <si>
    <t>PEP 'menstrual' *wari; *ra(r, R)a</t>
  </si>
  <si>
    <t>PPN *toto</t>
  </si>
  <si>
    <t>دم</t>
  </si>
  <si>
    <t>xun</t>
  </si>
  <si>
    <t>rat(m)</t>
  </si>
  <si>
    <t>The final example has the parallel form asan-.</t>
  </si>
  <si>
    <t>asra-; rakta-; rudhira; asṛj-</t>
  </si>
  <si>
    <t>blood</t>
  </si>
  <si>
    <t>gɑtnɑ</t>
  </si>
  <si>
    <t>porrīgō; furfur</t>
  </si>
  <si>
    <t>piti'riða</t>
  </si>
  <si>
    <t>'pitūron</t>
  </si>
  <si>
    <t>perxot</t>
  </si>
  <si>
    <t>schivern</t>
  </si>
  <si>
    <t>mjäll</t>
  </si>
  <si>
    <t>pellicule</t>
  </si>
  <si>
    <t>kenn</t>
  </si>
  <si>
    <t>marwdon, mardon; cen</t>
  </si>
  <si>
    <t>'sahi</t>
  </si>
  <si>
    <t>caspa</t>
  </si>
  <si>
    <t>Cf. 'head' 04.200, 'skin' 04.120.</t>
  </si>
  <si>
    <t>i-kʷa-ewa-yo</t>
  </si>
  <si>
    <t>mafunofuna ē; ŋeʔesi ʔulu</t>
  </si>
  <si>
    <t>PPN *lafa</t>
  </si>
  <si>
    <t>قِشْرةُ الرأْس</t>
  </si>
  <si>
    <t>[mistreac̷a]</t>
  </si>
  <si>
    <t>dandruff</t>
  </si>
  <si>
    <t>siehppɑ</t>
  </si>
  <si>
    <t>pūbēs</t>
  </si>
  <si>
    <t>'trixa</t>
  </si>
  <si>
    <t>'hēbē</t>
  </si>
  <si>
    <t>schamhār</t>
  </si>
  <si>
    <t>köns-hår</t>
  </si>
  <si>
    <t>poil pubien</t>
  </si>
  <si>
    <t>See 'hair' 04.140.</t>
  </si>
  <si>
    <t>bleo</t>
  </si>
  <si>
    <t>cedor, blew cedor, blew'r arffed</t>
  </si>
  <si>
    <t>'üskü 'bilho</t>
  </si>
  <si>
    <t>pelo púbico</t>
  </si>
  <si>
    <t>'Pubic region'.</t>
  </si>
  <si>
    <t>PPN *fure</t>
  </si>
  <si>
    <t>(شعْر (العوْرة</t>
  </si>
  <si>
    <t>zar</t>
  </si>
  <si>
    <t>pubic hair</t>
  </si>
  <si>
    <t>pilus</t>
  </si>
  <si>
    <t>tʰriks; 'trikʰes</t>
  </si>
  <si>
    <t>volosy na tele</t>
  </si>
  <si>
    <t>kropps-hår</t>
  </si>
  <si>
    <t>poil</t>
  </si>
  <si>
    <t>See 'hair' 04.140</t>
  </si>
  <si>
    <t>blew (ar y corff)</t>
  </si>
  <si>
    <t>'bilho</t>
  </si>
  <si>
    <t>vello</t>
  </si>
  <si>
    <t>Also means 'wool' 06.220.</t>
  </si>
  <si>
    <t>i-tohmi-yo</t>
  </si>
  <si>
    <t>huru-huru</t>
  </si>
  <si>
    <t>PPN *fulu</t>
  </si>
  <si>
    <t>(شعْر (الجِسْم</t>
  </si>
  <si>
    <t>The last term is a later form.</t>
  </si>
  <si>
    <t>roman-; loman-</t>
  </si>
  <si>
    <t>body hair</t>
  </si>
  <si>
    <t>seɑmu</t>
  </si>
  <si>
    <t>barba</t>
  </si>
  <si>
    <t>'musi; 'ɣenia</t>
  </si>
  <si>
    <t>'pōgōn; genei'as; 'geneion</t>
  </si>
  <si>
    <t>boroda</t>
  </si>
  <si>
    <t>bart</t>
  </si>
  <si>
    <t>skägg</t>
  </si>
  <si>
    <t>skegg</t>
  </si>
  <si>
    <t>barbe</t>
  </si>
  <si>
    <t>barf</t>
  </si>
  <si>
    <t>fēsōc</t>
  </si>
  <si>
    <t>'bisar</t>
  </si>
  <si>
    <t>Lit. 'possessed-mouth-hair-human'.</t>
  </si>
  <si>
    <t>i-ten-c̷on-yo</t>
  </si>
  <si>
    <t>kava</t>
  </si>
  <si>
    <t>paahau</t>
  </si>
  <si>
    <t>PPN *kumi-kumi; *kumi; *kawa</t>
  </si>
  <si>
    <t>لِحْية</t>
  </si>
  <si>
    <t>riš</t>
  </si>
  <si>
    <t>šʸor</t>
  </si>
  <si>
    <t>šmašru-</t>
  </si>
  <si>
    <t>beard</t>
  </si>
  <si>
    <t>vuoktɑ</t>
  </si>
  <si>
    <t>capillus; crīnis; coma</t>
  </si>
  <si>
    <t>'komē</t>
  </si>
  <si>
    <t>volosy</t>
  </si>
  <si>
    <t>The second and third forms refer specifically to hair on the human head.</t>
  </si>
  <si>
    <t>hār; vahs; schopf</t>
  </si>
  <si>
    <t>tagl; skuft</t>
  </si>
  <si>
    <t>hår</t>
  </si>
  <si>
    <t>skopt: of the head.</t>
  </si>
  <si>
    <t>hār; skopt</t>
  </si>
  <si>
    <t>cheveu</t>
  </si>
  <si>
    <t>Refers to a head of hair; blevenn is the singular for one hair.</t>
  </si>
  <si>
    <t>gwallt; blew</t>
  </si>
  <si>
    <t>folt; find</t>
  </si>
  <si>
    <t>From Latin 'pilus'.</t>
  </si>
  <si>
    <t>['bilho]</t>
  </si>
  <si>
    <t>cabello; pelo</t>
  </si>
  <si>
    <t>*Aztecan *c̷on-.</t>
  </si>
  <si>
    <t>i-c̷on; c̷oon-ti</t>
  </si>
  <si>
    <t>Cf. 'leaf'.</t>
  </si>
  <si>
    <t>louʔulu; fulufulu</t>
  </si>
  <si>
    <t>See 'wool' 06.220; 'feathers' 04.393.</t>
  </si>
  <si>
    <t>makawe; huru</t>
  </si>
  <si>
    <t>'Coconut husk/ fibre' *pulu . 'Tuft of hair' tope.</t>
  </si>
  <si>
    <t>PPN *awe; *fulu; *lauʔulu; *qulu; *ʔulu</t>
  </si>
  <si>
    <t>*PEO *pulu'feathers'</t>
  </si>
  <si>
    <t>(شعْر , شعْرة (الرأْس</t>
  </si>
  <si>
    <t>mu</t>
  </si>
  <si>
    <t>bal(a)</t>
  </si>
  <si>
    <t>keša-</t>
  </si>
  <si>
    <t>hair (head)</t>
  </si>
  <si>
    <t>oɑǰǰi</t>
  </si>
  <si>
    <t>'sarka</t>
  </si>
  <si>
    <t>sarks; 'kreas</t>
  </si>
  <si>
    <t>(mjaso) telo</t>
  </si>
  <si>
    <t>Respectively: 'meat; flesh'</t>
  </si>
  <si>
    <t>mimz; mammo</t>
  </si>
  <si>
    <t>hold; horund</t>
  </si>
  <si>
    <t>cig; cnawd</t>
  </si>
  <si>
    <t>fēoil; cūa</t>
  </si>
  <si>
    <t>a'ragi</t>
  </si>
  <si>
    <t>i-naka-yo-h</t>
  </si>
  <si>
    <t>kakano</t>
  </si>
  <si>
    <t>kiko-kiko</t>
  </si>
  <si>
    <t>لحْم , جسد , ربْلة</t>
  </si>
  <si>
    <t>mānsa-; mās- (māṃs-)</t>
  </si>
  <si>
    <t>flesh</t>
  </si>
  <si>
    <t>liiki ~ nahkki</t>
  </si>
  <si>
    <t>cutis; pellis; corium</t>
  </si>
  <si>
    <t>'ðerma; epiðer'miða</t>
  </si>
  <si>
    <t>'derma; kʰrōs; hrī'nos; 'skūtos</t>
  </si>
  <si>
    <t>koža; škura</t>
  </si>
  <si>
    <t>hūt; vel</t>
  </si>
  <si>
    <t>Respectively: 'human skin; hide; a general term'.</t>
  </si>
  <si>
    <t>hud; hudar; skinn</t>
  </si>
  <si>
    <t>hūð; skinn; horund</t>
  </si>
  <si>
    <t>peau</t>
  </si>
  <si>
    <t>krohen</t>
  </si>
  <si>
    <t>croen; cen</t>
  </si>
  <si>
    <t>cness; croccenn; seche</t>
  </si>
  <si>
    <t>piel; cutis; pellejo</t>
  </si>
  <si>
    <t>See 'bark' 08.750. 'Pod (of bean)' is e-kʷetaš. *Aztecan *kʷətaš-.</t>
  </si>
  <si>
    <t>kʷetaš; i-kʷetaš-[y]io; i-ewa-yo</t>
  </si>
  <si>
    <t>kiri; hiako; tapeha; epa-ina; peha</t>
  </si>
  <si>
    <t>First form means 'bark cloth'.</t>
  </si>
  <si>
    <t>PPN *tapa; *kili; *paku</t>
  </si>
  <si>
    <t>*PEO *kuli.</t>
  </si>
  <si>
    <t>pust</t>
  </si>
  <si>
    <t>tvac-; carman-; ajina-</t>
  </si>
  <si>
    <t>skin, hide</t>
  </si>
  <si>
    <t>gor̃ut</t>
  </si>
  <si>
    <t>corpus</t>
  </si>
  <si>
    <t>'soma; kor'mi</t>
  </si>
  <si>
    <t>'sōma</t>
  </si>
  <si>
    <t>telo</t>
  </si>
  <si>
    <t>līch, līch(n)am(e); līp</t>
  </si>
  <si>
    <t>leik</t>
  </si>
  <si>
    <t>kropp</t>
  </si>
  <si>
    <t>līk, līkamr, līkami</t>
  </si>
  <si>
    <t>corps</t>
  </si>
  <si>
    <t>corff</t>
  </si>
  <si>
    <t>corp; colinn; crī</t>
  </si>
  <si>
    <t>['kʰorpic̷]</t>
  </si>
  <si>
    <t>cuerpo</t>
  </si>
  <si>
    <t>Also means 'flesh; meat' 05.610.</t>
  </si>
  <si>
    <t>i-naka-yo</t>
  </si>
  <si>
    <t>sino</t>
  </si>
  <si>
    <t>Upper part of trunk fatafata. 'Hull' (canoe) katea.</t>
  </si>
  <si>
    <t>PPN *tina(na); *tino</t>
  </si>
  <si>
    <t>*PEO *poko-'trunk, hull, inside section, side, part'.</t>
  </si>
  <si>
    <t>جِسْم , جسد</t>
  </si>
  <si>
    <t>tæn</t>
  </si>
  <si>
    <t>[trupo]</t>
  </si>
  <si>
    <t>šarīra-; deha-; kāya-</t>
  </si>
  <si>
    <t>body</t>
  </si>
  <si>
    <t>gɑlbɑr̃ihc̷c̷i</t>
  </si>
  <si>
    <t>turtur</t>
  </si>
  <si>
    <t>xe'lona</t>
  </si>
  <si>
    <t>kʰe'lōnē; 'kʰelus</t>
  </si>
  <si>
    <t>čerepaxa</t>
  </si>
  <si>
    <t>schildkrote</t>
  </si>
  <si>
    <t>sköld means 'shield' 20.340.</t>
  </si>
  <si>
    <t>sköld-padda</t>
  </si>
  <si>
    <t>tortue</t>
  </si>
  <si>
    <t>tortu</t>
  </si>
  <si>
    <t>crwban y môr; môr-grwban</t>
  </si>
  <si>
    <t>tortuga</t>
  </si>
  <si>
    <t>*Aztecan *aayoo-.</t>
  </si>
  <si>
    <t>Latter form is flipper turtle.</t>
  </si>
  <si>
    <t>fonu; kapoŋa</t>
  </si>
  <si>
    <t>PPN *fonu; *kea</t>
  </si>
  <si>
    <t>*PEO *ponu</t>
  </si>
  <si>
    <t>سُلحْفاة</t>
  </si>
  <si>
    <t>lɑk-pošt; sang-baqa</t>
  </si>
  <si>
    <t>First form indicates possibly: 'toad with a teat'.</t>
  </si>
  <si>
    <t>[braska-c̷ic̷asa]; [kornyaka]</t>
  </si>
  <si>
    <t>kūrma-</t>
  </si>
  <si>
    <t>turtle</t>
  </si>
  <si>
    <t>Animals</t>
  </si>
  <si>
    <t>kr̃okodillɑ</t>
  </si>
  <si>
    <t>crocodīlus</t>
  </si>
  <si>
    <t>kro'koðilos; ali'ɣatoras</t>
  </si>
  <si>
    <t>kro'kodeilos</t>
  </si>
  <si>
    <t>krokodil</t>
  </si>
  <si>
    <t>The crocodile was of course not known first-hand by medieval German speakers, but it was common in animal books.</t>
  </si>
  <si>
    <t>kokodrille</t>
  </si>
  <si>
    <t>crocodile</t>
  </si>
  <si>
    <t>crocodil, crocodeil</t>
  </si>
  <si>
    <t>cocodrilo; caimán</t>
  </si>
  <si>
    <t>ʔelikeita; kalokataile</t>
  </si>
  <si>
    <t>تِمْساح</t>
  </si>
  <si>
    <t>[karkadila]</t>
  </si>
  <si>
    <t>nakra-; kumbhīra-</t>
  </si>
  <si>
    <t>crocodile, alligator</t>
  </si>
  <si>
    <t>deɑččɑlɑkkis</t>
  </si>
  <si>
    <t>lacerta</t>
  </si>
  <si>
    <t>'savra</t>
  </si>
  <si>
    <t>'saurā; 'sauros; kro'kodeilos</t>
  </si>
  <si>
    <t>jaščerica</t>
  </si>
  <si>
    <t>egedehse</t>
  </si>
  <si>
    <t>ödla</t>
  </si>
  <si>
    <t>lézard</t>
  </si>
  <si>
    <t>glazard</t>
  </si>
  <si>
    <t>madfall; genau goeg</t>
  </si>
  <si>
    <t>'ṣüṣkã'dera; 'ṣüṣker</t>
  </si>
  <si>
    <t>lagartija</t>
  </si>
  <si>
    <t>'Iguana' is *Aztecan *kʷəc̷-.</t>
  </si>
  <si>
    <t>maliguay; topeh; šilkʷowiši</t>
  </si>
  <si>
    <t>moko</t>
  </si>
  <si>
    <t>PCP *moko.</t>
  </si>
  <si>
    <t>PPN *moko; *pili</t>
  </si>
  <si>
    <t>سِحْلِيﳲة , عظاءة , سِقﳲاية</t>
  </si>
  <si>
    <t>bozmæǰe</t>
  </si>
  <si>
    <t>First and second forms are small and large respectively.</t>
  </si>
  <si>
    <t>[sipirla] ~ [supurla]; [supurlano]; [sugurka]</t>
  </si>
  <si>
    <t>saraṭa-</t>
  </si>
  <si>
    <t>lizard</t>
  </si>
  <si>
    <t>c̷uoppu</t>
  </si>
  <si>
    <t>rāna</t>
  </si>
  <si>
    <t>'vatraxos</t>
  </si>
  <si>
    <t>'batrakʰos</t>
  </si>
  <si>
    <t>ljaguška</t>
  </si>
  <si>
    <t>vrosch</t>
  </si>
  <si>
    <t>groda</t>
  </si>
  <si>
    <t>grenouille</t>
  </si>
  <si>
    <t>glesker; gweskleɲv; chignan; ranik</t>
  </si>
  <si>
    <t>broga</t>
  </si>
  <si>
    <t>'igel</t>
  </si>
  <si>
    <t>Also šošo-kala-t. 'Toad' is tamasolin.</t>
  </si>
  <si>
    <t>kala-t; kʷeya; akʷeya</t>
  </si>
  <si>
    <t>poto</t>
  </si>
  <si>
    <t>poroka</t>
  </si>
  <si>
    <t>ضِفْدِعة</t>
  </si>
  <si>
    <t>qurbɑqe</t>
  </si>
  <si>
    <t>Respectively: loan from Slavic languages; loan from Romanian languages; 'jumper'. Same word often used for 'frog' and 'toad'. Alternative usage is bra(u)ska in the sense of a female 'frog' or 'toad' and džamba ~ džambo for a male 'toad'.</t>
  </si>
  <si>
    <t>[džamba] ~ [džambo]; [brauska] ~ [braska]; xutʸamni</t>
  </si>
  <si>
    <t>bheka-; maṇḍūka-</t>
  </si>
  <si>
    <t>frog</t>
  </si>
  <si>
    <t>r̃iipu</t>
  </si>
  <si>
    <t>cochlea</t>
  </si>
  <si>
    <t>sali'gari</t>
  </si>
  <si>
    <t>ko'kʰlias; 'kokʰlos</t>
  </si>
  <si>
    <t>ulitka</t>
  </si>
  <si>
    <t>snecke</t>
  </si>
  <si>
    <t>snigel</t>
  </si>
  <si>
    <t>escargot</t>
  </si>
  <si>
    <t>Refers to a snail with shell.</t>
  </si>
  <si>
    <t>melhwedenn krogennet</t>
  </si>
  <si>
    <t>malwoden</t>
  </si>
  <si>
    <t>From Span. 'caracol'.</t>
  </si>
  <si>
    <t>[ka'kolʸ]</t>
  </si>
  <si>
    <t>caracol</t>
  </si>
  <si>
    <t>šok-ti</t>
  </si>
  <si>
    <t>[sineili]</t>
  </si>
  <si>
    <t>ŋata</t>
  </si>
  <si>
    <t>PPN *ŋata</t>
  </si>
  <si>
    <t>حلزﹸونة , بزﳲاقة</t>
  </si>
  <si>
    <t>From lim 'mucus'.</t>
  </si>
  <si>
    <t>limori; [melc̷o]</t>
  </si>
  <si>
    <t>koša-stha-; koša-vāsin-</t>
  </si>
  <si>
    <t>snail</t>
  </si>
  <si>
    <t>r̃asselohkku</t>
  </si>
  <si>
    <t>gryllus</t>
  </si>
  <si>
    <t>a'kriða</t>
  </si>
  <si>
    <t>a'kris</t>
  </si>
  <si>
    <t>saranča; kuznečik</t>
  </si>
  <si>
    <t>höuschrecke</t>
  </si>
  <si>
    <t>þramstei</t>
  </si>
  <si>
    <t>gräs-hoppa</t>
  </si>
  <si>
    <t>sauterelle</t>
  </si>
  <si>
    <t>Means 'fern-cock'.</t>
  </si>
  <si>
    <t>kog-raden, killog-raden</t>
  </si>
  <si>
    <t>ceiliog y rhedyn</t>
  </si>
  <si>
    <t>čiča'tera; lʸar'hote</t>
  </si>
  <si>
    <t>saltamontes</t>
  </si>
  <si>
    <t>čapoli-n</t>
  </si>
  <si>
    <t>heʔe</t>
  </si>
  <si>
    <t>koowhiti-whiti; maawhiti-whiti; paakauroha-roha</t>
  </si>
  <si>
    <t>PPN *se(ʔ)e; *seqe</t>
  </si>
  <si>
    <t>جُنْدﹸب</t>
  </si>
  <si>
    <t>[mælæx]</t>
  </si>
  <si>
    <t>grast-oʀo 'horse' + diminutive 'little horse'.</t>
  </si>
  <si>
    <t>grastoʀo</t>
  </si>
  <si>
    <t>šalabha-</t>
  </si>
  <si>
    <t>grasshopper</t>
  </si>
  <si>
    <t>beɑiveloddi</t>
  </si>
  <si>
    <t>pāpiliō</t>
  </si>
  <si>
    <t>peta'luða</t>
  </si>
  <si>
    <t>psū'kʰē</t>
  </si>
  <si>
    <t>babočka</t>
  </si>
  <si>
    <t>vīvalter</t>
  </si>
  <si>
    <t>fjäril</t>
  </si>
  <si>
    <t>papillon</t>
  </si>
  <si>
    <t>glöyn byw; pili pala</t>
  </si>
  <si>
    <t>[papi'lʸu]</t>
  </si>
  <si>
    <t>mariposa</t>
  </si>
  <si>
    <t>Latter is 'mariposa nocturna'.</t>
  </si>
  <si>
    <t>papalo-t; čawa-papalo-t</t>
  </si>
  <si>
    <t>pepe</t>
  </si>
  <si>
    <t>peepepe; pepe</t>
  </si>
  <si>
    <t>PPN *pepe</t>
  </si>
  <si>
    <t>*PEO *mpempe</t>
  </si>
  <si>
    <t>فراشة</t>
  </si>
  <si>
    <t>pærvɑne</t>
  </si>
  <si>
    <t>[paparuga] ~ [peperuga]</t>
  </si>
  <si>
    <t>citra-pataṃga-</t>
  </si>
  <si>
    <t>butterfly</t>
  </si>
  <si>
    <t>pyralis; pyrausta</t>
  </si>
  <si>
    <t>piɣola'biða</t>
  </si>
  <si>
    <t>pūgolam'pis; lampu'ris</t>
  </si>
  <si>
    <t>svetljak</t>
  </si>
  <si>
    <t>gleimel</t>
  </si>
  <si>
    <t>lys-mask</t>
  </si>
  <si>
    <t>verluisant; luciole</t>
  </si>
  <si>
    <t>preɲv-goloig</t>
  </si>
  <si>
    <t>pryf tân</t>
  </si>
  <si>
    <t>luciérnaga</t>
  </si>
  <si>
    <t>يراعة , حُباحِب , أﹸمﳳ حُباحِب</t>
  </si>
  <si>
    <t>kha-jyotis-</t>
  </si>
  <si>
    <t>firefly</t>
  </si>
  <si>
    <t>geɑr̃pmɑš</t>
  </si>
  <si>
    <t>anguis; serpēns; colubra</t>
  </si>
  <si>
    <t>'fiði</t>
  </si>
  <si>
    <t>'opʰis</t>
  </si>
  <si>
    <t>zmeja (už)</t>
  </si>
  <si>
    <t>slange; wurm</t>
  </si>
  <si>
    <t>The latter means 'viper'.</t>
  </si>
  <si>
    <t>waurms; nadrs</t>
  </si>
  <si>
    <t>First term is 'grass snake'.</t>
  </si>
  <si>
    <t>snok; orm</t>
  </si>
  <si>
    <t>ormr; naðr; snākr</t>
  </si>
  <si>
    <t>serpent; couleuvre</t>
  </si>
  <si>
    <t>aer</t>
  </si>
  <si>
    <t>neidr; sarff</t>
  </si>
  <si>
    <t>nathir</t>
  </si>
  <si>
    <t>'ṣüge</t>
  </si>
  <si>
    <t>culebra; serpiente</t>
  </si>
  <si>
    <t>*Aztecan *koowa-.</t>
  </si>
  <si>
    <t>ko[w]a-t</t>
  </si>
  <si>
    <t>ŋata; manu totolo</t>
  </si>
  <si>
    <t>ŋaarara; naakahi; ŋaakahi</t>
  </si>
  <si>
    <t>PPN *ŋata; *gata</t>
  </si>
  <si>
    <t>*PEO *mwata; *Nwata</t>
  </si>
  <si>
    <t>ثُعْبان , حيﳴة , أفْعى</t>
  </si>
  <si>
    <t>mɑr</t>
  </si>
  <si>
    <t>ahi-; sarpa-; uraga-</t>
  </si>
  <si>
    <t>snake</t>
  </si>
  <si>
    <t>mahtu</t>
  </si>
  <si>
    <t>vermis</t>
  </si>
  <si>
    <t>sku'liki</t>
  </si>
  <si>
    <t>'skōlēks</t>
  </si>
  <si>
    <t>červ</t>
  </si>
  <si>
    <t>wurm</t>
  </si>
  <si>
    <t>maþa</t>
  </si>
  <si>
    <t>mask</t>
  </si>
  <si>
    <t>ormr; maðkr</t>
  </si>
  <si>
    <t>ver de terre</t>
  </si>
  <si>
    <t>Respectively: worm in general; earthworm.</t>
  </si>
  <si>
    <t>preɲv; buzugenn</t>
  </si>
  <si>
    <t>pryf genwair</t>
  </si>
  <si>
    <t>cruim</t>
  </si>
  <si>
    <t>Latter form is 'maggot'.</t>
  </si>
  <si>
    <t>'ši'šari; har</t>
  </si>
  <si>
    <t>lombriz; gusano</t>
  </si>
  <si>
    <t>tal is 'earth, dirt' 01.210; kʷetaš is 'skin' 04.120. Also kʷitkowat. A kind of worm is ihkočin.</t>
  </si>
  <si>
    <t>okʷil-c̷in; tal-ihkočin; tal-kʷetaš-kol</t>
  </si>
  <si>
    <t>ʔunufe</t>
  </si>
  <si>
    <t>toke; noke</t>
  </si>
  <si>
    <t>PPN *ilo; *noke; *toke; *kelemutu; *(qa)nufe; *ʔanufe; *fee; *qulo</t>
  </si>
  <si>
    <t>*PEO *baya</t>
  </si>
  <si>
    <t>دﹸودة</t>
  </si>
  <si>
    <t>kerm</t>
  </si>
  <si>
    <t>kermo; [rima]</t>
  </si>
  <si>
    <t>kṛmi-</t>
  </si>
  <si>
    <t>worm</t>
  </si>
  <si>
    <t>čuoikɑ</t>
  </si>
  <si>
    <t>Mosquito is based on musca 'fly'.</t>
  </si>
  <si>
    <t>culex</t>
  </si>
  <si>
    <t>ku'nupi</t>
  </si>
  <si>
    <t>'kōnōps</t>
  </si>
  <si>
    <t>moskit; komar</t>
  </si>
  <si>
    <t>snāke</t>
  </si>
  <si>
    <t>mygga</t>
  </si>
  <si>
    <t>moustique</t>
  </si>
  <si>
    <t>moustikenn</t>
  </si>
  <si>
    <t>Circa 1858.</t>
  </si>
  <si>
    <t>mosgito</t>
  </si>
  <si>
    <t>[mus'tika]</t>
  </si>
  <si>
    <t>mosquito</t>
  </si>
  <si>
    <t>*Aztecan *mooyoo-.</t>
  </si>
  <si>
    <t>šahkal-moyo-t</t>
  </si>
  <si>
    <t>namu</t>
  </si>
  <si>
    <t>waeroa; naeroa; naenae</t>
  </si>
  <si>
    <t>PPN *namu; *lamu</t>
  </si>
  <si>
    <t>Nyamok</t>
  </si>
  <si>
    <t>*PEO *namu; *ɲamu</t>
  </si>
  <si>
    <t>بعُوضة</t>
  </si>
  <si>
    <t>pæše</t>
  </si>
  <si>
    <t>[c̷inc̷ari]</t>
  </si>
  <si>
    <t>mašaka-</t>
  </si>
  <si>
    <t>muogir̃</t>
  </si>
  <si>
    <t>ku'nupi; mi'ɣaki</t>
  </si>
  <si>
    <t>sknīps</t>
  </si>
  <si>
    <t>moška; komar</t>
  </si>
  <si>
    <t>mücke</t>
  </si>
  <si>
    <t>moustique; moucheron</t>
  </si>
  <si>
    <t>fubuenn; c’hwibuenn</t>
  </si>
  <si>
    <t>gwybedyn mân; mân-wybedyn; piwiad; piwiedyn</t>
  </si>
  <si>
    <t>'elčo</t>
  </si>
  <si>
    <t>jején</t>
  </si>
  <si>
    <t>čakistle; moyo-c̷in</t>
  </si>
  <si>
    <t>namu; waeroa; naeroa; nae-nae; nao-nao</t>
  </si>
  <si>
    <t>PEP *na(q)o-na(q)o. PCP *(nɲ)a(')o-(nɲ)a(')o.</t>
  </si>
  <si>
    <t>PPN *na(ʔ)o; &lt;*na(q)o-na(q)o&gt;</t>
  </si>
  <si>
    <t>*PEO *na(R)ona(R)o.</t>
  </si>
  <si>
    <t>جِرْجِسة , بعُوضة صغِيرة</t>
  </si>
  <si>
    <t>Loan from Romanian 'midge'.</t>
  </si>
  <si>
    <t>Respectively: masculine; feminine.</t>
  </si>
  <si>
    <t>sūkṣma-makṣika-; sūkṣma-makṣikā-</t>
  </si>
  <si>
    <t>sandfly (midge), gnat</t>
  </si>
  <si>
    <t>čur̃u</t>
  </si>
  <si>
    <t>musca</t>
  </si>
  <si>
    <t>'miɣa</t>
  </si>
  <si>
    <t>muia</t>
  </si>
  <si>
    <t>muxa</t>
  </si>
  <si>
    <t>vliege</t>
  </si>
  <si>
    <t>fluga</t>
  </si>
  <si>
    <t>mouche</t>
  </si>
  <si>
    <t>kelienenn</t>
  </si>
  <si>
    <t>gwybedyn; cylionyn; pry, pryfyn; cleren</t>
  </si>
  <si>
    <t>cuil</t>
  </si>
  <si>
    <t>'ülʸü</t>
  </si>
  <si>
    <t>mosca</t>
  </si>
  <si>
    <t>moyo-t</t>
  </si>
  <si>
    <t>faŋa laŋo; laŋo</t>
  </si>
  <si>
    <t>Note metathesis.</t>
  </si>
  <si>
    <t>ŋaro; raŋo</t>
  </si>
  <si>
    <t>PPN *laŋo; *ŋalo</t>
  </si>
  <si>
    <t>*PEO *laŋo</t>
  </si>
  <si>
    <t>ذﹸبابة</t>
  </si>
  <si>
    <t>mægæs</t>
  </si>
  <si>
    <t>makʰi</t>
  </si>
  <si>
    <t>makṣā-; makṣikā-</t>
  </si>
  <si>
    <t>vievssis</t>
  </si>
  <si>
    <t>vespa</t>
  </si>
  <si>
    <t>'sfiga</t>
  </si>
  <si>
    <t>spʰēks</t>
  </si>
  <si>
    <t>osa</t>
  </si>
  <si>
    <t>wefse; wespe</t>
  </si>
  <si>
    <t>geting</t>
  </si>
  <si>
    <t>guêpe</t>
  </si>
  <si>
    <t>gwespedenn</t>
  </si>
  <si>
    <t>cacynen (feirch); gwenynen (feirch); piffgi; picwnen; piffgwnen</t>
  </si>
  <si>
    <t>lose'biɲa</t>
  </si>
  <si>
    <t>avispa</t>
  </si>
  <si>
    <t>alsin; neškomeh</t>
  </si>
  <si>
    <t>pī</t>
  </si>
  <si>
    <t>waapu; waapi</t>
  </si>
  <si>
    <t>دبﳳور</t>
  </si>
  <si>
    <t>zæmbur</t>
  </si>
  <si>
    <t>Also means 'bee'.</t>
  </si>
  <si>
    <t>birovli</t>
  </si>
  <si>
    <t>gandhālī-</t>
  </si>
  <si>
    <t>wasp</t>
  </si>
  <si>
    <t>alveus; alveārium</t>
  </si>
  <si>
    <t>ki'pseli</t>
  </si>
  <si>
    <t>'simblos; ku'pselē; ku'pselion</t>
  </si>
  <si>
    <t>ulej</t>
  </si>
  <si>
    <t>stoc</t>
  </si>
  <si>
    <t>bi-kupa</t>
  </si>
  <si>
    <t>ruche</t>
  </si>
  <si>
    <t>koloenn</t>
  </si>
  <si>
    <t>cwch gwenyn</t>
  </si>
  <si>
    <t>[kʰo'baɲ]</t>
  </si>
  <si>
    <t>colmena</t>
  </si>
  <si>
    <t>čan is 'house' 07.120. See 'honey' 05.840.</t>
  </si>
  <si>
    <t>[serah] okʷilkahon; i-čan in kolmena; nekc̷i-c̷in</t>
  </si>
  <si>
    <t>tauŋa [hone]</t>
  </si>
  <si>
    <t>قفِير , خلِيﳲةﹸ نحْل</t>
  </si>
  <si>
    <t>Lit. 'bee's house' 07.120.</t>
  </si>
  <si>
    <t>birovlengo kʰer</t>
  </si>
  <si>
    <t>madhu-koṣa-</t>
  </si>
  <si>
    <t>beehive</t>
  </si>
  <si>
    <t>cēra</t>
  </si>
  <si>
    <t>kē'ros</t>
  </si>
  <si>
    <t>vosk</t>
  </si>
  <si>
    <t>Since honey was the most important sweetener and honeycombs were the primary source for wax in medieval Germany, the term refers in the first instance to beeswax.</t>
  </si>
  <si>
    <t>wahs</t>
  </si>
  <si>
    <t>bi-vax</t>
  </si>
  <si>
    <t>cire</t>
  </si>
  <si>
    <t>koar</t>
  </si>
  <si>
    <t>cŵyr gwenyn</t>
  </si>
  <si>
    <t>'esko</t>
  </si>
  <si>
    <t>cera de abeja</t>
  </si>
  <si>
    <t>(شمع (العسل</t>
  </si>
  <si>
    <t>mom</t>
  </si>
  <si>
    <t>madhucchiṣṭha-</t>
  </si>
  <si>
    <t>beeswax</t>
  </si>
  <si>
    <t>mieðɑšeɑtni</t>
  </si>
  <si>
    <t>apis</t>
  </si>
  <si>
    <t>'melisa</t>
  </si>
  <si>
    <t>'melissa</t>
  </si>
  <si>
    <t>pčela</t>
  </si>
  <si>
    <t>bin</t>
  </si>
  <si>
    <t>bi</t>
  </si>
  <si>
    <t>bȳfluga</t>
  </si>
  <si>
    <t>abeille</t>
  </si>
  <si>
    <t>gwenanenn</t>
  </si>
  <si>
    <t>gwenynen</t>
  </si>
  <si>
    <t>bech</t>
  </si>
  <si>
    <t>'erle</t>
  </si>
  <si>
    <t>abeja</t>
  </si>
  <si>
    <t>From Span. 'cera'. See 'insect' 03.810.</t>
  </si>
  <si>
    <t>[sera]-okʷil-c̷in</t>
  </si>
  <si>
    <t>hone</t>
  </si>
  <si>
    <t>pii</t>
  </si>
  <si>
    <t>PAN 'Buzz, hum' is *ŋeŋ.</t>
  </si>
  <si>
    <t>نحْلة</t>
  </si>
  <si>
    <t>zæmbur(-e æsæl)</t>
  </si>
  <si>
    <t>ruvli; birovli</t>
  </si>
  <si>
    <t>madhu-lih-; bhramara-; ali-</t>
  </si>
  <si>
    <t>bee</t>
  </si>
  <si>
    <t>heɑvnni-fier̃bmi</t>
  </si>
  <si>
    <t>arānea</t>
  </si>
  <si>
    <t>i'stos a'raxnis</t>
  </si>
  <si>
    <t>a'rakʰnion</t>
  </si>
  <si>
    <t>pautina</t>
  </si>
  <si>
    <t>spinneweppe</t>
  </si>
  <si>
    <t>spindel-nät; spindel-väv</t>
  </si>
  <si>
    <t>toile d'araignée</t>
  </si>
  <si>
    <t>gwiad-kevnid</t>
  </si>
  <si>
    <t>gwe corryn; gwe pryf copyn</t>
  </si>
  <si>
    <t>a'maɲ</t>
  </si>
  <si>
    <t>telaraɲa</t>
  </si>
  <si>
    <t>c̷awal</t>
  </si>
  <si>
    <t>matakupesi; matamata-kupeŋa</t>
  </si>
  <si>
    <t>tuku-tuku; whare o puuŋaa-were-were</t>
  </si>
  <si>
    <t>PPN *ka-lewe-lewe; *leve; *vele</t>
  </si>
  <si>
    <t>نسِيج عنْكبُوت</t>
  </si>
  <si>
    <t>tɑr-e ænkæbut</t>
  </si>
  <si>
    <t>Loan from Romanian: 'spider's net'.</t>
  </si>
  <si>
    <t>[pinzenski mriaza]</t>
  </si>
  <si>
    <t>ūrṇa-nābha-jāla-; markaṭa-vas̄a-</t>
  </si>
  <si>
    <t>spider web</t>
  </si>
  <si>
    <t>heɑvdni</t>
  </si>
  <si>
    <t>a'raxni</t>
  </si>
  <si>
    <t>a'rakʰnēs; a'rakʰnē</t>
  </si>
  <si>
    <t>pauk</t>
  </si>
  <si>
    <t>spinne</t>
  </si>
  <si>
    <t>araignée</t>
  </si>
  <si>
    <t>kevnidenn</t>
  </si>
  <si>
    <t>cor; corryn; pryf copyn</t>
  </si>
  <si>
    <t>a'ɲarbe</t>
  </si>
  <si>
    <t>araɲa</t>
  </si>
  <si>
    <t>toka-t</t>
  </si>
  <si>
    <t>hina</t>
  </si>
  <si>
    <t>puuŋaa-were-were</t>
  </si>
  <si>
    <t>PEP *puŋaa-were-were</t>
  </si>
  <si>
    <t>PPN *ka-lewe-lewe</t>
  </si>
  <si>
    <t>*PEO *lawa(lawa).</t>
  </si>
  <si>
    <t>عنْكبُوت</t>
  </si>
  <si>
    <t>kɑrtæng; kɑrtæne; [ænkæbut]; ǰula</t>
  </si>
  <si>
    <t>In other dialects, ural.</t>
  </si>
  <si>
    <t>[pinzeno] ~ [pinzevo] ~ [punzino]; araxni</t>
  </si>
  <si>
    <t>ūrṇa-nābha-; ūrṇa-nābhi-; lūtā-</t>
  </si>
  <si>
    <t>spider</t>
  </si>
  <si>
    <t>gotkɑ</t>
  </si>
  <si>
    <t>formīca</t>
  </si>
  <si>
    <t>mir'migi</t>
  </si>
  <si>
    <t>'murmēks</t>
  </si>
  <si>
    <t>muravej</t>
  </si>
  <si>
    <t>āmeize</t>
  </si>
  <si>
    <t>myra</t>
  </si>
  <si>
    <t>fourmi</t>
  </si>
  <si>
    <t>merienenn</t>
  </si>
  <si>
    <t>Final form is plural.</t>
  </si>
  <si>
    <t>morgrugyn; mywionyn; mowion</t>
  </si>
  <si>
    <t>üɲ'hüri</t>
  </si>
  <si>
    <t>hormiga</t>
  </si>
  <si>
    <t>'Hormiga arriera' čičilaskat; 'hormiga picahuye' čilaskat. 'Hormiguero' is aska-tel. *Aztecan *c̷iika-.</t>
  </si>
  <si>
    <t>aska-t</t>
  </si>
  <si>
    <t>lō</t>
  </si>
  <si>
    <t>poopokorua</t>
  </si>
  <si>
    <t>Respectively: 'ant; large a.; white a'. 'Termite' *ane.</t>
  </si>
  <si>
    <t>PPN *loo; *lo; *looʔata; *ane</t>
  </si>
  <si>
    <t>*PEO *loRo.</t>
  </si>
  <si>
    <t>نمْلة</t>
  </si>
  <si>
    <t>mur; murče</t>
  </si>
  <si>
    <t>kirmi</t>
  </si>
  <si>
    <t>Respectively: general term; a 'red ant' or 'female ant'; 'white ant'.</t>
  </si>
  <si>
    <t>pipīlika-; pipīlikā-; puttikā-</t>
  </si>
  <si>
    <t>ant</t>
  </si>
  <si>
    <t>blatta</t>
  </si>
  <si>
    <t>katsa'riða</t>
  </si>
  <si>
    <t>kantʰa'ris</t>
  </si>
  <si>
    <t>tarakan</t>
  </si>
  <si>
    <t>The term, like English chafer, is general word for beetles.</t>
  </si>
  <si>
    <t>kevere</t>
  </si>
  <si>
    <t>kacker-lacka</t>
  </si>
  <si>
    <t>cafard; cancrelat</t>
  </si>
  <si>
    <t>Lit. 'beetle-black' 15.650.</t>
  </si>
  <si>
    <t>c’hwil-du</t>
  </si>
  <si>
    <t>chwilen ddu</t>
  </si>
  <si>
    <t>[ka'far]</t>
  </si>
  <si>
    <t>cucaracha</t>
  </si>
  <si>
    <t>šopepe</t>
  </si>
  <si>
    <t>moŋomoŋa</t>
  </si>
  <si>
    <t>PPN *kakalu(u)</t>
  </si>
  <si>
    <t>صُرْصُر , صُرْصُور , بِنْت ورْدان</t>
  </si>
  <si>
    <t>Closely related is 'beetle' susæk.</t>
  </si>
  <si>
    <t>[gindako]; [tarakano]</t>
  </si>
  <si>
    <t>paroṣṇī-</t>
  </si>
  <si>
    <t>cockroach</t>
  </si>
  <si>
    <t>skor̃piovdnɑ</t>
  </si>
  <si>
    <t>scorpiō</t>
  </si>
  <si>
    <t>skor'pios</t>
  </si>
  <si>
    <t>skorpion</t>
  </si>
  <si>
    <t>tarant</t>
  </si>
  <si>
    <t>skaurpjo</t>
  </si>
  <si>
    <t>scorpion</t>
  </si>
  <si>
    <t>(pryf) sgorpion</t>
  </si>
  <si>
    <t>Iberian Span. has escorpión.</t>
  </si>
  <si>
    <t>alacrán; escorpión</t>
  </si>
  <si>
    <t>*Aztecan *kooloo-.</t>
  </si>
  <si>
    <t>[sikopio]</t>
  </si>
  <si>
    <t>عقْرب</t>
  </si>
  <si>
    <t>Lit. 'crooked-tail'.</t>
  </si>
  <si>
    <t>kæždom</t>
  </si>
  <si>
    <t>Second form is from Romanian.</t>
  </si>
  <si>
    <t>[kolopeznic̷a]; [skarpiyonka]</t>
  </si>
  <si>
    <t>vṛšcika-</t>
  </si>
  <si>
    <t>duhatyuolggɑt</t>
  </si>
  <si>
    <t>centipeda</t>
  </si>
  <si>
    <t>saradapoða'rusa</t>
  </si>
  <si>
    <t>kʰili'opūs</t>
  </si>
  <si>
    <t>mnogonožka</t>
  </si>
  <si>
    <t>aselwurm</t>
  </si>
  <si>
    <t>tusen-foting</t>
  </si>
  <si>
    <t>mille-pattes</t>
  </si>
  <si>
    <t>mil-kraban</t>
  </si>
  <si>
    <t>neidr gantroed; cantroed</t>
  </si>
  <si>
    <t>ciempiés</t>
  </si>
  <si>
    <t>molokau</t>
  </si>
  <si>
    <t>weri</t>
  </si>
  <si>
    <t>أﹸمﱡ أرْبع و أرْبعِين</t>
  </si>
  <si>
    <t>hezɑr-pɑ</t>
  </si>
  <si>
    <t>Latter form: 'of a hundred feet'.</t>
  </si>
  <si>
    <t>[kanglyuri]; [lakrana]; šelepirengeri</t>
  </si>
  <si>
    <t>šata-padī-; šatapad-</t>
  </si>
  <si>
    <t>centipede</t>
  </si>
  <si>
    <t>lɑhpis</t>
  </si>
  <si>
    <t>pūlex</t>
  </si>
  <si>
    <t>'psilos</t>
  </si>
  <si>
    <t>'psulla; 'psullos</t>
  </si>
  <si>
    <t>bloxa</t>
  </si>
  <si>
    <t>vlōch; vlō</t>
  </si>
  <si>
    <t>loppa</t>
  </si>
  <si>
    <t>puce</t>
  </si>
  <si>
    <t>c’hwenenn</t>
  </si>
  <si>
    <t>chwannen</t>
  </si>
  <si>
    <t>Diminutive from Span. 'coco' (worm).</t>
  </si>
  <si>
    <t>[kü'küṣo]</t>
  </si>
  <si>
    <t>pulga</t>
  </si>
  <si>
    <t>tekpin-ti</t>
  </si>
  <si>
    <t>kutufisi</t>
  </si>
  <si>
    <t>puruhi; keha; tuiau</t>
  </si>
  <si>
    <t>PPN *kutu-fiti</t>
  </si>
  <si>
    <t>بُرْغُوث</t>
  </si>
  <si>
    <t>keyk; kæk</t>
  </si>
  <si>
    <t>pišom</t>
  </si>
  <si>
    <t>flea</t>
  </si>
  <si>
    <t>čivr̃osɑt</t>
  </si>
  <si>
    <t>lēns</t>
  </si>
  <si>
    <t>'koniða</t>
  </si>
  <si>
    <t>ko'nis</t>
  </si>
  <si>
    <t>niz</t>
  </si>
  <si>
    <t>lente</t>
  </si>
  <si>
    <t>nezenn</t>
  </si>
  <si>
    <t>nedden</t>
  </si>
  <si>
    <t>barč</t>
  </si>
  <si>
    <t>liendre</t>
  </si>
  <si>
    <t>ahsilit</t>
  </si>
  <si>
    <t>liha</t>
  </si>
  <si>
    <t>riha</t>
  </si>
  <si>
    <t>PPN *li(s, h)a; *lih(ae)</t>
  </si>
  <si>
    <t>*PEO *liz(ae); *li(s, z)a.</t>
  </si>
  <si>
    <t>صُؤَابة , بيْضة القمْلة</t>
  </si>
  <si>
    <t>likʰ</t>
  </si>
  <si>
    <t>likṣā-</t>
  </si>
  <si>
    <t>nit (louse egg)</t>
  </si>
  <si>
    <t>dihkki</t>
  </si>
  <si>
    <t>pedīculus</t>
  </si>
  <si>
    <t>'psira</t>
  </si>
  <si>
    <t>pʰtʰeir</t>
  </si>
  <si>
    <t>voš ́</t>
  </si>
  <si>
    <t>lūs</t>
  </si>
  <si>
    <t>lus</t>
  </si>
  <si>
    <t>pou</t>
  </si>
  <si>
    <t>laouenn</t>
  </si>
  <si>
    <t>lleuen</t>
  </si>
  <si>
    <t>'sori</t>
  </si>
  <si>
    <t>piojo</t>
  </si>
  <si>
    <t>*Aztecan *atəmV-.</t>
  </si>
  <si>
    <t>tekolo-t</t>
  </si>
  <si>
    <t>kutu</t>
  </si>
  <si>
    <t>'Body louse' *tuma.</t>
  </si>
  <si>
    <t>PPN *kutu; *zehe</t>
  </si>
  <si>
    <t>*PEO *kutu</t>
  </si>
  <si>
    <t>قمْلة</t>
  </si>
  <si>
    <t>šepeš</t>
  </si>
  <si>
    <t>žʸuv</t>
  </si>
  <si>
    <t>yūka-; keša-kīṭa-</t>
  </si>
  <si>
    <t>louse</t>
  </si>
  <si>
    <t>divr̃i</t>
  </si>
  <si>
    <t>insectum</t>
  </si>
  <si>
    <t>'edomo</t>
  </si>
  <si>
    <t>'entomon</t>
  </si>
  <si>
    <t>nasekomoe</t>
  </si>
  <si>
    <t>ungezibere</t>
  </si>
  <si>
    <t>insekt</t>
  </si>
  <si>
    <t>insecte</t>
  </si>
  <si>
    <t>Like a beetle.</t>
  </si>
  <si>
    <t>c’hwil</t>
  </si>
  <si>
    <t>trychfilyn; pryfyn</t>
  </si>
  <si>
    <t>From Gascon (Béarn) 'barbalo'.</t>
  </si>
  <si>
    <t>[barba'lot]</t>
  </si>
  <si>
    <t>insecto</t>
  </si>
  <si>
    <t>okʷil-c̷in</t>
  </si>
  <si>
    <t>ʔinisēkite</t>
  </si>
  <si>
    <t>Latter form is a grublike insect.</t>
  </si>
  <si>
    <t>peepeke; ŋaarara</t>
  </si>
  <si>
    <t>PPN *muu; *wiiwii; *waawaa</t>
  </si>
  <si>
    <t>حشرة</t>
  </si>
  <si>
    <t>Plural, from Arabic. 'Beetle' is susæk.</t>
  </si>
  <si>
    <t>[hæšærɑt]</t>
  </si>
  <si>
    <t>First form is used for a large insect; second form is a specific but unidentified insect.</t>
  </si>
  <si>
    <t>byndavo; araklano; pužuvuno</t>
  </si>
  <si>
    <t>May refer to either a 'worm' or 'insect'.</t>
  </si>
  <si>
    <t>kīṭaka-</t>
  </si>
  <si>
    <t>insect</t>
  </si>
  <si>
    <t>kamel</t>
  </si>
  <si>
    <t>camēlus</t>
  </si>
  <si>
    <t>ka'mila</t>
  </si>
  <si>
    <t>'kamēlos</t>
  </si>
  <si>
    <t>verbljud</t>
  </si>
  <si>
    <t>olbent(e); kembel; kamel</t>
  </si>
  <si>
    <t>ulbandus</t>
  </si>
  <si>
    <t>ulfaldi</t>
  </si>
  <si>
    <t>chameau</t>
  </si>
  <si>
    <t>kaɲval</t>
  </si>
  <si>
    <t>camel; cawrfarch</t>
  </si>
  <si>
    <t>camall</t>
  </si>
  <si>
    <t>[kʰa'melü]</t>
  </si>
  <si>
    <t>camello</t>
  </si>
  <si>
    <t>[kāmeli]</t>
  </si>
  <si>
    <t>[kaamera]</t>
  </si>
  <si>
    <t>جمل</t>
  </si>
  <si>
    <t>šotor</t>
  </si>
  <si>
    <t>[gumula]</t>
  </si>
  <si>
    <t>uṣṭra-</t>
  </si>
  <si>
    <t>camel</t>
  </si>
  <si>
    <t>elefantɑ</t>
  </si>
  <si>
    <t>elephantus, elephās</t>
  </si>
  <si>
    <t>e'lefadas</t>
  </si>
  <si>
    <t>e'lepʰas</t>
  </si>
  <si>
    <t>slon</t>
  </si>
  <si>
    <t>elefant, (h)elfant</t>
  </si>
  <si>
    <t>elefant</t>
  </si>
  <si>
    <t>fīll</t>
  </si>
  <si>
    <t>éléphant</t>
  </si>
  <si>
    <t>First form is archaic.</t>
  </si>
  <si>
    <t>olifant, elefant</t>
  </si>
  <si>
    <t>eliffant; cawrfil</t>
  </si>
  <si>
    <t>elefaint</t>
  </si>
  <si>
    <t>[ele'fãt]</t>
  </si>
  <si>
    <t>elefante</t>
  </si>
  <si>
    <t>[ʔelefānite]</t>
  </si>
  <si>
    <t>فِيل</t>
  </si>
  <si>
    <t>pil ~ fil</t>
  </si>
  <si>
    <t>roslano; [alifanto]</t>
  </si>
  <si>
    <t>hastin-; gaja-</t>
  </si>
  <si>
    <t>elephant</t>
  </si>
  <si>
    <t>ahppɑ</t>
  </si>
  <si>
    <t>sīmia</t>
  </si>
  <si>
    <t>'piθikos; mai'mu</t>
  </si>
  <si>
    <t>'pitʰēkos</t>
  </si>
  <si>
    <t>obez ́jana</t>
  </si>
  <si>
    <t>affe</t>
  </si>
  <si>
    <t>apa</t>
  </si>
  <si>
    <t>api</t>
  </si>
  <si>
    <t>singe</t>
  </si>
  <si>
    <t>marmouz; siɲj</t>
  </si>
  <si>
    <t>Latter form historically 'monkey, ' now restricted to 'ape'.</t>
  </si>
  <si>
    <t>mwnci; epa</t>
  </si>
  <si>
    <t>[či'mino]</t>
  </si>
  <si>
    <t>mono</t>
  </si>
  <si>
    <t>ŋeli</t>
  </si>
  <si>
    <t>قِرْد</t>
  </si>
  <si>
    <t>meymun</t>
  </si>
  <si>
    <t>[maimuni]</t>
  </si>
  <si>
    <t>kapi-</t>
  </si>
  <si>
    <t>monkey</t>
  </si>
  <si>
    <t>sɑr̃vvɑ</t>
  </si>
  <si>
    <t>cervus</t>
  </si>
  <si>
    <t>e'lafi; zar'kaði</t>
  </si>
  <si>
    <t>'elapʰos</t>
  </si>
  <si>
    <t>olen ́</t>
  </si>
  <si>
    <t>rēch, rē</t>
  </si>
  <si>
    <t>hjort</t>
  </si>
  <si>
    <t>hjortr</t>
  </si>
  <si>
    <t>daim; cerf; chevreuil</t>
  </si>
  <si>
    <t>karo</t>
  </si>
  <si>
    <t>carw; hydd</t>
  </si>
  <si>
    <t>oss; sed; seg</t>
  </si>
  <si>
    <t>or'kʰac̷</t>
  </si>
  <si>
    <t>venado; ciervo/a</t>
  </si>
  <si>
    <t>*Aztecan *masaa-.</t>
  </si>
  <si>
    <t>masa-t</t>
  </si>
  <si>
    <t>tia</t>
  </si>
  <si>
    <t>أيﳴل</t>
  </si>
  <si>
    <t>gævæzn</t>
  </si>
  <si>
    <t>mṛga-; hariṇa-</t>
  </si>
  <si>
    <t>deer</t>
  </si>
  <si>
    <t>r̃iebɑn</t>
  </si>
  <si>
    <t>vulpēs</t>
  </si>
  <si>
    <t>ale'pu</t>
  </si>
  <si>
    <t>a'lōpēks</t>
  </si>
  <si>
    <t>lisa</t>
  </si>
  <si>
    <t>vuhs</t>
  </si>
  <si>
    <t>fauho</t>
  </si>
  <si>
    <t>räv</t>
  </si>
  <si>
    <t>Respectively: male, female.</t>
  </si>
  <si>
    <t>refr; fōa</t>
  </si>
  <si>
    <t>renard</t>
  </si>
  <si>
    <t>louarn</t>
  </si>
  <si>
    <t>cadno; llwynog</t>
  </si>
  <si>
    <t>sinnach</t>
  </si>
  <si>
    <t>a'šeri</t>
  </si>
  <si>
    <t>zorro</t>
  </si>
  <si>
    <t>kʷek-ti</t>
  </si>
  <si>
    <t>fōkisi</t>
  </si>
  <si>
    <t>ثعْلب</t>
  </si>
  <si>
    <t>robɑh ~ rubah</t>
  </si>
  <si>
    <t>Loans respectively from: Romanian; Russian.</t>
  </si>
  <si>
    <t>[hulpea]; [lisic̷a]</t>
  </si>
  <si>
    <t>lopāša-</t>
  </si>
  <si>
    <t>fox</t>
  </si>
  <si>
    <t>guovǰɑ</t>
  </si>
  <si>
    <t>ursus</t>
  </si>
  <si>
    <t>ar'kuða</t>
  </si>
  <si>
    <t>'arktos</t>
  </si>
  <si>
    <t>See 'honey' 05.840.</t>
  </si>
  <si>
    <t>medved</t>
  </si>
  <si>
    <t>ber</t>
  </si>
  <si>
    <t>björn</t>
  </si>
  <si>
    <t>bjorn</t>
  </si>
  <si>
    <t>ours</t>
  </si>
  <si>
    <t>ourz</t>
  </si>
  <si>
    <t>arth</t>
  </si>
  <si>
    <t>art; mathgamain</t>
  </si>
  <si>
    <t>harc̷</t>
  </si>
  <si>
    <t>oso</t>
  </si>
  <si>
    <t>pea</t>
  </si>
  <si>
    <t>دﹸبّ</t>
  </si>
  <si>
    <t>xers</t>
  </si>
  <si>
    <t>riči; [vurso]</t>
  </si>
  <si>
    <t>ṛkṣa-</t>
  </si>
  <si>
    <t>bear</t>
  </si>
  <si>
    <t>ledyon</t>
  </si>
  <si>
    <t>leō</t>
  </si>
  <si>
    <t>lio'dari</t>
  </si>
  <si>
    <t>'leōn</t>
  </si>
  <si>
    <t>lev</t>
  </si>
  <si>
    <t>lewe</t>
  </si>
  <si>
    <t>lejon</t>
  </si>
  <si>
    <t>leō, leōn</t>
  </si>
  <si>
    <t>lion</t>
  </si>
  <si>
    <t>leon, lion</t>
  </si>
  <si>
    <t>llew</t>
  </si>
  <si>
    <t>leo</t>
  </si>
  <si>
    <t>From Latin 'leo, onis'.</t>
  </si>
  <si>
    <t>['leho]</t>
  </si>
  <si>
    <t>león</t>
  </si>
  <si>
    <t>[laione]</t>
  </si>
  <si>
    <t>raiona</t>
  </si>
  <si>
    <t>أسد</t>
  </si>
  <si>
    <t>šir; šēr</t>
  </si>
  <si>
    <t>Loans respectively from: Romanian; European languages; Hungarian.</t>
  </si>
  <si>
    <t>[levo]; [liono]; [vorosalano]</t>
  </si>
  <si>
    <t>siṃha-</t>
  </si>
  <si>
    <t>gumpe</t>
  </si>
  <si>
    <t>lupus</t>
  </si>
  <si>
    <t>'likos</t>
  </si>
  <si>
    <t>'lukos</t>
  </si>
  <si>
    <t>volk</t>
  </si>
  <si>
    <t>wolf</t>
  </si>
  <si>
    <t>wulfs</t>
  </si>
  <si>
    <t>varg; ulv</t>
  </si>
  <si>
    <t>ulfr; vargr</t>
  </si>
  <si>
    <t>loup</t>
  </si>
  <si>
    <t>bleiz</t>
  </si>
  <si>
    <t>blaidd</t>
  </si>
  <si>
    <t>fāel; brēch; cū allaid</t>
  </si>
  <si>
    <t>'oc̷̣o</t>
  </si>
  <si>
    <t>lobo</t>
  </si>
  <si>
    <t>ulofi</t>
  </si>
  <si>
    <t>wuruhi</t>
  </si>
  <si>
    <t>ذِئْب</t>
  </si>
  <si>
    <t>gorg</t>
  </si>
  <si>
    <t>ruv</t>
  </si>
  <si>
    <t>vṛka-</t>
  </si>
  <si>
    <t>anguilla</t>
  </si>
  <si>
    <t>'xeli</t>
  </si>
  <si>
    <t>'eŋkʰelus</t>
  </si>
  <si>
    <t>rečnoj ugor</t>
  </si>
  <si>
    <t>āl</t>
  </si>
  <si>
    <t>ål</t>
  </si>
  <si>
    <t>anguille d'eau douce</t>
  </si>
  <si>
    <t>silienn</t>
  </si>
  <si>
    <t>llysywen rawn</t>
  </si>
  <si>
    <t>[aɲ'gera]</t>
  </si>
  <si>
    <t>anguila de agua dulce</t>
  </si>
  <si>
    <t>Cf. 'snake' 03.850.</t>
  </si>
  <si>
    <t>koa-miči-n</t>
  </si>
  <si>
    <t>toke</t>
  </si>
  <si>
    <t>tuna</t>
  </si>
  <si>
    <t>Latter is 'conger eel'.</t>
  </si>
  <si>
    <t>PPN *tuna; *toke; *silu; *koqilo</t>
  </si>
  <si>
    <t>أنْكلِيس , سمك ثُعْبان (ماء عذْب</t>
  </si>
  <si>
    <t>[c̷ipari]; [yegula]</t>
  </si>
  <si>
    <t>freshwater eel</t>
  </si>
  <si>
    <t>raia</t>
  </si>
  <si>
    <t>sa'laxi</t>
  </si>
  <si>
    <t>ba'tis; 'batos</t>
  </si>
  <si>
    <t>(električeskij) skat; (gigantskij morskoj d ́javol)</t>
  </si>
  <si>
    <t>Borrowed from Middle Low German around the end of the Middle High German period.</t>
  </si>
  <si>
    <t>[roche]</t>
  </si>
  <si>
    <t>rocka</t>
  </si>
  <si>
    <t>raie; pastenague</t>
  </si>
  <si>
    <t>rê</t>
  </si>
  <si>
    <t>cath fôr ddu; morgath ddu</t>
  </si>
  <si>
    <t>raya; pastinaca</t>
  </si>
  <si>
    <t>fai (faʔahiŋa ika)</t>
  </si>
  <si>
    <t>whai; paakaurua</t>
  </si>
  <si>
    <t>Latter ex. is 'barb of stingray'.</t>
  </si>
  <si>
    <t>PPN *fai; *foto</t>
  </si>
  <si>
    <t>*PEO *paRi</t>
  </si>
  <si>
    <t>سفن , شيْطانﹸ البحْر</t>
  </si>
  <si>
    <t>stingray</t>
  </si>
  <si>
    <t>falis</t>
  </si>
  <si>
    <t>bālaena; cētus</t>
  </si>
  <si>
    <t>'falena</t>
  </si>
  <si>
    <t>'pʰallaina; 'kētos</t>
  </si>
  <si>
    <t>kit</t>
  </si>
  <si>
    <t>wal</t>
  </si>
  <si>
    <t>val; val-fisk</t>
  </si>
  <si>
    <t>baleine</t>
  </si>
  <si>
    <t>balen, balem</t>
  </si>
  <si>
    <t>morfil</t>
  </si>
  <si>
    <t>[ba'lena]</t>
  </si>
  <si>
    <t>ballena</t>
  </si>
  <si>
    <t>tohoraa; pakakee; paraaoa; weera</t>
  </si>
  <si>
    <t>PPN *paikea; *pala(a)oa; *paLAoa</t>
  </si>
  <si>
    <t>حوﹾت</t>
  </si>
  <si>
    <t>[kito]</t>
  </si>
  <si>
    <t>A fish of enormous size.</t>
  </si>
  <si>
    <t>timi- (?)</t>
  </si>
  <si>
    <t>whale</t>
  </si>
  <si>
    <t>nissu</t>
  </si>
  <si>
    <t>porculus marīnus</t>
  </si>
  <si>
    <t>ðel'fini</t>
  </si>
  <si>
    <t>del'pʰis</t>
  </si>
  <si>
    <t>morskaja svin ́ja</t>
  </si>
  <si>
    <t>mērswīn</t>
  </si>
  <si>
    <t>tumlare; delfin</t>
  </si>
  <si>
    <t>marsouin; dauphin</t>
  </si>
  <si>
    <t>Means 'sea-pig'.</t>
  </si>
  <si>
    <t>mor-oh</t>
  </si>
  <si>
    <t>First and second forms mean 'porpoise'. Second (in addition) and third forms mean 'dolphin'.</t>
  </si>
  <si>
    <t>llamhidydd; morhwch; dolffin</t>
  </si>
  <si>
    <t>delfín</t>
  </si>
  <si>
    <t>tolofini</t>
  </si>
  <si>
    <t>tuupou-pou; upokohue</t>
  </si>
  <si>
    <t>PPN *masimasi</t>
  </si>
  <si>
    <t>درْفِيل</t>
  </si>
  <si>
    <t>Lit. 'sea pig'.</t>
  </si>
  <si>
    <t>maryako balo</t>
  </si>
  <si>
    <t>Probably refers to a Delphinus Gangeticus.</t>
  </si>
  <si>
    <t>šišuka-</t>
  </si>
  <si>
    <t>porpoise, dolphin</t>
  </si>
  <si>
    <t>ahkolɑkkis</t>
  </si>
  <si>
    <t>pistrīx</t>
  </si>
  <si>
    <t>karxa'rias</t>
  </si>
  <si>
    <t>karkʰa'rias</t>
  </si>
  <si>
    <t>akula</t>
  </si>
  <si>
    <t>haj</t>
  </si>
  <si>
    <t>requin</t>
  </si>
  <si>
    <t>siarc; morgi</t>
  </si>
  <si>
    <t>tiburón</t>
  </si>
  <si>
    <t>ʔaŋa</t>
  </si>
  <si>
    <t>maŋoo</t>
  </si>
  <si>
    <t>PPN *mataqitaliŋa'hammerhead s'</t>
  </si>
  <si>
    <t>PPN *mako; *maŋoo; *maŋO; *n(e)iufi</t>
  </si>
  <si>
    <t>قِرْش</t>
  </si>
  <si>
    <t>Respectively: loan from Romanian; 'killing fish'.</t>
  </si>
  <si>
    <t>[tiburono]; mašʸo-mudarimasko</t>
  </si>
  <si>
    <t>Refers to any rapacious marine animal.</t>
  </si>
  <si>
    <t>grāha-</t>
  </si>
  <si>
    <t>shark</t>
  </si>
  <si>
    <t>skalǰu</t>
  </si>
  <si>
    <t>testa; concha</t>
  </si>
  <si>
    <t>'ostrako; ko'xili</t>
  </si>
  <si>
    <t>'ostrakon; 'koŋkʰē; 'koŋkʰos; koŋ'kʰulion</t>
  </si>
  <si>
    <t>skorlupa</t>
  </si>
  <si>
    <t>muschel</t>
  </si>
  <si>
    <t>snäcka; snäck-skal</t>
  </si>
  <si>
    <t>coquille, coquillage</t>
  </si>
  <si>
    <t>cragen</t>
  </si>
  <si>
    <t>'küṣkü</t>
  </si>
  <si>
    <t>Iberian Span. has concha, cáscara.</t>
  </si>
  <si>
    <t>valva</t>
  </si>
  <si>
    <t>tapač</t>
  </si>
  <si>
    <t>keleʔa; pule; ŋeʔesi</t>
  </si>
  <si>
    <t>aŋa; kota</t>
  </si>
  <si>
    <t>First ex. 'cowrie shell'.</t>
  </si>
  <si>
    <t>PPN *pule; *sisi</t>
  </si>
  <si>
    <t>صدف , صدفة</t>
  </si>
  <si>
    <t>[sædæf]</t>
  </si>
  <si>
    <t>[giza]; [koza]</t>
  </si>
  <si>
    <t>Usually refers to a conch-shell.</t>
  </si>
  <si>
    <t>šankha-</t>
  </si>
  <si>
    <t>shell</t>
  </si>
  <si>
    <t>suovdi</t>
  </si>
  <si>
    <t>branchiae</t>
  </si>
  <si>
    <t>'vranxia</t>
  </si>
  <si>
    <t>'braŋkʰia</t>
  </si>
  <si>
    <t>žabry</t>
  </si>
  <si>
    <t>kinnebacke</t>
  </si>
  <si>
    <t>gäl</t>
  </si>
  <si>
    <t>ouïes</t>
  </si>
  <si>
    <t>brenkou</t>
  </si>
  <si>
    <t>tagell; crogen; cragen</t>
  </si>
  <si>
    <t>agalla</t>
  </si>
  <si>
    <t>laumea</t>
  </si>
  <si>
    <t>piha; puha</t>
  </si>
  <si>
    <t>PPN *laumea; *'asa</t>
  </si>
  <si>
    <t>خيْشُومﹸ السمكة</t>
  </si>
  <si>
    <t>Means 'ear' 04.220.</t>
  </si>
  <si>
    <t>Means 'organ of breathing for fish'.</t>
  </si>
  <si>
    <t>matsyāyāṃ švāsendriyam</t>
  </si>
  <si>
    <t>gill</t>
  </si>
  <si>
    <t>čuopmɑ</t>
  </si>
  <si>
    <t>squāma</t>
  </si>
  <si>
    <t>'lepi</t>
  </si>
  <si>
    <t>le'pis; lo'pis; 'lepos</t>
  </si>
  <si>
    <t>češuja</t>
  </si>
  <si>
    <t>schuope</t>
  </si>
  <si>
    <t>fjäll</t>
  </si>
  <si>
    <t>écaille</t>
  </si>
  <si>
    <t>skant</t>
  </si>
  <si>
    <t>cen; cennyn (pysgodyn)</t>
  </si>
  <si>
    <t>escama</t>
  </si>
  <si>
    <t>Cf. 'shell' 03.655; cf. 'skin, hide, bark' 04.120.</t>
  </si>
  <si>
    <t>i-tapač; ewa-t</t>
  </si>
  <si>
    <t>ʔuno</t>
  </si>
  <si>
    <t>unahi</t>
  </si>
  <si>
    <t>PPN *ʔuna-fi; *qunafi; *una(f)</t>
  </si>
  <si>
    <t>*PEO *qun(a, e)pi</t>
  </si>
  <si>
    <t>قِشْرةﹸ السمكة</t>
  </si>
  <si>
    <t>First and second loanwords from Romanian and French. Latter form is plural.</t>
  </si>
  <si>
    <t>[solza]; [ekai]; [skoyki]</t>
  </si>
  <si>
    <t>fishscale</t>
  </si>
  <si>
    <t>veɑksi</t>
  </si>
  <si>
    <t>pinna</t>
  </si>
  <si>
    <t>pte'riɣio</t>
  </si>
  <si>
    <t>pte'rugion</t>
  </si>
  <si>
    <t>plavnik</t>
  </si>
  <si>
    <t>vlozze; vischvedere</t>
  </si>
  <si>
    <t>fena</t>
  </si>
  <si>
    <t>nageoire</t>
  </si>
  <si>
    <t>angell</t>
  </si>
  <si>
    <t>(y cefn) means 'the back'.</t>
  </si>
  <si>
    <t>asgell (y cefn)</t>
  </si>
  <si>
    <t>aleta</t>
  </si>
  <si>
    <t>kapoŋa</t>
  </si>
  <si>
    <t>Latter is dorsal fin. 'Fin (throat) is pakihawa; 'fin (ventral) is hawa.</t>
  </si>
  <si>
    <t>tira; uru-tira</t>
  </si>
  <si>
    <t>*PEO *tiko-tiko</t>
  </si>
  <si>
    <t>زِعْنِفة</t>
  </si>
  <si>
    <t>Respectively: 'wing; feather'.</t>
  </si>
  <si>
    <t>pʰak; por</t>
  </si>
  <si>
    <t>Lit. 'fish-wing' 04.392.</t>
  </si>
  <si>
    <t>matsya-pakṣa-</t>
  </si>
  <si>
    <t>fin (dorsal)</t>
  </si>
  <si>
    <t>guolli</t>
  </si>
  <si>
    <t>piscis</t>
  </si>
  <si>
    <t>'psari</t>
  </si>
  <si>
    <t>i'kʰtʰūs</t>
  </si>
  <si>
    <t>ryba</t>
  </si>
  <si>
    <t>visch</t>
  </si>
  <si>
    <t>fisks</t>
  </si>
  <si>
    <t>fisk</t>
  </si>
  <si>
    <t>fiskr</t>
  </si>
  <si>
    <t>poisson</t>
  </si>
  <si>
    <t>pesk</t>
  </si>
  <si>
    <t>pysgodyn, pysg</t>
  </si>
  <si>
    <t>īasc</t>
  </si>
  <si>
    <t>a'raɲ</t>
  </si>
  <si>
    <t>pez, pescado</t>
  </si>
  <si>
    <t>*Aztecan *mičɨm.</t>
  </si>
  <si>
    <t>miči; miči-n</t>
  </si>
  <si>
    <t>ika</t>
  </si>
  <si>
    <t>ika; ŋohi</t>
  </si>
  <si>
    <t>Flounder *paatiki.</t>
  </si>
  <si>
    <t>PPN *ika; *ma-lau</t>
  </si>
  <si>
    <t>Ikan</t>
  </si>
  <si>
    <t>*PEO *ika</t>
  </si>
  <si>
    <t>سمك , سمكة</t>
  </si>
  <si>
    <t>mahi</t>
  </si>
  <si>
    <t>matsya-</t>
  </si>
  <si>
    <t>fish</t>
  </si>
  <si>
    <t>sahpan; roɑhttu</t>
  </si>
  <si>
    <t>mūs</t>
  </si>
  <si>
    <t>po'diki; aru'reos</t>
  </si>
  <si>
    <t>Respectively: 'mouse; rat'.</t>
  </si>
  <si>
    <t>myš ́; krysa</t>
  </si>
  <si>
    <t>The first term refers to 'mouse', the latter two to 'rat'.</t>
  </si>
  <si>
    <t>mūs; rat, ratte</t>
  </si>
  <si>
    <t>mus</t>
  </si>
  <si>
    <t>mus; råtta</t>
  </si>
  <si>
    <t>souris; rat</t>
  </si>
  <si>
    <t>Respectively: mouse; rat.</t>
  </si>
  <si>
    <t>logodenn; raz</t>
  </si>
  <si>
    <t>llygoden; llygoden fawr; llygoden ffyrnig</t>
  </si>
  <si>
    <t>luch</t>
  </si>
  <si>
    <t>Respectively: 'mouse'; from Gascon (Béarn) 'ratou'.</t>
  </si>
  <si>
    <t>'ṣagü; [ara'tʰu]</t>
  </si>
  <si>
    <t>ratón, rata</t>
  </si>
  <si>
    <t>kimičin</t>
  </si>
  <si>
    <t>kumā; faŋa kumā</t>
  </si>
  <si>
    <t>kiore iti; kiore</t>
  </si>
  <si>
    <t>PNP *kiole</t>
  </si>
  <si>
    <t>PPN *kumaa; *labaw; *kiole, *kioLe</t>
  </si>
  <si>
    <t>*PEO *kuzupe.</t>
  </si>
  <si>
    <t>فأْرة , فارة , جُرذ</t>
  </si>
  <si>
    <t>muš</t>
  </si>
  <si>
    <t>Second form is loan from Romanian. Other dialects have kandoy; kermuso.</t>
  </si>
  <si>
    <t>rič; [hirc̷o]; [sobolako] ~ [soboroko]; [misiyako]</t>
  </si>
  <si>
    <t>mūṣ-; mūṣa-; mūṣaka-</t>
  </si>
  <si>
    <t>mouse, rat</t>
  </si>
  <si>
    <t>o'posum</t>
  </si>
  <si>
    <t>opossum; sumčataja krysa</t>
  </si>
  <si>
    <t>opossum</t>
  </si>
  <si>
    <t>Recent borrowing from English.</t>
  </si>
  <si>
    <t>oposwm</t>
  </si>
  <si>
    <t>zarigüeya</t>
  </si>
  <si>
    <t>paihamu</t>
  </si>
  <si>
    <t>أبوﹸسوﹸم</t>
  </si>
  <si>
    <t>bussa</t>
  </si>
  <si>
    <t>fēlēs</t>
  </si>
  <si>
    <t>'ɣata</t>
  </si>
  <si>
    <t>ai'elūros; 'ailūros; ga'leē; ga'lē</t>
  </si>
  <si>
    <t>koška</t>
  </si>
  <si>
    <t>katze</t>
  </si>
  <si>
    <t>katt</t>
  </si>
  <si>
    <t>kottr</t>
  </si>
  <si>
    <t>chat</t>
  </si>
  <si>
    <t>kaz</t>
  </si>
  <si>
    <t>cath</t>
  </si>
  <si>
    <t>catt</t>
  </si>
  <si>
    <t>From Latin 'catus'.</t>
  </si>
  <si>
    <t>[ga'tʰü]</t>
  </si>
  <si>
    <t>gato</t>
  </si>
  <si>
    <t>miston</t>
  </si>
  <si>
    <t>Latter is 'kitten'.</t>
  </si>
  <si>
    <t>[pusi]; kiʔi [pusi]</t>
  </si>
  <si>
    <t>ŋeru; tori; [poti]; puuihi</t>
  </si>
  <si>
    <t>قِطﳲة</t>
  </si>
  <si>
    <t>gorbe</t>
  </si>
  <si>
    <t>[mačka]</t>
  </si>
  <si>
    <t>mārjāra-; biḍāla-</t>
  </si>
  <si>
    <t>cat</t>
  </si>
  <si>
    <t>ɲoɑmmil</t>
  </si>
  <si>
    <t>cunīculus</t>
  </si>
  <si>
    <t>ku'neli</t>
  </si>
  <si>
    <t>'kuniklos; 'koniklos</t>
  </si>
  <si>
    <t>zajac</t>
  </si>
  <si>
    <t>The first term refers to a rabbit, the second to a hare.</t>
  </si>
  <si>
    <t>küniclīn; hase</t>
  </si>
  <si>
    <t>kanin; hare</t>
  </si>
  <si>
    <t>lapin</t>
  </si>
  <si>
    <t>lapin; konifenn; koniklenn</t>
  </si>
  <si>
    <t>cwningen</t>
  </si>
  <si>
    <t>[lʸa'pi]</t>
  </si>
  <si>
    <t>conejo</t>
  </si>
  <si>
    <t>toč-; točin</t>
  </si>
  <si>
    <t>lāpisi</t>
  </si>
  <si>
    <t>raapeti</t>
  </si>
  <si>
    <t>أرْنب</t>
  </si>
  <si>
    <t>xærguš</t>
  </si>
  <si>
    <t>šošoi</t>
  </si>
  <si>
    <t>šaša-</t>
  </si>
  <si>
    <t>rabbit</t>
  </si>
  <si>
    <t>beɑnɑ</t>
  </si>
  <si>
    <t>'Puppy' is catulus, catellus.</t>
  </si>
  <si>
    <t>canis</t>
  </si>
  <si>
    <t>'skilos; ski'li</t>
  </si>
  <si>
    <t>'Puppy' is 'skulaks.</t>
  </si>
  <si>
    <t>'kuōn</t>
  </si>
  <si>
    <t>sobaka (pës)</t>
  </si>
  <si>
    <t>hunds</t>
  </si>
  <si>
    <t>'Puppy' is valp.</t>
  </si>
  <si>
    <t>hund</t>
  </si>
  <si>
    <t>hundr</t>
  </si>
  <si>
    <t>chien</t>
  </si>
  <si>
    <t>'Puppy' is kolen-ki.</t>
  </si>
  <si>
    <t>ki</t>
  </si>
  <si>
    <t>'Puppy' is cenau (colwyn).</t>
  </si>
  <si>
    <t>ci</t>
  </si>
  <si>
    <t>'Puppy' is cuilēn.</t>
  </si>
  <si>
    <t>cū; matad</t>
  </si>
  <si>
    <t>'čakür</t>
  </si>
  <si>
    <t>perro</t>
  </si>
  <si>
    <t>ic̷kʷin-ti</t>
  </si>
  <si>
    <t>kulī</t>
  </si>
  <si>
    <t>kurii; kirehe</t>
  </si>
  <si>
    <t>PCP *k(ou)lī.</t>
  </si>
  <si>
    <t>PPN *kulii</t>
  </si>
  <si>
    <t>كلْب</t>
  </si>
  <si>
    <t>sæg</t>
  </si>
  <si>
    <t>rikon; džukel</t>
  </si>
  <si>
    <t>švan-; kukkara-</t>
  </si>
  <si>
    <t>dog</t>
  </si>
  <si>
    <t>skuolfi</t>
  </si>
  <si>
    <t>ulula; noctua; strix; būbō</t>
  </si>
  <si>
    <t>kuku'vaɣia</t>
  </si>
  <si>
    <t>glauks</t>
  </si>
  <si>
    <t>sova</t>
  </si>
  <si>
    <t>iule</t>
  </si>
  <si>
    <t>uggla</t>
  </si>
  <si>
    <t>hibou</t>
  </si>
  <si>
    <t>kaouenn</t>
  </si>
  <si>
    <t>tylluan; gwdihŵ</t>
  </si>
  <si>
    <t>hü̃c̷</t>
  </si>
  <si>
    <t>lechuza; buho</t>
  </si>
  <si>
    <t>*Aztecan *təkoloo-.</t>
  </si>
  <si>
    <t>tololoh; kʷow-šašaka; čičti</t>
  </si>
  <si>
    <t>lulu</t>
  </si>
  <si>
    <t>ruru; kou-kou</t>
  </si>
  <si>
    <t>PCP *lulu.</t>
  </si>
  <si>
    <t>PPN *lulu</t>
  </si>
  <si>
    <t>بُومة</t>
  </si>
  <si>
    <t>buf; bum</t>
  </si>
  <si>
    <t>Loans from Romanian. Other dialect: čirikli mulikani 'bird of death'.</t>
  </si>
  <si>
    <t>[c̷ukureso]; [guryo]; [baglic̷i]</t>
  </si>
  <si>
    <t>ulūka-</t>
  </si>
  <si>
    <t>owl</t>
  </si>
  <si>
    <t>duvva</t>
  </si>
  <si>
    <t>columba</t>
  </si>
  <si>
    <t>peri'steri</t>
  </si>
  <si>
    <t>periste'rā</t>
  </si>
  <si>
    <t>golub</t>
  </si>
  <si>
    <t>tūbe</t>
  </si>
  <si>
    <t>ahaks; dubo; hraiwadubo</t>
  </si>
  <si>
    <t>duva</t>
  </si>
  <si>
    <t>colombe</t>
  </si>
  <si>
    <t>turzunell</t>
  </si>
  <si>
    <t>colomen</t>
  </si>
  <si>
    <t>Lit. 'white wood pigeon'.</t>
  </si>
  <si>
    <t>ürso'šuri</t>
  </si>
  <si>
    <t>paloma</t>
  </si>
  <si>
    <t>točtekolo-t</t>
  </si>
  <si>
    <t>lupe</t>
  </si>
  <si>
    <t>kereruu; kuu-kuu; kuukupa</t>
  </si>
  <si>
    <t>PPN *kulu-kulu; *lupe; *ku(u)ku(u); *kuku</t>
  </si>
  <si>
    <t>PAN *kur</t>
  </si>
  <si>
    <t>حمامة</t>
  </si>
  <si>
    <t>kæbutær</t>
  </si>
  <si>
    <t>[kolombo] ~ [gulumbo]</t>
  </si>
  <si>
    <t>kapota-; kapotī</t>
  </si>
  <si>
    <t>dove</t>
  </si>
  <si>
    <t>vuor̃ččis</t>
  </si>
  <si>
    <t>cornīx</t>
  </si>
  <si>
    <t>ko'raki; 'korakas</t>
  </si>
  <si>
    <t>'koraks</t>
  </si>
  <si>
    <t>vorona</t>
  </si>
  <si>
    <t>krā</t>
  </si>
  <si>
    <t>kråka</t>
  </si>
  <si>
    <t>corbeau</t>
  </si>
  <si>
    <t>bran</t>
  </si>
  <si>
    <t>brân</t>
  </si>
  <si>
    <t>'bele</t>
  </si>
  <si>
    <t>cuervo</t>
  </si>
  <si>
    <t>kakalo-t</t>
  </si>
  <si>
    <t>ʔuʔua; manu-puna</t>
  </si>
  <si>
    <t>kookako</t>
  </si>
  <si>
    <t>غُراب</t>
  </si>
  <si>
    <t>kælɑq</t>
  </si>
  <si>
    <t>Latter form 'black bird'.</t>
  </si>
  <si>
    <t>[kunguro] ~ [kurung]; kali čirikli</t>
  </si>
  <si>
    <t>kāka-; kākī</t>
  </si>
  <si>
    <t>crow</t>
  </si>
  <si>
    <t>pahpegoiya</t>
  </si>
  <si>
    <t>psittacus</t>
  </si>
  <si>
    <t>papa'ɣalos</t>
  </si>
  <si>
    <t>psitta'kos</t>
  </si>
  <si>
    <t>popugaj</t>
  </si>
  <si>
    <t>papegān</t>
  </si>
  <si>
    <t>papegoja</t>
  </si>
  <si>
    <t>perroquet</t>
  </si>
  <si>
    <t>peroked</t>
  </si>
  <si>
    <t>parot; poli parot</t>
  </si>
  <si>
    <t>[pero'ket]</t>
  </si>
  <si>
    <t>loro; papagayo</t>
  </si>
  <si>
    <t>kakā</t>
  </si>
  <si>
    <t>kaakaa</t>
  </si>
  <si>
    <t>PPN *ka(a)kaa; *kAkaa</t>
  </si>
  <si>
    <t>ببﳲغاء</t>
  </si>
  <si>
    <t>tuti</t>
  </si>
  <si>
    <t>[papagayka] ~ [papagala]</t>
  </si>
  <si>
    <t>šuka-; šukī-; kīra-</t>
  </si>
  <si>
    <t>parrot</t>
  </si>
  <si>
    <t>gir̃disahpan</t>
  </si>
  <si>
    <t>vespertiliō</t>
  </si>
  <si>
    <t>nixte'riða</t>
  </si>
  <si>
    <t>nukte'ris</t>
  </si>
  <si>
    <t>letučaja myš</t>
  </si>
  <si>
    <t>vledermūs</t>
  </si>
  <si>
    <t>Lit. fladdra 'flutter-mouse'</t>
  </si>
  <si>
    <t>fladder-mus</t>
  </si>
  <si>
    <t>chauve-souris</t>
  </si>
  <si>
    <t>Respectively: skin wing; blind mouse.</t>
  </si>
  <si>
    <t>askell-grohen; logodenn-dall</t>
  </si>
  <si>
    <t>ystlum</t>
  </si>
  <si>
    <t>Lit. 'night swallow'.</t>
  </si>
  <si>
    <t>gaiaɲ'hera</t>
  </si>
  <si>
    <t>murciélago</t>
  </si>
  <si>
    <t>*Aztecan *c̷inaakan.</t>
  </si>
  <si>
    <t>c̷inaka</t>
  </si>
  <si>
    <t>peka</t>
  </si>
  <si>
    <t>peka-peka</t>
  </si>
  <si>
    <t>PPN *peka; *peka-peka</t>
  </si>
  <si>
    <t>*PEO *bweka'fruit bat'.</t>
  </si>
  <si>
    <t>خُفﳲاش , وطْواط</t>
  </si>
  <si>
    <t>šæppære</t>
  </si>
  <si>
    <t>Loan from Romanian. liliako also used by some informants for 'swallow'.</t>
  </si>
  <si>
    <t>[liliako] ~ [iliako]</t>
  </si>
  <si>
    <t>ajina-patrā-</t>
  </si>
  <si>
    <t>r̃ahtogoɑskin</t>
  </si>
  <si>
    <t>vultur</t>
  </si>
  <si>
    <t>'ɣipas</t>
  </si>
  <si>
    <t>gūps</t>
  </si>
  <si>
    <t>grif</t>
  </si>
  <si>
    <t>gīr</t>
  </si>
  <si>
    <t>gam</t>
  </si>
  <si>
    <t>vautour</t>
  </si>
  <si>
    <t>fwltur</t>
  </si>
  <si>
    <t>From Span. 'buitre'.</t>
  </si>
  <si>
    <t>['builtre]</t>
  </si>
  <si>
    <t>buitre</t>
  </si>
  <si>
    <t>*Aztecan *c̷opiiloo-.</t>
  </si>
  <si>
    <t>c̷ohpilo-t</t>
  </si>
  <si>
    <t>manupuna lahi ʔoku ne keina ʔa e kakano</t>
  </si>
  <si>
    <t>رخم , نسْر</t>
  </si>
  <si>
    <t>kærkæs; lɑšxur</t>
  </si>
  <si>
    <t>[hulio]</t>
  </si>
  <si>
    <t>gṛdhra-</t>
  </si>
  <si>
    <t>vulture</t>
  </si>
  <si>
    <t>falli</t>
  </si>
  <si>
    <t>accipiter</t>
  </si>
  <si>
    <t>ɣe'raki</t>
  </si>
  <si>
    <t>hi'eraks; 'hirēks</t>
  </si>
  <si>
    <t>sokol</t>
  </si>
  <si>
    <t>habech</t>
  </si>
  <si>
    <t>hök</t>
  </si>
  <si>
    <t>faucon</t>
  </si>
  <si>
    <t>falhun</t>
  </si>
  <si>
    <t>gwalch; hebog</t>
  </si>
  <si>
    <t>gavilán; halcón</t>
  </si>
  <si>
    <t>kʷišin</t>
  </si>
  <si>
    <t>faʔahiŋa manupuna fekai</t>
  </si>
  <si>
    <t>kaahu</t>
  </si>
  <si>
    <t>صقْر , باز</t>
  </si>
  <si>
    <t>šɑhin</t>
  </si>
  <si>
    <t>šyena-</t>
  </si>
  <si>
    <t>hawk</t>
  </si>
  <si>
    <t>goɑskin</t>
  </si>
  <si>
    <t>aquila</t>
  </si>
  <si>
    <t>ae'tos</t>
  </si>
  <si>
    <t>ae'tos; aie'tos</t>
  </si>
  <si>
    <t>orël</t>
  </si>
  <si>
    <t>ar; adelar</t>
  </si>
  <si>
    <t>ara</t>
  </si>
  <si>
    <t>örn</t>
  </si>
  <si>
    <t>aigle</t>
  </si>
  <si>
    <t>eryr</t>
  </si>
  <si>
    <t>a'rano</t>
  </si>
  <si>
    <t>águila</t>
  </si>
  <si>
    <t>ʔikale</t>
  </si>
  <si>
    <t>عُقاب , نسْر</t>
  </si>
  <si>
    <t>oqɑb</t>
  </si>
  <si>
    <t>[hulio]; [klonkano]; [kurung]</t>
  </si>
  <si>
    <t>eagle</t>
  </si>
  <si>
    <t>haigir̃</t>
  </si>
  <si>
    <t>ardea</t>
  </si>
  <si>
    <t>eroði'os</t>
  </si>
  <si>
    <t>erōdi'os</t>
  </si>
  <si>
    <t>caplja</t>
  </si>
  <si>
    <t>reiger; reigel</t>
  </si>
  <si>
    <t>häger</t>
  </si>
  <si>
    <t>héron</t>
  </si>
  <si>
    <t>Means 'Margaret with a long neck'.</t>
  </si>
  <si>
    <t>marharid-gouzoug-hir</t>
  </si>
  <si>
    <t>crëyr</t>
  </si>
  <si>
    <t>From Gascon (Béarnais) 'guilhem-pesqué'.</t>
  </si>
  <si>
    <t>[gilʸɛ̃'peṣka]</t>
  </si>
  <si>
    <t>garza</t>
  </si>
  <si>
    <t>a-ten-patoh; apatoh</t>
  </si>
  <si>
    <t>Respectively: blue h.; white h.</t>
  </si>
  <si>
    <t>matuku; kootuku</t>
  </si>
  <si>
    <t>PPN *matuku</t>
  </si>
  <si>
    <t>مالِكﹸ الحزِين , بلشُون</t>
  </si>
  <si>
    <t>[eron]</t>
  </si>
  <si>
    <t>The latter refers to a kind of curlew.</t>
  </si>
  <si>
    <t>kan̄ka; kranɲca-</t>
  </si>
  <si>
    <t>heron</t>
  </si>
  <si>
    <t>(stuorrɑ)gair̃u</t>
  </si>
  <si>
    <t>gāvia</t>
  </si>
  <si>
    <t>'ɣlaros</t>
  </si>
  <si>
    <t>'laros</t>
  </si>
  <si>
    <t>čajka</t>
  </si>
  <si>
    <t>[mewe]</t>
  </si>
  <si>
    <t>fisk-mås; mås</t>
  </si>
  <si>
    <t>mouette</t>
  </si>
  <si>
    <t>Lit. 'bird white' 15.640.</t>
  </si>
  <si>
    <t>evn gwenn</t>
  </si>
  <si>
    <t>gwylan</t>
  </si>
  <si>
    <t>gaviota</t>
  </si>
  <si>
    <t>karoro</t>
  </si>
  <si>
    <t>نوْرس , زﹸمﳲجﹸ الماء</t>
  </si>
  <si>
    <t>Also used by some informants for 'kingfisher'.</t>
  </si>
  <si>
    <t>mašyarka</t>
  </si>
  <si>
    <t>Perhaps samudra-plava-. gan̄gā-cillī- refers to the 'black-headed gull' (Larus ridibundus).</t>
  </si>
  <si>
    <t>seagull</t>
  </si>
  <si>
    <t>loddi</t>
  </si>
  <si>
    <t>avis</t>
  </si>
  <si>
    <t>pu'li</t>
  </si>
  <si>
    <t>'ornis; ptē'non; peteē'non; petei'non</t>
  </si>
  <si>
    <t>ptica</t>
  </si>
  <si>
    <t>vogel</t>
  </si>
  <si>
    <t>fugls</t>
  </si>
  <si>
    <t>fågel</t>
  </si>
  <si>
    <t>fugl</t>
  </si>
  <si>
    <t>oiseau</t>
  </si>
  <si>
    <t>labous; evn</t>
  </si>
  <si>
    <t>aderyn; edn</t>
  </si>
  <si>
    <t>ēn</t>
  </si>
  <si>
    <t>'čori</t>
  </si>
  <si>
    <t>pájaro; ave</t>
  </si>
  <si>
    <t>*Aztecan *tootoo-, *tootol-.</t>
  </si>
  <si>
    <t>toto-c̷in</t>
  </si>
  <si>
    <t>manupuna</t>
  </si>
  <si>
    <t>manu</t>
  </si>
  <si>
    <t>PPN *manu; *moso</t>
  </si>
  <si>
    <t>*PEO *manu</t>
  </si>
  <si>
    <t>طيْر , طائِر</t>
  </si>
  <si>
    <t>pærænde</t>
  </si>
  <si>
    <t>čirikli</t>
  </si>
  <si>
    <t>vi-; vayas-; pakṣin-; pakṣiṇī-; svaga-</t>
  </si>
  <si>
    <t>bird</t>
  </si>
  <si>
    <t>beɑssi</t>
  </si>
  <si>
    <t>nīdus</t>
  </si>
  <si>
    <t>fo'lia</t>
  </si>
  <si>
    <t>pʰōle'os; pʰōle'ā; kali'ā; sē'kos</t>
  </si>
  <si>
    <t>gnezdo</t>
  </si>
  <si>
    <t>nest</t>
  </si>
  <si>
    <t>bo; näste; rede</t>
  </si>
  <si>
    <t>nid</t>
  </si>
  <si>
    <t>neiz</t>
  </si>
  <si>
    <t>nyth</t>
  </si>
  <si>
    <t>ka'bia</t>
  </si>
  <si>
    <t>nido</t>
  </si>
  <si>
    <t>čan is 'house' 07.120.</t>
  </si>
  <si>
    <t>tapahsol; tako-čan</t>
  </si>
  <si>
    <t>punuŋa</t>
  </si>
  <si>
    <t>koo(w)haŋa; oowhaŋa</t>
  </si>
  <si>
    <t>PNP *oofaŋa</t>
  </si>
  <si>
    <t>PPN *punaŋa; *punuŋa</t>
  </si>
  <si>
    <t>*PEO *opa.</t>
  </si>
  <si>
    <t>عُشّ</t>
  </si>
  <si>
    <t>ɑšeyɑne</t>
  </si>
  <si>
    <t>[kuibo]</t>
  </si>
  <si>
    <t>nīḍa-</t>
  </si>
  <si>
    <t>suor̃sa</t>
  </si>
  <si>
    <t>anas</t>
  </si>
  <si>
    <t>'papia</t>
  </si>
  <si>
    <t>'nēssa</t>
  </si>
  <si>
    <t>utka</t>
  </si>
  <si>
    <t>ond</t>
  </si>
  <si>
    <t>canard</t>
  </si>
  <si>
    <t>houad; kanard</t>
  </si>
  <si>
    <t>hwyad, hwyaden</t>
  </si>
  <si>
    <t>lacha</t>
  </si>
  <si>
    <t>ã'hate</t>
  </si>
  <si>
    <t>pato; ánade</t>
  </si>
  <si>
    <t>[pato]</t>
  </si>
  <si>
    <t>raki-raki; paarera</t>
  </si>
  <si>
    <t>بطﳲة</t>
  </si>
  <si>
    <t>Latter ex. is 'water-fowl'.</t>
  </si>
  <si>
    <t>ordæk; morq-ɑbi</t>
  </si>
  <si>
    <t>[rac̷a]</t>
  </si>
  <si>
    <t>No generic word. Perhaps jala-kukkuṭa- comes closest to this sense.</t>
  </si>
  <si>
    <t>duck</t>
  </si>
  <si>
    <t>čuoɲɑ</t>
  </si>
  <si>
    <t>(h)ānser</t>
  </si>
  <si>
    <t>'xina</t>
  </si>
  <si>
    <t>kʰēn</t>
  </si>
  <si>
    <t>gus</t>
  </si>
  <si>
    <t>gans</t>
  </si>
  <si>
    <t>gås</t>
  </si>
  <si>
    <t>gōs</t>
  </si>
  <si>
    <t>oie</t>
  </si>
  <si>
    <t>gŵydd</t>
  </si>
  <si>
    <t>gēd; giugrann</t>
  </si>
  <si>
    <t>ã'c̷era</t>
  </si>
  <si>
    <t>ganso</t>
  </si>
  <si>
    <t>faŋa kuusi</t>
  </si>
  <si>
    <t>kuihi</t>
  </si>
  <si>
    <t>وزّ , إِوزﳲة</t>
  </si>
  <si>
    <t>qɑz</t>
  </si>
  <si>
    <t>papin</t>
  </si>
  <si>
    <t>haṃsa-; haṃsī-</t>
  </si>
  <si>
    <t>goose</t>
  </si>
  <si>
    <t>vuonc̷ačivgɑ</t>
  </si>
  <si>
    <t>pullus</t>
  </si>
  <si>
    <t>ko'topulo</t>
  </si>
  <si>
    <t>or'nitʰion; neos'sion</t>
  </si>
  <si>
    <t>kurica</t>
  </si>
  <si>
    <t>huonlīn; hüenel</t>
  </si>
  <si>
    <t>höns; kyckling</t>
  </si>
  <si>
    <t>ungi; kjūklingr</t>
  </si>
  <si>
    <t>poulet</t>
  </si>
  <si>
    <t>Both mean 'bird hen'.</t>
  </si>
  <si>
    <t>labous yar; evn yar</t>
  </si>
  <si>
    <t>cyw</t>
  </si>
  <si>
    <t>o'lʸaṣko</t>
  </si>
  <si>
    <t>pollo</t>
  </si>
  <si>
    <t>kone- is 'offspring' 02.430. *Aztecan *tootoo-. 'Turkey' *Aztecan *tootol-.</t>
  </si>
  <si>
    <t>pio; pio-kone-t</t>
  </si>
  <si>
    <t>moa</t>
  </si>
  <si>
    <t>فرﳳوج</t>
  </si>
  <si>
    <t>ǰuǰe</t>
  </si>
  <si>
    <t>puyo</t>
  </si>
  <si>
    <t>See 03.500; 03.520; 03.540.</t>
  </si>
  <si>
    <t>chicken</t>
  </si>
  <si>
    <t>vuonc̷c̷is</t>
  </si>
  <si>
    <t>gallīna</t>
  </si>
  <si>
    <t>'kota</t>
  </si>
  <si>
    <t>alekto'ris; 'ornis</t>
  </si>
  <si>
    <t>henne</t>
  </si>
  <si>
    <t>höna</t>
  </si>
  <si>
    <t>hœna</t>
  </si>
  <si>
    <t>poule</t>
  </si>
  <si>
    <t>yar</t>
  </si>
  <si>
    <t>iâr</t>
  </si>
  <si>
    <t>cerc</t>
  </si>
  <si>
    <t>'olʸo</t>
  </si>
  <si>
    <t>gallina</t>
  </si>
  <si>
    <t>pio; swa-pio</t>
  </si>
  <si>
    <t>moa fefine; motuʔamoa</t>
  </si>
  <si>
    <t>hei-hei; piikao-kao; tiikao-kao</t>
  </si>
  <si>
    <t>دجاجة</t>
  </si>
  <si>
    <t>morq</t>
  </si>
  <si>
    <t>kʰayni</t>
  </si>
  <si>
    <t>kukkuṭī-</t>
  </si>
  <si>
    <t>vuonc̷avɑr̃is</t>
  </si>
  <si>
    <t>gallus</t>
  </si>
  <si>
    <t>'kokoras</t>
  </si>
  <si>
    <t>alektru'ōn; 'ornis</t>
  </si>
  <si>
    <t>petux</t>
  </si>
  <si>
    <t>han(e)</t>
  </si>
  <si>
    <t>hana</t>
  </si>
  <si>
    <t>tupp; hane</t>
  </si>
  <si>
    <t>hani</t>
  </si>
  <si>
    <t>coq</t>
  </si>
  <si>
    <t>killog; kog</t>
  </si>
  <si>
    <t>ceiliog</t>
  </si>
  <si>
    <t>cailech</t>
  </si>
  <si>
    <t>o'lʸara</t>
  </si>
  <si>
    <t>gallo</t>
  </si>
  <si>
    <t>'Su cresta' is i-kʷa-nakaw.</t>
  </si>
  <si>
    <t>kašti-l</t>
  </si>
  <si>
    <t>moa taʔane; faka-taŋata</t>
  </si>
  <si>
    <t>دِيك</t>
  </si>
  <si>
    <t>xorus</t>
  </si>
  <si>
    <t>Respectively: baš-no 'the one who makes a noise' (probably replacing lost taboo word); loan from Romanian.</t>
  </si>
  <si>
    <t>bašno; [kokošo]</t>
  </si>
  <si>
    <t>kukkuṭa-; kṛkavāku-</t>
  </si>
  <si>
    <t>cock, rooster</t>
  </si>
  <si>
    <t>suoyalɑččɑt</t>
  </si>
  <si>
    <t>avis; volucris</t>
  </si>
  <si>
    <t>puleri'ko</t>
  </si>
  <si>
    <t>'ornitʰes; 'orneis</t>
  </si>
  <si>
    <t>kury</t>
  </si>
  <si>
    <t>gevlügele</t>
  </si>
  <si>
    <t>volaille</t>
  </si>
  <si>
    <t>yer</t>
  </si>
  <si>
    <t>ffowlyn; iâr; dofedn</t>
  </si>
  <si>
    <t>pu'ralʸa</t>
  </si>
  <si>
    <t>ave</t>
  </si>
  <si>
    <t>'Guajolote, pavo' is wewehčo.</t>
  </si>
  <si>
    <t>heihei; piikao-kao; tiikao-kao</t>
  </si>
  <si>
    <t>Clucking of fowl *kokoo.</t>
  </si>
  <si>
    <t>PPN *moa</t>
  </si>
  <si>
    <t>*PEO *toa</t>
  </si>
  <si>
    <t>طيْر داجِن</t>
  </si>
  <si>
    <t>Plural of kʰayni 'hen'.</t>
  </si>
  <si>
    <t>kʰaynya</t>
  </si>
  <si>
    <t>Respectively: male; female. Refers to a domestic fowl.</t>
  </si>
  <si>
    <t>kukkuṭa-; kukkuṭī-</t>
  </si>
  <si>
    <t>fowl</t>
  </si>
  <si>
    <t>mulasen</t>
  </si>
  <si>
    <t>mūlus</t>
  </si>
  <si>
    <t>mu'lari</t>
  </si>
  <si>
    <t>hē'mionos</t>
  </si>
  <si>
    <t>mul</t>
  </si>
  <si>
    <t>mūl</t>
  </si>
  <si>
    <t>mul-åsna</t>
  </si>
  <si>
    <t>mūll</t>
  </si>
  <si>
    <t>mulet</t>
  </si>
  <si>
    <t>'mãdo</t>
  </si>
  <si>
    <t>mulo/ mula</t>
  </si>
  <si>
    <t>بغْل</t>
  </si>
  <si>
    <t>qɑter</t>
  </si>
  <si>
    <t>zoro; [katiro]; [mula]</t>
  </si>
  <si>
    <t>ašvatara-; ašvatarī-</t>
  </si>
  <si>
    <t>mule</t>
  </si>
  <si>
    <t>ase(n)</t>
  </si>
  <si>
    <t>asinus</t>
  </si>
  <si>
    <t>ɣai'ðuri; 'ɣaiðaros</t>
  </si>
  <si>
    <t>'onos</t>
  </si>
  <si>
    <t>osël</t>
  </si>
  <si>
    <t>esel</t>
  </si>
  <si>
    <t>asilus</t>
  </si>
  <si>
    <t>åsna</t>
  </si>
  <si>
    <t>asni</t>
  </si>
  <si>
    <t>âne</t>
  </si>
  <si>
    <t>azen</t>
  </si>
  <si>
    <t>asyn</t>
  </si>
  <si>
    <t>asan</t>
  </si>
  <si>
    <t>'aṣto</t>
  </si>
  <si>
    <t>asno; burro</t>
  </si>
  <si>
    <t>From Span. 'burro'.</t>
  </si>
  <si>
    <t>[burroh]</t>
  </si>
  <si>
    <t>[ʔasi]</t>
  </si>
  <si>
    <t>kaaihe</t>
  </si>
  <si>
    <t>حِمار</t>
  </si>
  <si>
    <t>xær; olɑq</t>
  </si>
  <si>
    <t>[magare]</t>
  </si>
  <si>
    <t>gardabha-; rāsabha-</t>
  </si>
  <si>
    <t>ass, donkey</t>
  </si>
  <si>
    <t>var̃sa</t>
  </si>
  <si>
    <t>pullus; eculus</t>
  </si>
  <si>
    <t>pu'lari</t>
  </si>
  <si>
    <t>'pōlos</t>
  </si>
  <si>
    <t>žerebënok</t>
  </si>
  <si>
    <t>vole; vülīn</t>
  </si>
  <si>
    <t>fula</t>
  </si>
  <si>
    <t>föl; fåle</t>
  </si>
  <si>
    <t>foli; fyl</t>
  </si>
  <si>
    <t>poulain</t>
  </si>
  <si>
    <t>ebeulez; ebeul</t>
  </si>
  <si>
    <t>ebol</t>
  </si>
  <si>
    <t>serrach</t>
  </si>
  <si>
    <t>['podra]</t>
  </si>
  <si>
    <t>potro, potrillo</t>
  </si>
  <si>
    <t>مُهْر</t>
  </si>
  <si>
    <t>korre</t>
  </si>
  <si>
    <t>grast-oʀo 'small horse'.</t>
  </si>
  <si>
    <t>grastoʀo; kʰuro</t>
  </si>
  <si>
    <t>kišora-; ašva-šāva-</t>
  </si>
  <si>
    <t>foal, colt</t>
  </si>
  <si>
    <t>damma</t>
  </si>
  <si>
    <t>equa</t>
  </si>
  <si>
    <t>fo'raða</t>
  </si>
  <si>
    <t>'hippos</t>
  </si>
  <si>
    <t>kobyla</t>
  </si>
  <si>
    <t>merhe</t>
  </si>
  <si>
    <t>sto; märr</t>
  </si>
  <si>
    <t>merr; hross</t>
  </si>
  <si>
    <t>jument</t>
  </si>
  <si>
    <t>kazeg</t>
  </si>
  <si>
    <t>caseg</t>
  </si>
  <si>
    <t>lāir</t>
  </si>
  <si>
    <t>'bohor</t>
  </si>
  <si>
    <t>yegua</t>
  </si>
  <si>
    <t>فرس</t>
  </si>
  <si>
    <t>mɑdyɑn</t>
  </si>
  <si>
    <t>Respectively: gras-ni: fem. of 'horse'; loan from Greek.</t>
  </si>
  <si>
    <t>grazni; [gomezni]</t>
  </si>
  <si>
    <t>ašvā-; vaḍabā-</t>
  </si>
  <si>
    <t>mare</t>
  </si>
  <si>
    <t>or̃e</t>
  </si>
  <si>
    <t>[equus] admissārius</t>
  </si>
  <si>
    <t>epi'vitoras ipos</t>
  </si>
  <si>
    <t>'hippos; o'kʰeion</t>
  </si>
  <si>
    <t>žerebec</t>
  </si>
  <si>
    <t>schele; reine</t>
  </si>
  <si>
    <t>hingst</t>
  </si>
  <si>
    <t>stōðhestr; stōðhross</t>
  </si>
  <si>
    <t>étalon</t>
  </si>
  <si>
    <t>marh antier</t>
  </si>
  <si>
    <t>march; ystalwyn</t>
  </si>
  <si>
    <t>(ech-)cullach</t>
  </si>
  <si>
    <t>From Spanish 'garañón'.</t>
  </si>
  <si>
    <t>[ga'raɲu]</t>
  </si>
  <si>
    <t>caballo padre; semental</t>
  </si>
  <si>
    <t>[hoosi] tau</t>
  </si>
  <si>
    <t>taariana</t>
  </si>
  <si>
    <t>فحل , حِصان</t>
  </si>
  <si>
    <t>grast; [harmasari]</t>
  </si>
  <si>
    <t>marya- is found in the Rigveda.</t>
  </si>
  <si>
    <t>ašva-; marya-; bījāšva-</t>
  </si>
  <si>
    <t>stallion</t>
  </si>
  <si>
    <t>heɑstɑ</t>
  </si>
  <si>
    <t>equus</t>
  </si>
  <si>
    <t>'aloɣo; 'ipos</t>
  </si>
  <si>
    <t>lošad ́(kon ́)</t>
  </si>
  <si>
    <t>pfert; ros; ors</t>
  </si>
  <si>
    <t>häst</t>
  </si>
  <si>
    <t>generic</t>
  </si>
  <si>
    <t>hross; hestr; marr; jōr</t>
  </si>
  <si>
    <t>cheval</t>
  </si>
  <si>
    <t>marh; lon, loen kezeg; aneval</t>
  </si>
  <si>
    <t>ceffyl; march</t>
  </si>
  <si>
    <t>ech; marc; capall</t>
  </si>
  <si>
    <t>From Latin 'sagmarus'.</t>
  </si>
  <si>
    <t>[sa'mari]</t>
  </si>
  <si>
    <t>caballo</t>
  </si>
  <si>
    <t>From Span. 'caballo'.</t>
  </si>
  <si>
    <t>[kabayoh]</t>
  </si>
  <si>
    <t>[hoosi]</t>
  </si>
  <si>
    <t>hooiho</t>
  </si>
  <si>
    <t>حِصان , جواد , خيْل</t>
  </si>
  <si>
    <t>æsp; yɑbu</t>
  </si>
  <si>
    <t>grast</t>
  </si>
  <si>
    <t>ašva-; haya-</t>
  </si>
  <si>
    <t>horse (equine)</t>
  </si>
  <si>
    <t>gihc̷c̷i</t>
  </si>
  <si>
    <t>haedus</t>
  </si>
  <si>
    <t>ka'tsiki; katsi'kaki</t>
  </si>
  <si>
    <t>'eripʰos</t>
  </si>
  <si>
    <t>kozlënok</t>
  </si>
  <si>
    <t>zickelīn</t>
  </si>
  <si>
    <t>kid</t>
  </si>
  <si>
    <t>kið</t>
  </si>
  <si>
    <t>chevreau</t>
  </si>
  <si>
    <t>gaor-vihan</t>
  </si>
  <si>
    <t>myn</t>
  </si>
  <si>
    <t>menn(ān)</t>
  </si>
  <si>
    <t>a'hüɲe</t>
  </si>
  <si>
    <t>cabrito</t>
  </si>
  <si>
    <t>kiʔi kosi</t>
  </si>
  <si>
    <t>جدْي</t>
  </si>
  <si>
    <t>bozqɑle</t>
  </si>
  <si>
    <t>buzn-oʀo diminutive of 'goat'.</t>
  </si>
  <si>
    <t>buznoʀo</t>
  </si>
  <si>
    <t>chāga-šāvaka-; aja-šāvaka-</t>
  </si>
  <si>
    <t>bohkka</t>
  </si>
  <si>
    <t>hircus; caper</t>
  </si>
  <si>
    <t>'traɣos</t>
  </si>
  <si>
    <t>'tragos</t>
  </si>
  <si>
    <t>kozël</t>
  </si>
  <si>
    <t>bock</t>
  </si>
  <si>
    <t>hafr; bukkr</t>
  </si>
  <si>
    <t>bouc</t>
  </si>
  <si>
    <t>bouh</t>
  </si>
  <si>
    <t>bwch</t>
  </si>
  <si>
    <t>bocc</t>
  </si>
  <si>
    <t>'akʰer</t>
  </si>
  <si>
    <t>chivo; macho cabrío</t>
  </si>
  <si>
    <t>تيْس</t>
  </si>
  <si>
    <t>buzno</t>
  </si>
  <si>
    <t>aja-; chāga-</t>
  </si>
  <si>
    <t>he-goat</t>
  </si>
  <si>
    <t>gaic̷ɑ</t>
  </si>
  <si>
    <t>capra</t>
  </si>
  <si>
    <t>ka'tsika; 'ɣiða</t>
  </si>
  <si>
    <t>'aiks</t>
  </si>
  <si>
    <t>koza</t>
  </si>
  <si>
    <t>geiz; zige</t>
  </si>
  <si>
    <t>gaits</t>
  </si>
  <si>
    <t>get</t>
  </si>
  <si>
    <t>generic or feminine</t>
  </si>
  <si>
    <t>geit</t>
  </si>
  <si>
    <t>chèvre</t>
  </si>
  <si>
    <t>gaor</t>
  </si>
  <si>
    <t>gafr</t>
  </si>
  <si>
    <t>gabor</t>
  </si>
  <si>
    <t>a'hü̃c̷</t>
  </si>
  <si>
    <t>cabra</t>
  </si>
  <si>
    <t>From Span. 'chivo'.</t>
  </si>
  <si>
    <t>[čiβah]</t>
  </si>
  <si>
    <t>[kosi]</t>
  </si>
  <si>
    <t>koati; nane-nane</t>
  </si>
  <si>
    <t>معز , ماعِز , مِعْزاة</t>
  </si>
  <si>
    <t>boz</t>
  </si>
  <si>
    <t>buzni</t>
  </si>
  <si>
    <t>Respectively: male and female for both pairs of terms.</t>
  </si>
  <si>
    <t>aja-; ajā-; chāga-; chāgī-</t>
  </si>
  <si>
    <t>goat</t>
  </si>
  <si>
    <t>spiidni</t>
  </si>
  <si>
    <t>porcus; porcellus</t>
  </si>
  <si>
    <t>ɣu'runi</t>
  </si>
  <si>
    <t>kʰoi'ridion; 'delpʰaks</t>
  </si>
  <si>
    <t>porosënok</t>
  </si>
  <si>
    <t>varch</t>
  </si>
  <si>
    <t>See 03.320.</t>
  </si>
  <si>
    <t>gris</t>
  </si>
  <si>
    <t>grīss</t>
  </si>
  <si>
    <t>porc; cochon</t>
  </si>
  <si>
    <t>penmoh; porhell; kochon</t>
  </si>
  <si>
    <t>mochyn</t>
  </si>
  <si>
    <t>banb; orcān</t>
  </si>
  <si>
    <t>'urde</t>
  </si>
  <si>
    <t>cerdo; puerco; chancho</t>
  </si>
  <si>
    <t>pic̷o-t</t>
  </si>
  <si>
    <t>puaka</t>
  </si>
  <si>
    <t>poaka; pooaka</t>
  </si>
  <si>
    <t>PCP *(bv)uaka.</t>
  </si>
  <si>
    <t>PPN *puaka</t>
  </si>
  <si>
    <t>خنْزِير</t>
  </si>
  <si>
    <t>xuk</t>
  </si>
  <si>
    <t>balo</t>
  </si>
  <si>
    <t>sūkara-</t>
  </si>
  <si>
    <t>eɑdnespiidni</t>
  </si>
  <si>
    <t>sūs; scrōfa; porca</t>
  </si>
  <si>
    <t>ɣu'runa</t>
  </si>
  <si>
    <t>'hus</t>
  </si>
  <si>
    <t>svin ́ja</t>
  </si>
  <si>
    <t>sū</t>
  </si>
  <si>
    <t>sugga; so</t>
  </si>
  <si>
    <t>sȳr</t>
  </si>
  <si>
    <t>truie</t>
  </si>
  <si>
    <t>gwiz; bano</t>
  </si>
  <si>
    <t>hwch</t>
  </si>
  <si>
    <t>mucc; crāin</t>
  </si>
  <si>
    <t>šer'hama</t>
  </si>
  <si>
    <t>puerca; cochina; cerda</t>
  </si>
  <si>
    <t>tatokalis</t>
  </si>
  <si>
    <t>sināmanu</t>
  </si>
  <si>
    <t>uwha poaka; whaere-ere</t>
  </si>
  <si>
    <t>خنْزِيرة</t>
  </si>
  <si>
    <t>bali</t>
  </si>
  <si>
    <t>sūkarī-</t>
  </si>
  <si>
    <t>vɑr̃isspiidni</t>
  </si>
  <si>
    <t>verrēs</t>
  </si>
  <si>
    <t>aɣrio'ɣuruno</t>
  </si>
  <si>
    <t>'kapros</t>
  </si>
  <si>
    <t>borov</t>
  </si>
  <si>
    <t>eber; bēr</t>
  </si>
  <si>
    <t>Means 'swine'.</t>
  </si>
  <si>
    <t>swein</t>
  </si>
  <si>
    <t>Second term is for animal used for breeding.</t>
  </si>
  <si>
    <t>galt; fargalt</t>
  </si>
  <si>
    <t>goltr</t>
  </si>
  <si>
    <t>sanglier</t>
  </si>
  <si>
    <t>penmoh-gouez</t>
  </si>
  <si>
    <t>baedd; twrch</t>
  </si>
  <si>
    <t>(muc-)cullach</t>
  </si>
  <si>
    <t>ba'ṣurde</t>
  </si>
  <si>
    <t>jabalí</t>
  </si>
  <si>
    <t>kʷopic̷ot</t>
  </si>
  <si>
    <t>puaka tau</t>
  </si>
  <si>
    <t>taariana; tame poaka</t>
  </si>
  <si>
    <t>خنْزِير ذكر</t>
  </si>
  <si>
    <t>gorɑz</t>
  </si>
  <si>
    <t>balo; [vero]</t>
  </si>
  <si>
    <t>varāha-; sūkara-</t>
  </si>
  <si>
    <t>boar</t>
  </si>
  <si>
    <t>lappis</t>
  </si>
  <si>
    <t>agnus</t>
  </si>
  <si>
    <t>ar'ni</t>
  </si>
  <si>
    <t>a'mnos; a'rēn</t>
  </si>
  <si>
    <t>jagnënok</t>
  </si>
  <si>
    <t>lamb; wiþrus</t>
  </si>
  <si>
    <t>lamm</t>
  </si>
  <si>
    <t>lamb</t>
  </si>
  <si>
    <t>agneau</t>
  </si>
  <si>
    <t>oan; daɲvad bihan</t>
  </si>
  <si>
    <t>oen</t>
  </si>
  <si>
    <t>uan; dīnu</t>
  </si>
  <si>
    <t>a'šuri</t>
  </si>
  <si>
    <t>borrego; cordero</t>
  </si>
  <si>
    <t>ička-t; ička-c̷in</t>
  </si>
  <si>
    <t>[lami]</t>
  </si>
  <si>
    <t>reeme</t>
  </si>
  <si>
    <t>حمل , خرﹸوفٌ صغِير</t>
  </si>
  <si>
    <t>bærre</t>
  </si>
  <si>
    <t>Diminutive of 'sheep' respectively: masc.; fem.</t>
  </si>
  <si>
    <t>bakroʀo; bakroʀi</t>
  </si>
  <si>
    <t>Other terms are mainly descriptive: meṣa-šāvaka- and meṣa-šišu- refer to 'young sheep;' šāvaka- and šišu- denote the young of any animal.</t>
  </si>
  <si>
    <t>barkara- ~ varkara-</t>
  </si>
  <si>
    <t>ovis</t>
  </si>
  <si>
    <t>prova'tina</t>
  </si>
  <si>
    <t>'ois</t>
  </si>
  <si>
    <t>ovca</t>
  </si>
  <si>
    <t>ouwe</t>
  </si>
  <si>
    <t>tacka</t>
  </si>
  <si>
    <t>œr</t>
  </si>
  <si>
    <t>brebis</t>
  </si>
  <si>
    <t>daɲvadez</t>
  </si>
  <si>
    <t>dafad; mamog</t>
  </si>
  <si>
    <t>ōi; cāira; ōisc</t>
  </si>
  <si>
    <t>Latter form from Spanish 'res'.</t>
  </si>
  <si>
    <t>'ardi; [a'reṣ]</t>
  </si>
  <si>
    <t>oveja</t>
  </si>
  <si>
    <t>[sipi] fefine lahi</t>
  </si>
  <si>
    <t>شاة , نعْجة</t>
  </si>
  <si>
    <t>miš</t>
  </si>
  <si>
    <t>bakri</t>
  </si>
  <si>
    <t>urā is found in the Rigveda. avi- in the feminine gender may refer to a 'ewe' (Atharvaveda).</t>
  </si>
  <si>
    <t>avi-; meṣī-; urā-; eḍaka-; uraṇī-</t>
  </si>
  <si>
    <t>ewe</t>
  </si>
  <si>
    <t>vier̃c̷ɑ</t>
  </si>
  <si>
    <t>ariēs</t>
  </si>
  <si>
    <t>kri'ari</t>
  </si>
  <si>
    <t>krī'os</t>
  </si>
  <si>
    <t>baran</t>
  </si>
  <si>
    <t>wider; ram</t>
  </si>
  <si>
    <t>bagge; vädur; gumse</t>
  </si>
  <si>
    <t>hrūtr; veðr</t>
  </si>
  <si>
    <t>bélier</t>
  </si>
  <si>
    <t>maout</t>
  </si>
  <si>
    <t>hwrdd; maharen</t>
  </si>
  <si>
    <t>reithe</t>
  </si>
  <si>
    <t>ãha'c̷arc̷; 'maro</t>
  </si>
  <si>
    <t>carnero; morueco</t>
  </si>
  <si>
    <t>[sipi] taŋata</t>
  </si>
  <si>
    <t>كبش</t>
  </si>
  <si>
    <t>quč</t>
  </si>
  <si>
    <t>bakro</t>
  </si>
  <si>
    <t>meṣa-; uraṇa-; urabhra-; meṇḍha-</t>
  </si>
  <si>
    <t>ram</t>
  </si>
  <si>
    <t>savd͜zɑ</t>
  </si>
  <si>
    <t>'provato</t>
  </si>
  <si>
    <t>'ois; 'probaton</t>
  </si>
  <si>
    <t>schāf</t>
  </si>
  <si>
    <t>får</t>
  </si>
  <si>
    <t>sauðr; fœr; smali</t>
  </si>
  <si>
    <t>mouton</t>
  </si>
  <si>
    <t>daɲvad</t>
  </si>
  <si>
    <t>dafad</t>
  </si>
  <si>
    <t>cāera; ōi; cit</t>
  </si>
  <si>
    <t>A 'flock of sheep' is ar'tʰola'.</t>
  </si>
  <si>
    <t>a'hari</t>
  </si>
  <si>
    <t>ička-t</t>
  </si>
  <si>
    <t>[sipi]</t>
  </si>
  <si>
    <t>hipi</t>
  </si>
  <si>
    <t>غنم , ضأْن</t>
  </si>
  <si>
    <t>gusfænd</t>
  </si>
  <si>
    <t>avi-; meṣa-; uraṇa-</t>
  </si>
  <si>
    <t>sheep</t>
  </si>
  <si>
    <t>Respectively: of cow; of reindeer, etc.</t>
  </si>
  <si>
    <t>galbi; miessi</t>
  </si>
  <si>
    <t>vitulus</t>
  </si>
  <si>
    <t>mo'sxari</t>
  </si>
  <si>
    <t>'moskʰos</t>
  </si>
  <si>
    <t>telënok</t>
  </si>
  <si>
    <t>kalp</t>
  </si>
  <si>
    <t>Respectively: 'steer; young cow'</t>
  </si>
  <si>
    <t>stiur; kalbo</t>
  </si>
  <si>
    <t>kalv</t>
  </si>
  <si>
    <t>kālfr</t>
  </si>
  <si>
    <t>veau</t>
  </si>
  <si>
    <t>leue</t>
  </si>
  <si>
    <t>llo</t>
  </si>
  <si>
    <t>lāeg</t>
  </si>
  <si>
    <t>'šahal</t>
  </si>
  <si>
    <t>becerro; ternero</t>
  </si>
  <si>
    <t>kone- is 'offspring'.</t>
  </si>
  <si>
    <t>kʷakʷow-kone-t; kʷakʷeh-c̷in</t>
  </si>
  <si>
    <t>uhikiʔi pulu</t>
  </si>
  <si>
    <t>kaawhe</t>
  </si>
  <si>
    <t>عِجْل</t>
  </si>
  <si>
    <t>gusɑle</t>
  </si>
  <si>
    <t>[vic̷elo]</t>
  </si>
  <si>
    <t>vatsa-</t>
  </si>
  <si>
    <t>calf</t>
  </si>
  <si>
    <t>gussɑ</t>
  </si>
  <si>
    <t>bōs; vacca</t>
  </si>
  <si>
    <t>aɣe'laða</t>
  </si>
  <si>
    <t>būs</t>
  </si>
  <si>
    <t>korova</t>
  </si>
  <si>
    <t>kuo</t>
  </si>
  <si>
    <t>ko</t>
  </si>
  <si>
    <t>kȳr, kū</t>
  </si>
  <si>
    <t>vache</t>
  </si>
  <si>
    <t>buoh</t>
  </si>
  <si>
    <t>buwch</t>
  </si>
  <si>
    <t>bō; ag; ferb</t>
  </si>
  <si>
    <t>'behi</t>
  </si>
  <si>
    <t>vaca</t>
  </si>
  <si>
    <t>kʷakʷoweh</t>
  </si>
  <si>
    <t>pulu fefine</t>
  </si>
  <si>
    <t>kau</t>
  </si>
  <si>
    <t>بقرة</t>
  </si>
  <si>
    <t>mɑde-gɑv</t>
  </si>
  <si>
    <t>Feminine of guruv 03.220.</t>
  </si>
  <si>
    <t>guruvni; gurumni</t>
  </si>
  <si>
    <t>go-; gaus; vašā-</t>
  </si>
  <si>
    <t>cow</t>
  </si>
  <si>
    <t>vuoksa</t>
  </si>
  <si>
    <t>bōs</t>
  </si>
  <si>
    <t>'voði</t>
  </si>
  <si>
    <t>ohse</t>
  </si>
  <si>
    <t>auhsus</t>
  </si>
  <si>
    <t>oxe</t>
  </si>
  <si>
    <t>oxi, uxi</t>
  </si>
  <si>
    <t>boeuf</t>
  </si>
  <si>
    <t>ejen</t>
  </si>
  <si>
    <t>ych; eidion; bustach</t>
  </si>
  <si>
    <t>dam</t>
  </si>
  <si>
    <t>'idi</t>
  </si>
  <si>
    <t>buey</t>
  </si>
  <si>
    <t>pulu tau</t>
  </si>
  <si>
    <t>okiha</t>
  </si>
  <si>
    <t>ثوْر , ثوْر مخْصِيّ</t>
  </si>
  <si>
    <t>gɑv</t>
  </si>
  <si>
    <t>guruv</t>
  </si>
  <si>
    <t>See 03.200 and 03.210.</t>
  </si>
  <si>
    <t>go-; gaus; vahata-</t>
  </si>
  <si>
    <t>ox</t>
  </si>
  <si>
    <t>bur̃r̃u</t>
  </si>
  <si>
    <t>taurus</t>
  </si>
  <si>
    <t>'tavros</t>
  </si>
  <si>
    <t>'tauros</t>
  </si>
  <si>
    <t>byk</t>
  </si>
  <si>
    <t>var; stier; hagen</t>
  </si>
  <si>
    <t>tjur</t>
  </si>
  <si>
    <t>θjōrr; graðungr; boli</t>
  </si>
  <si>
    <t>taureau</t>
  </si>
  <si>
    <t>taro; kole</t>
  </si>
  <si>
    <t>tarw</t>
  </si>
  <si>
    <t>tarb</t>
  </si>
  <si>
    <t>'sesen</t>
  </si>
  <si>
    <t>toro</t>
  </si>
  <si>
    <t>pulutau</t>
  </si>
  <si>
    <t>[puru]</t>
  </si>
  <si>
    <t>ثوْر</t>
  </si>
  <si>
    <t>gɑv-e-nær</t>
  </si>
  <si>
    <t>[biko]</t>
  </si>
  <si>
    <t>gaus is taken here to be masc. sing. from go- 03. 230. Cf. 03.200.</t>
  </si>
  <si>
    <t>ukṣan-; ṛṣabha-; vṛṣabha-; gaus</t>
  </si>
  <si>
    <t>bull</t>
  </si>
  <si>
    <t>gussɑeɑlli</t>
  </si>
  <si>
    <t>First term is plural.</t>
  </si>
  <si>
    <t>bōvēs; pecus</t>
  </si>
  <si>
    <t>'zoa; zoda'na</t>
  </si>
  <si>
    <t>'boes</t>
  </si>
  <si>
    <t>skot</t>
  </si>
  <si>
    <t>rinder</t>
  </si>
  <si>
    <t>boskap</t>
  </si>
  <si>
    <t>naut, nautfē</t>
  </si>
  <si>
    <t>bétail</t>
  </si>
  <si>
    <t>saout; chatal</t>
  </si>
  <si>
    <t>gwartheg; da</t>
  </si>
  <si>
    <t>buar</t>
  </si>
  <si>
    <t>ka'bale</t>
  </si>
  <si>
    <t>ganado</t>
  </si>
  <si>
    <t>tapial-meh; kʷakʷeh-meh</t>
  </si>
  <si>
    <t>'Jersey (cattle)' faʔahiŋa pulu ki he huʔakau.</t>
  </si>
  <si>
    <t>faŋa pulu</t>
  </si>
  <si>
    <t>مواشٍ , بقر</t>
  </si>
  <si>
    <t>Respectively: (collective) 'cattle'; bovine.</t>
  </si>
  <si>
    <t>mɑl; gɑv</t>
  </si>
  <si>
    <t>Respectively: plural of guruv 'ox'; loan from Romanian.</t>
  </si>
  <si>
    <t>guruva; [mehri] ~ [merhe]</t>
  </si>
  <si>
    <t>Masc. plural of go- 03.230, a stem which is either fem. or masc.</t>
  </si>
  <si>
    <t>gāvas</t>
  </si>
  <si>
    <t>cattle (bovine)</t>
  </si>
  <si>
    <t>navet</t>
  </si>
  <si>
    <t>'Barn' is horreum; grānāria.</t>
  </si>
  <si>
    <t>stabulum</t>
  </si>
  <si>
    <t>'stavlos</t>
  </si>
  <si>
    <t>statʰ'mos</t>
  </si>
  <si>
    <t>Respectively: 'stable; stall'.</t>
  </si>
  <si>
    <t>xlev; stojlo</t>
  </si>
  <si>
    <t>stal</t>
  </si>
  <si>
    <t>Means 'sheepfold'.</t>
  </si>
  <si>
    <t>awistr</t>
  </si>
  <si>
    <t>stall</t>
  </si>
  <si>
    <t>fjōs; stallr, stallhūs</t>
  </si>
  <si>
    <t>étable; écurie</t>
  </si>
  <si>
    <t>Respectively: for cows; for horses.</t>
  </si>
  <si>
    <t>kraou; marchosi</t>
  </si>
  <si>
    <t>ystabl; côr</t>
  </si>
  <si>
    <t>līas</t>
  </si>
  <si>
    <t>Second form is 'cowshed'; latter form is 'stable'.</t>
  </si>
  <si>
    <t>behi'tegi; ba'rükü; mãdo'tegi</t>
  </si>
  <si>
    <t>establo</t>
  </si>
  <si>
    <t>sin-kal</t>
  </si>
  <si>
    <t>teepara</t>
  </si>
  <si>
    <t>إِسْطبْل</t>
  </si>
  <si>
    <t>ɑxor</t>
  </si>
  <si>
    <t>[stala]</t>
  </si>
  <si>
    <t>First two forms mean a stable in general or for cows in particular. In compound, latter form refers to a stable for horses.</t>
  </si>
  <si>
    <t>gotra-; goṣṭha-; ašva-goṣṭha-</t>
  </si>
  <si>
    <t>stable, stall</t>
  </si>
  <si>
    <t>guoðoheɑddyi</t>
  </si>
  <si>
    <t>pāstor</t>
  </si>
  <si>
    <t>vo'skos</t>
  </si>
  <si>
    <t>poi'mēn; bū'kolos; ai'polos</t>
  </si>
  <si>
    <t>pastux</t>
  </si>
  <si>
    <t>hirt(e); herter</t>
  </si>
  <si>
    <t>hairdeis</t>
  </si>
  <si>
    <t>herde</t>
  </si>
  <si>
    <t>hirðir</t>
  </si>
  <si>
    <t>bouvier; berger; pâtre</t>
  </si>
  <si>
    <t>First form: lit. 'man cow'.</t>
  </si>
  <si>
    <t>paotr saout; bugul</t>
  </si>
  <si>
    <t>Final form is archaic.</t>
  </si>
  <si>
    <t>bugail; cowmon; hensor</t>
  </si>
  <si>
    <t>buachaill; ūgaire</t>
  </si>
  <si>
    <t>Latter form means 'shepherd'.</t>
  </si>
  <si>
    <t>i'c̷aɲ; ar'c̷aɲ</t>
  </si>
  <si>
    <t>pastor; vaquero</t>
  </si>
  <si>
    <t>'He herds/tends (animals)' tapi[y]a.</t>
  </si>
  <si>
    <t>tapi-š-keh</t>
  </si>
  <si>
    <t>tauhi[sipi]</t>
  </si>
  <si>
    <t>heepara</t>
  </si>
  <si>
    <t>راعٍ</t>
  </si>
  <si>
    <t>čupɑn</t>
  </si>
  <si>
    <t>Respectively: bakri-ari from bakro 'sheep' + doer suffix; loan from Russian; gurumni-ari from gurumni 'cow' + doer suffix.</t>
  </si>
  <si>
    <t>bakriari; [pastuʀo]; gurumniari</t>
  </si>
  <si>
    <t>gopa-; pašupā-; gopāla-; pašupāla-</t>
  </si>
  <si>
    <t>herdsman</t>
  </si>
  <si>
    <t>guohtun</t>
  </si>
  <si>
    <t>pāscere; pāscuum</t>
  </si>
  <si>
    <t>vosko'topi</t>
  </si>
  <si>
    <t>no'mos; no'mē</t>
  </si>
  <si>
    <t>pastbišče</t>
  </si>
  <si>
    <t>weide</t>
  </si>
  <si>
    <t>winja</t>
  </si>
  <si>
    <t>Second term is also verb 'to graze'.</t>
  </si>
  <si>
    <t>bete, beta; betes-mark</t>
  </si>
  <si>
    <t>beita; bīta</t>
  </si>
  <si>
    <t>pâturage; pâture</t>
  </si>
  <si>
    <t>peuri; peur</t>
  </si>
  <si>
    <t>Trans. form. Intrans.: pori; porfelu. Final two forms are nouns.</t>
  </si>
  <si>
    <t>bugeilio; porfelaeth, porfela, porfel, porfa</t>
  </si>
  <si>
    <t>Respectively: transitive; intransitive. Also noun geltboth.</t>
  </si>
  <si>
    <t>ingairim; gelim</t>
  </si>
  <si>
    <t>baska'gia; alha'gia</t>
  </si>
  <si>
    <t>Iberian Span. has pasto, pastura.</t>
  </si>
  <si>
    <t>pradera; potrero</t>
  </si>
  <si>
    <t>taselo-t; ištawa-t; takomol</t>
  </si>
  <si>
    <t>Verb form: faka-kaikai.</t>
  </si>
  <si>
    <t>'To graze' wani-a; koonihi.</t>
  </si>
  <si>
    <t>Means 'prune, graze'.</t>
  </si>
  <si>
    <t>PAN *teb</t>
  </si>
  <si>
    <t>مرْعىً</t>
  </si>
  <si>
    <t>čæridæn; čerɑgɑh</t>
  </si>
  <si>
    <t>Second form is loan from Romanian.</t>
  </si>
  <si>
    <t>[mal]; [livadia]</t>
  </si>
  <si>
    <t>First form is primarily Vedic; latter form is primarily a pasture for cows. Verbal form is car-, with the sense of 'wander, roam' but could take on the meaning of 'graze.'</t>
  </si>
  <si>
    <t>gavyūti-; gocara-</t>
  </si>
  <si>
    <t>pasture</t>
  </si>
  <si>
    <t>pecus</t>
  </si>
  <si>
    <t>'ktēnē; bo'skēmata; 'probata</t>
  </si>
  <si>
    <t>vihe</t>
  </si>
  <si>
    <t>First term is 'ox, cow' and other forms of livestock; kreatur also means 'henchman' and 'tool'.</t>
  </si>
  <si>
    <t>kreatur; bo-skap</t>
  </si>
  <si>
    <t>fē, kvikfē, būfē</t>
  </si>
  <si>
    <t>Respectively: 'cattle; animals'.</t>
  </si>
  <si>
    <t>chatal; loened</t>
  </si>
  <si>
    <t>anifeiliaid; da (byw)</t>
  </si>
  <si>
    <t>indile; crod; cethra</t>
  </si>
  <si>
    <t>kʷakʷehmeh</t>
  </si>
  <si>
    <t>Refers to 'herd'.</t>
  </si>
  <si>
    <t>kaahui; maapu</t>
  </si>
  <si>
    <t>مواشٍ</t>
  </si>
  <si>
    <t>dɑm; [mɑl]</t>
  </si>
  <si>
    <t>[trupuri]; [mehri]</t>
  </si>
  <si>
    <t>pašu-</t>
  </si>
  <si>
    <t>livestock</t>
  </si>
  <si>
    <t>ɲiŋŋelɑs</t>
  </si>
  <si>
    <t>fēmina; fēminīna</t>
  </si>
  <si>
    <t>θili'kos</t>
  </si>
  <si>
    <t>'tʰēlus</t>
  </si>
  <si>
    <t>Noun form: 'female animal'.</t>
  </si>
  <si>
    <t>samka</t>
  </si>
  <si>
    <t>wīplich</t>
  </si>
  <si>
    <t>hon-</t>
  </si>
  <si>
    <t>kvenn-</t>
  </si>
  <si>
    <t>femelle</t>
  </si>
  <si>
    <t>parez; feumeulenn</t>
  </si>
  <si>
    <t>benyw</t>
  </si>
  <si>
    <t>ban-</t>
  </si>
  <si>
    <t>ü'rüša</t>
  </si>
  <si>
    <t>femenino; hembra</t>
  </si>
  <si>
    <t>uha; uwha</t>
  </si>
  <si>
    <t>نِسائِيّ , نِسْوِيّ</t>
  </si>
  <si>
    <t>mɑde; [moʔænnæs]</t>
  </si>
  <si>
    <t>žuvli-kano ~ žuvly-ano 'woman' + adj. suffix.</t>
  </si>
  <si>
    <t>žuvlikano ~ žuvlyano</t>
  </si>
  <si>
    <t>At the beginning of compounds, strī- can take on the sense of 'female', as strī-guru- 'female guru.' At the end of compounds, -dhenu- has the sense of 'female, ' but it is not common. The feminine gender ending also carries the sense of 'female': sakha- '(male) comrade'; sakhī- '(female) friend'.</t>
  </si>
  <si>
    <t>-dhenu-; strī-; straiṇa-</t>
  </si>
  <si>
    <t>female (adj)</t>
  </si>
  <si>
    <t>vɑr̃is</t>
  </si>
  <si>
    <t>mās; masculus</t>
  </si>
  <si>
    <t>arseni'kos</t>
  </si>
  <si>
    <t>'arsēn; 'arrēn</t>
  </si>
  <si>
    <t>Noun form: 'male animal'.</t>
  </si>
  <si>
    <t>samec</t>
  </si>
  <si>
    <t>manlich</t>
  </si>
  <si>
    <t>han-; hanne</t>
  </si>
  <si>
    <t>karl-</t>
  </si>
  <si>
    <t>mâle</t>
  </si>
  <si>
    <t>par; taro-; mal</t>
  </si>
  <si>
    <t>gwryw</t>
  </si>
  <si>
    <t>fer-; firend</t>
  </si>
  <si>
    <t>'kʰočo; ar</t>
  </si>
  <si>
    <t>masculino; macho</t>
  </si>
  <si>
    <t>manu taŋata; faka-ētaŋata</t>
  </si>
  <si>
    <t>toa; tame</t>
  </si>
  <si>
    <t>ذكر</t>
  </si>
  <si>
    <t>nær; [mozækkær]</t>
  </si>
  <si>
    <t>murš-ikano 'man' + adj. suffix.</t>
  </si>
  <si>
    <t>muršikano</t>
  </si>
  <si>
    <t>Adj. forms appear most frequently as puṃ and puruṣa- in compounds. vṛṣa- also takes on a descriptive quality in compounds. nāra- has the sense of relating to or proceeding from a man, i.e.'human'.</t>
  </si>
  <si>
    <t>vṛṣa-; pum-; nāra-; puruṣa-</t>
  </si>
  <si>
    <t>male (adj)</t>
  </si>
  <si>
    <t>eɑlli</t>
  </si>
  <si>
    <t>animal; bestia; ferus</t>
  </si>
  <si>
    <t>'zoo</t>
  </si>
  <si>
    <t>'zōon; tʰēr; tʰē'rion</t>
  </si>
  <si>
    <t>životnoe; zver</t>
  </si>
  <si>
    <t>tier</t>
  </si>
  <si>
    <t>dius</t>
  </si>
  <si>
    <t>djur</t>
  </si>
  <si>
    <t>dȳr</t>
  </si>
  <si>
    <t>animal; bête</t>
  </si>
  <si>
    <t>loen; aneval</t>
  </si>
  <si>
    <t>anifail; mil</t>
  </si>
  <si>
    <t>anmanda; rop; mīl</t>
  </si>
  <si>
    <t>Latter form means 'game'.</t>
  </si>
  <si>
    <t>ka'bale; i'hise</t>
  </si>
  <si>
    <t>animal</t>
  </si>
  <si>
    <t>'Domestic animal' is tapial; 'wild a.' is kʷowtah-kʷil-in; okʷil-tamahc̷awal. 'Coyote' is koyot, used to label 'white man'. *Aztecan *koyoo-.</t>
  </si>
  <si>
    <t>okʷil-in</t>
  </si>
  <si>
    <t>kararehe</t>
  </si>
  <si>
    <t>PPN *manu</t>
  </si>
  <si>
    <t>حيوان</t>
  </si>
  <si>
    <t>ǰɑnevær; [heyvɑn]</t>
  </si>
  <si>
    <t>Loans respectively from: Romanian; Slavic languages; Romanian.</t>
  </si>
  <si>
    <t>[živina]; [živutno]; [mahra]</t>
  </si>
  <si>
    <t>pašu-; mṛga-</t>
  </si>
  <si>
    <t>Respectively: they two; they (more than two).</t>
  </si>
  <si>
    <t>soɑi; sii</t>
  </si>
  <si>
    <t>ei/eae/ea; illī/illae/illa</t>
  </si>
  <si>
    <t>a'fti; a'ftes; a'fta</t>
  </si>
  <si>
    <t>Latter form is rare in personal pronoun use.</t>
  </si>
  <si>
    <t>spʰeis; au'toi</t>
  </si>
  <si>
    <t>oni</t>
  </si>
  <si>
    <t>eis</t>
  </si>
  <si>
    <t>de</t>
  </si>
  <si>
    <t>eux; elles</t>
  </si>
  <si>
    <t>i; int</t>
  </si>
  <si>
    <t>hwy/hwynt</t>
  </si>
  <si>
    <t>hura-k</t>
  </si>
  <si>
    <t>ellos, ellas</t>
  </si>
  <si>
    <t>Subject, 3rd p. plural, is a zero form, followed by a suffix ...-h. Object, 3rd p. plural, 'them' iin- ~ kiin-; possession 'their' iin- ~ niin-.</t>
  </si>
  <si>
    <t>yeh-wa-n; ∅-...-h</t>
  </si>
  <si>
    <t>nau; kinautolu</t>
  </si>
  <si>
    <t>'They (dual)' raaua.</t>
  </si>
  <si>
    <t>raaua; raatou; taatau</t>
  </si>
  <si>
    <t>Dual form: *ru; *ru(ka); *(ki)laa.</t>
  </si>
  <si>
    <t>PPN *kira/to(l)u; *hila; *la; *'a; *(ki)lato(l)u; *(ki)laatou</t>
  </si>
  <si>
    <t>*PEO *ira; *kira</t>
  </si>
  <si>
    <t>هُمْ , هُنَّ , هُما</t>
  </si>
  <si>
    <t>išɑn</t>
  </si>
  <si>
    <t>von</t>
  </si>
  <si>
    <t>Cf. 02.930; forms are nominative. The first set is translated as 'those'; the second as 'these.'</t>
  </si>
  <si>
    <t>ta-; te/tāni/tās; ete/etāni/eṣās</t>
  </si>
  <si>
    <t>they</t>
  </si>
  <si>
    <t>Kinship</t>
  </si>
  <si>
    <t>Respectively: you two; you (more than two).</t>
  </si>
  <si>
    <t>doɑi; dii</t>
  </si>
  <si>
    <t>vōs</t>
  </si>
  <si>
    <t>e'sis</t>
  </si>
  <si>
    <t>hū'meis</t>
  </si>
  <si>
    <t>vy</t>
  </si>
  <si>
    <t>jus</t>
  </si>
  <si>
    <t>vous</t>
  </si>
  <si>
    <t>c’hwi</t>
  </si>
  <si>
    <t>chi/chwi</t>
  </si>
  <si>
    <t>'siek</t>
  </si>
  <si>
    <t>Iberian Span. has vosotros, ustedes.</t>
  </si>
  <si>
    <t>ustedes</t>
  </si>
  <si>
    <t>Object, 2nd p. plural: nameeč- ~ ameeč-; possession 'your' plural: namo-.</t>
  </si>
  <si>
    <t>nan- ~ ta-...-h, -eh; nameh-wa-n</t>
  </si>
  <si>
    <t>Dual kimoua.</t>
  </si>
  <si>
    <t>kimou-tolu</t>
  </si>
  <si>
    <t>'Your, pl' oou; oo; oohou; woohou.</t>
  </si>
  <si>
    <t>koutou</t>
  </si>
  <si>
    <t>PPN *(ou)tou; *kimo(u)/to(l)u</t>
  </si>
  <si>
    <t>*PEO *kam(i)u</t>
  </si>
  <si>
    <t>أنْتُمْ , أنْتُنَّ , أنْتُما</t>
  </si>
  <si>
    <t>šomɑ</t>
  </si>
  <si>
    <t>tume</t>
  </si>
  <si>
    <t>Latter form is nominative.</t>
  </si>
  <si>
    <t>yuṣmad-; yūyam</t>
  </si>
  <si>
    <t>you (plural)</t>
  </si>
  <si>
    <t>nōs</t>
  </si>
  <si>
    <t>e'mis</t>
  </si>
  <si>
    <t>hē'meis</t>
  </si>
  <si>
    <t>my</t>
  </si>
  <si>
    <t>wir</t>
  </si>
  <si>
    <t>vi</t>
  </si>
  <si>
    <t>nous</t>
  </si>
  <si>
    <t>nosotros/ nosotras</t>
  </si>
  <si>
    <t>ua is dual person; tou is plural person.</t>
  </si>
  <si>
    <t>maa-tau; maa-tou; maa-ua</t>
  </si>
  <si>
    <t>Exclusive marker *soko-; *hoko.</t>
  </si>
  <si>
    <t>PPN *kima/tou</t>
  </si>
  <si>
    <t>Kami</t>
  </si>
  <si>
    <t>*PEO *kami; *PEO *mami (possessive)</t>
  </si>
  <si>
    <t>(نحْنﹸ (معكُم</t>
  </si>
  <si>
    <t>ame</t>
  </si>
  <si>
    <t>we (exclusive)</t>
  </si>
  <si>
    <t>wir alle</t>
  </si>
  <si>
    <t>taa is inclusive; kour 2nd person; raa3rd person.</t>
  </si>
  <si>
    <t>taa-ou; taa-ua</t>
  </si>
  <si>
    <t>(نحْنﹸ (بﻻكُم</t>
  </si>
  <si>
    <t>we (inclusive)</t>
  </si>
  <si>
    <t>Respectively: we two; we (more than two).</t>
  </si>
  <si>
    <t>moɑi; mii</t>
  </si>
  <si>
    <t>weis</t>
  </si>
  <si>
    <t>gü</t>
  </si>
  <si>
    <t>Object, 1st p. plural: teeč-; possession: to-.</t>
  </si>
  <si>
    <t>teh-wa-n; ti- ~ t-...-h/-keh</t>
  </si>
  <si>
    <t>ma</t>
  </si>
  <si>
    <t>taaua; maaua; taatou; maatou</t>
  </si>
  <si>
    <t>Dual *(ki)taa.</t>
  </si>
  <si>
    <t>PPN *-ta; *ki-tato; *kita</t>
  </si>
  <si>
    <t>Kita</t>
  </si>
  <si>
    <t>نحْنﹸ</t>
  </si>
  <si>
    <t>mɑ</t>
  </si>
  <si>
    <t>Respectively: plural stem; dual; plural.</t>
  </si>
  <si>
    <t>asmad-; āvām; vayam</t>
  </si>
  <si>
    <t>we</t>
  </si>
  <si>
    <t>son; dɑt</t>
  </si>
  <si>
    <t>is/ea/id; ille/illa/illud</t>
  </si>
  <si>
    <t>a'ftos; a'fti; a'fto</t>
  </si>
  <si>
    <t>This form is rare in personal pronoun use.</t>
  </si>
  <si>
    <t>au'tos</t>
  </si>
  <si>
    <t>on; ona; ono</t>
  </si>
  <si>
    <t>er/si/ez</t>
  </si>
  <si>
    <t>is/si/it; izei</t>
  </si>
  <si>
    <t>han/hon/den/det</t>
  </si>
  <si>
    <t>il/elle/il</t>
  </si>
  <si>
    <t>heɲ/ hi; eɲ/ hi</t>
  </si>
  <si>
    <t>ef/hi</t>
  </si>
  <si>
    <t>Means 'that one', demonstrative pronoun.</t>
  </si>
  <si>
    <t>'hura</t>
  </si>
  <si>
    <t>él/ ella/ ello</t>
  </si>
  <si>
    <t>Subject, 3rd p. singular, is a zero form, ∅. 'Suyo (de él o ella)' i-aška. Object 'it' ki- ~ k-; possession 'his, hers, its' ni- ~ i-. General object, non-personal ta-. Personal, 'someone's' te-.</t>
  </si>
  <si>
    <t>yeh; yeh-wa; ∅</t>
  </si>
  <si>
    <t>'It' ia; ne.</t>
  </si>
  <si>
    <t>ai; ia</t>
  </si>
  <si>
    <t>'His' ana; aana; oona; 'his/hers' noona.</t>
  </si>
  <si>
    <t>ia; iia</t>
  </si>
  <si>
    <t>PPN *-na; -naa 'his/her'</t>
  </si>
  <si>
    <t>PPN *ia</t>
  </si>
  <si>
    <t>هُو , هِي</t>
  </si>
  <si>
    <t>Latter is East Persian.</t>
  </si>
  <si>
    <t>u; væy</t>
  </si>
  <si>
    <t>vo/voi/--</t>
  </si>
  <si>
    <t>Forms are in nominative case. The first may be translated as 'that, ' the second as 'this.' Cf. 'they' 02.960.</t>
  </si>
  <si>
    <t>ta-; saḥ/tad/sā; eṣaḥ/etad/eṣā</t>
  </si>
  <si>
    <t>he/she/it</t>
  </si>
  <si>
    <t>tū</t>
  </si>
  <si>
    <t>e'si</t>
  </si>
  <si>
    <t>su</t>
  </si>
  <si>
    <t>ty</t>
  </si>
  <si>
    <t>þu</t>
  </si>
  <si>
    <t>tu; vous</t>
  </si>
  <si>
    <t>hi</t>
  </si>
  <si>
    <t>tú, usted</t>
  </si>
  <si>
    <t>Object 'to, for you' mic̷-; possession 'your' mo-.</t>
  </si>
  <si>
    <t>teh; teh-wa; ti-</t>
  </si>
  <si>
    <t>koe</t>
  </si>
  <si>
    <t>'Your' oohou; too; woohou.</t>
  </si>
  <si>
    <t>Dual *(mou)rua; *(ou)lua.</t>
  </si>
  <si>
    <t>PPN *koe; *ko-e</t>
  </si>
  <si>
    <t>Engkau</t>
  </si>
  <si>
    <t>أنْت , أنْتِ</t>
  </si>
  <si>
    <t>tu</t>
  </si>
  <si>
    <t>First form is nominative.</t>
  </si>
  <si>
    <t>tvam; tvad-</t>
  </si>
  <si>
    <t>you (singular)</t>
  </si>
  <si>
    <t>ego</t>
  </si>
  <si>
    <t>e'ɣo</t>
  </si>
  <si>
    <t>e'gō</t>
  </si>
  <si>
    <t>ich</t>
  </si>
  <si>
    <t>ik</t>
  </si>
  <si>
    <t>jag</t>
  </si>
  <si>
    <t>je; moi</t>
  </si>
  <si>
    <t>fi</t>
  </si>
  <si>
    <t>yo</t>
  </si>
  <si>
    <t>Object, 'to, for me': neč-; possession 'my' no-. *Aztecan *nəh.</t>
  </si>
  <si>
    <t>neh-wa; neh; ni-</t>
  </si>
  <si>
    <t>'My' ʔeku; hoku; au.</t>
  </si>
  <si>
    <t>ou; ku; u; kau; au; ko au</t>
  </si>
  <si>
    <t>'My' aku; oku; ŋaku; 'mine' naaku; nooku.</t>
  </si>
  <si>
    <t>au; ahau; awau; hau</t>
  </si>
  <si>
    <t>PPN *-ku 'my'. PEP *n-'possessive particle'</t>
  </si>
  <si>
    <t>PPN *au; *kita; *aku; *kau</t>
  </si>
  <si>
    <t>Aku</t>
  </si>
  <si>
    <t>*PEO *au; *PEO *ni'possessive particle'</t>
  </si>
  <si>
    <t>أنا</t>
  </si>
  <si>
    <t>mæn</t>
  </si>
  <si>
    <t>aham; mad-</t>
  </si>
  <si>
    <t>I</t>
  </si>
  <si>
    <t>beɑr̃ɑš</t>
  </si>
  <si>
    <t>domus; familia</t>
  </si>
  <si>
    <t>iko'ɣenia</t>
  </si>
  <si>
    <t>'oikos; oi'kiā</t>
  </si>
  <si>
    <t>sem ́ja</t>
  </si>
  <si>
    <t>hīwische; künne</t>
  </si>
  <si>
    <t>gards</t>
  </si>
  <si>
    <t>familj</t>
  </si>
  <si>
    <t>hjū, hjūn</t>
  </si>
  <si>
    <t>famille</t>
  </si>
  <si>
    <t>famill</t>
  </si>
  <si>
    <t>teulu; tylwyth</t>
  </si>
  <si>
    <t>teglach</t>
  </si>
  <si>
    <t>[fa'milia]</t>
  </si>
  <si>
    <t>familia</t>
  </si>
  <si>
    <t>i-čan-kawan</t>
  </si>
  <si>
    <t>[fāmili]</t>
  </si>
  <si>
    <t>عائِلة , أﹸسْرة</t>
  </si>
  <si>
    <t>xɑnevɑde; fɑmil</t>
  </si>
  <si>
    <t>Loans respectively from: Romanian; unknown; Hungarian; German.</t>
  </si>
  <si>
    <t>[neamo]; [nipo]; [stiamto] ~ [stamto]</t>
  </si>
  <si>
    <t>kula-</t>
  </si>
  <si>
    <t>family</t>
  </si>
  <si>
    <t>fulkkeǰɑt</t>
  </si>
  <si>
    <t>cognātī; propinquī</t>
  </si>
  <si>
    <t>sige'nis; 'soi</t>
  </si>
  <si>
    <t>suŋge'neis</t>
  </si>
  <si>
    <t>rodnyje</t>
  </si>
  <si>
    <t>māge</t>
  </si>
  <si>
    <t>niþjis</t>
  </si>
  <si>
    <t>släktingar</t>
  </si>
  <si>
    <t>niðjar</t>
  </si>
  <si>
    <t>parents</t>
  </si>
  <si>
    <t>kerent; tud-kar</t>
  </si>
  <si>
    <t>perthnasau; ceraint; perthynau; tylwyth</t>
  </si>
  <si>
    <t>Dat. pl. Also coibdelaig.</t>
  </si>
  <si>
    <t>coibnestaib</t>
  </si>
  <si>
    <t>aṣka'sia-k</t>
  </si>
  <si>
    <t>parientes, parentela</t>
  </si>
  <si>
    <t>i-čan-kaw</t>
  </si>
  <si>
    <t>kāiŋa</t>
  </si>
  <si>
    <t>huaaŋa; paaŋa; whanauŋa</t>
  </si>
  <si>
    <t>First ex. 'relative by marriage'.</t>
  </si>
  <si>
    <t>PPN *funaoŋa; *fuaaŋa; *funo; *kaaiŋa; *asi-na; *ahi-na; *taʔokete; *taqokete</t>
  </si>
  <si>
    <t>*PEO *puŋo 'r. by marriage'</t>
  </si>
  <si>
    <t>أهْل , أقْرِباء</t>
  </si>
  <si>
    <t>nesbi</t>
  </si>
  <si>
    <t>[neamuria]</t>
  </si>
  <si>
    <t>bandhavas (bandhu-); jɲātayas (jɲāti-)</t>
  </si>
  <si>
    <t>relatives, kinsmen</t>
  </si>
  <si>
    <t>leɑskɑ</t>
  </si>
  <si>
    <t>Second term is 'wifeless'.</t>
  </si>
  <si>
    <t>viduus; caelebs</t>
  </si>
  <si>
    <t>'xiros</t>
  </si>
  <si>
    <t>'kʰēros</t>
  </si>
  <si>
    <t>vdovec</t>
  </si>
  <si>
    <t>witewer</t>
  </si>
  <si>
    <t>änkling</t>
  </si>
  <si>
    <t>veuf</t>
  </si>
  <si>
    <t>intaɲv</t>
  </si>
  <si>
    <t>gŵr gweddw; gwidwer; gwidman</t>
  </si>
  <si>
    <t>al'hargün</t>
  </si>
  <si>
    <t>viudo</t>
  </si>
  <si>
    <t>taka-kawal</t>
  </si>
  <si>
    <t>أرْمل</t>
  </si>
  <si>
    <t>pʰivlo</t>
  </si>
  <si>
    <t>vidhura-</t>
  </si>
  <si>
    <t>widower</t>
  </si>
  <si>
    <t>vidua</t>
  </si>
  <si>
    <t>'xira</t>
  </si>
  <si>
    <t>'kʰērā</t>
  </si>
  <si>
    <t>vdova</t>
  </si>
  <si>
    <t>witewe</t>
  </si>
  <si>
    <t>widuwo</t>
  </si>
  <si>
    <t>änka</t>
  </si>
  <si>
    <t>ekkja</t>
  </si>
  <si>
    <t>veuve</t>
  </si>
  <si>
    <t>intaɲvez</t>
  </si>
  <si>
    <t>gweddw</t>
  </si>
  <si>
    <t>fedb; bantrebthach</t>
  </si>
  <si>
    <t>alhar'güɲc̷̣a</t>
  </si>
  <si>
    <t>viuda</t>
  </si>
  <si>
    <t>swa-kawal</t>
  </si>
  <si>
    <t>pouaru</t>
  </si>
  <si>
    <t>أرْملة</t>
  </si>
  <si>
    <t>bive</t>
  </si>
  <si>
    <t>pʰivli</t>
  </si>
  <si>
    <t>vidhavā-</t>
  </si>
  <si>
    <t>widow</t>
  </si>
  <si>
    <t>oɑr̃bbis</t>
  </si>
  <si>
    <t>orbus; pūpillus, pūpilla</t>
  </si>
  <si>
    <t>orfa'nos; orfa'ni</t>
  </si>
  <si>
    <t>orpʰa'nos</t>
  </si>
  <si>
    <t>sirota</t>
  </si>
  <si>
    <t>weise</t>
  </si>
  <si>
    <t>widuwairna</t>
  </si>
  <si>
    <t>First phrase is adjective 'orphan'; second part is noun, 'child'.</t>
  </si>
  <si>
    <t>för-äldra-löst barn</t>
  </si>
  <si>
    <t>Respectively: fatherless, motherless.</t>
  </si>
  <si>
    <t>foðurlauss; mōðurlauss</t>
  </si>
  <si>
    <t>orphelin/ orpheline</t>
  </si>
  <si>
    <t>Latter forms: male, female.</t>
  </si>
  <si>
    <t>emzivad; minor, minorez</t>
  </si>
  <si>
    <t>plentyn amddifad</t>
  </si>
  <si>
    <t>dīlecta</t>
  </si>
  <si>
    <t>huérfano/ huérfana</t>
  </si>
  <si>
    <t>mike is 'dead, corpse' 04.770. 'Adoptado' is i-wehka-konew.</t>
  </si>
  <si>
    <t>mike-kawal</t>
  </si>
  <si>
    <t>taha ʔoku mate ʔene tamai mo e faʔē</t>
  </si>
  <si>
    <t>pani</t>
  </si>
  <si>
    <t>يتِيم</t>
  </si>
  <si>
    <t>Lit. 'one whose father/ mother has died'.</t>
  </si>
  <si>
    <t>[yætim]; pedær-morde/ mɑdær-morde</t>
  </si>
  <si>
    <t>Respectively: loan of unknown origin; 'without a mother, without a father'.</t>
  </si>
  <si>
    <t>[barustruho]; bidako bidadesko</t>
  </si>
  <si>
    <t>Respectively: 'without a lord'; 'without father and mother'. The above terms are feminine if the ending is -ā-.</t>
  </si>
  <si>
    <t>anātha-; mātāpitṛhīna-</t>
  </si>
  <si>
    <t>orphan</t>
  </si>
  <si>
    <t>biebmonieidɑ</t>
  </si>
  <si>
    <t>prīvigna; fīliāstra</t>
  </si>
  <si>
    <t>proɣo'ni</t>
  </si>
  <si>
    <t>'progonos; pro'gonē</t>
  </si>
  <si>
    <t>padčerica</t>
  </si>
  <si>
    <t>stieftohter</t>
  </si>
  <si>
    <t>styf-dotter; styv-dotter</t>
  </si>
  <si>
    <t>stjūpdottir</t>
  </si>
  <si>
    <t>belle-fille</t>
  </si>
  <si>
    <t>Lit. 'inlaw-daughter'.</t>
  </si>
  <si>
    <t>lez-verh</t>
  </si>
  <si>
    <t>llysferch</t>
  </si>
  <si>
    <t>lessingen</t>
  </si>
  <si>
    <t>hijastra; entenada</t>
  </si>
  <si>
    <t>ربِيبة</t>
  </si>
  <si>
    <t>nɑ-doxtæri; doxtær-ændær</t>
  </si>
  <si>
    <t>[mastʸivo] sʸei</t>
  </si>
  <si>
    <t>Perhaps bhartṛ-sutā- 'husband's daughter' and sapatnī-sutā- 'wife's daughter'.</t>
  </si>
  <si>
    <t>stepdaughter</t>
  </si>
  <si>
    <t>biebmobar̃dni</t>
  </si>
  <si>
    <t>prīvignus; fīliāster</t>
  </si>
  <si>
    <t>proɣo'nos</t>
  </si>
  <si>
    <t>'progonos</t>
  </si>
  <si>
    <t>pasynok</t>
  </si>
  <si>
    <t>stiefsun</t>
  </si>
  <si>
    <t>styf-son; styv-son</t>
  </si>
  <si>
    <t>stiūpson; stjūpr</t>
  </si>
  <si>
    <t>beau-fils</t>
  </si>
  <si>
    <t>Lit. 'inlaw-son'.</t>
  </si>
  <si>
    <t>lez-vab</t>
  </si>
  <si>
    <t>llysfab</t>
  </si>
  <si>
    <t>lesmac</t>
  </si>
  <si>
    <t>hijastro; entenado</t>
  </si>
  <si>
    <t>imikakawal</t>
  </si>
  <si>
    <t>ربِيب , اِبْن الزوْج/الزوْجة</t>
  </si>
  <si>
    <t>nɑ-pesæri</t>
  </si>
  <si>
    <t>[mastʸivo] sʸav</t>
  </si>
  <si>
    <t>Perhaps bhartṛ-suta- 'husband's son' and sapatnī-suta- 'wife's son'.</t>
  </si>
  <si>
    <t>stepson</t>
  </si>
  <si>
    <t>biebmoeɑdni</t>
  </si>
  <si>
    <t>noverca; mātrāster</t>
  </si>
  <si>
    <t>mitri'a</t>
  </si>
  <si>
    <t>mētrui'ā</t>
  </si>
  <si>
    <t>mačexa</t>
  </si>
  <si>
    <t>stiefmuoter</t>
  </si>
  <si>
    <t>styf-moder; styv-moder</t>
  </si>
  <si>
    <t>stjūpmōðir</t>
  </si>
  <si>
    <t>belle-mère</t>
  </si>
  <si>
    <t>Lit. 'inlaw-mother'.</t>
  </si>
  <si>
    <t>lez-vamm</t>
  </si>
  <si>
    <t>llysfam; mam wen</t>
  </si>
  <si>
    <t>lesmāthair</t>
  </si>
  <si>
    <t>ama'šün</t>
  </si>
  <si>
    <t>madrastra</t>
  </si>
  <si>
    <t>i-takpa-nan</t>
  </si>
  <si>
    <t>رابّة</t>
  </si>
  <si>
    <t>nɑ-mɑdæri; mɑdær-ændær; zæn-bɑbɑ; zæn-e pedær</t>
  </si>
  <si>
    <t>[mastʸivo] dei</t>
  </si>
  <si>
    <t>stepmother</t>
  </si>
  <si>
    <t>biebmoahčči</t>
  </si>
  <si>
    <t>vitricus; patrāster</t>
  </si>
  <si>
    <t>patri'os</t>
  </si>
  <si>
    <t>patrui'os; mētrui'os</t>
  </si>
  <si>
    <t>otčim</t>
  </si>
  <si>
    <t>stiefvater</t>
  </si>
  <si>
    <t>styf-far; styv-far</t>
  </si>
  <si>
    <t>stjūpfaðir</t>
  </si>
  <si>
    <t>beau-père</t>
  </si>
  <si>
    <t>Lit. 'inlaw-father'.</t>
  </si>
  <si>
    <t>lez-tad</t>
  </si>
  <si>
    <t>llystad; tad gwyn</t>
  </si>
  <si>
    <t>lessathair</t>
  </si>
  <si>
    <t>aita'šün</t>
  </si>
  <si>
    <t>padrastro</t>
  </si>
  <si>
    <t>i-takpa-tat</t>
  </si>
  <si>
    <t>رابّ</t>
  </si>
  <si>
    <t>nɑ-pedæri; pedær-ændær</t>
  </si>
  <si>
    <t>[mastʸivo] dad</t>
  </si>
  <si>
    <t>stepfather</t>
  </si>
  <si>
    <t>mɑnɲi</t>
  </si>
  <si>
    <t>nurus</t>
  </si>
  <si>
    <t>'nifi</t>
  </si>
  <si>
    <t>nu'os; 'numpʰē</t>
  </si>
  <si>
    <t>žena syna</t>
  </si>
  <si>
    <t>snur; snuor (eines wībes)</t>
  </si>
  <si>
    <t>bruþs</t>
  </si>
  <si>
    <t>svär-dotter</t>
  </si>
  <si>
    <t>bru; belle-fille</t>
  </si>
  <si>
    <t>merh-kaer</t>
  </si>
  <si>
    <t>Also gwaudd.</t>
  </si>
  <si>
    <t>merch yng nghyfraith (dynes)</t>
  </si>
  <si>
    <t>nuera</t>
  </si>
  <si>
    <t>i-swa-mon</t>
  </si>
  <si>
    <t>(كنّة , زوْجة اﻻِبْن (لﻷﹸمّ</t>
  </si>
  <si>
    <t>From Arabic; from Turkish.</t>
  </si>
  <si>
    <t>[ærus]; [gælin]</t>
  </si>
  <si>
    <t>bori</t>
  </si>
  <si>
    <t>snuṣā-</t>
  </si>
  <si>
    <t>daughter-in-law (of a woman)</t>
  </si>
  <si>
    <t>Second form also 'sister-in-law'.</t>
  </si>
  <si>
    <t>snoxa; nevestka</t>
  </si>
  <si>
    <t>snur; snuor (eines mannes)</t>
  </si>
  <si>
    <t>snor, māgkona</t>
  </si>
  <si>
    <t>merch yng nghyfraith (dyn)</t>
  </si>
  <si>
    <t>Also of a woman.</t>
  </si>
  <si>
    <t>hunaoŋa</t>
  </si>
  <si>
    <t>PPN *funooŋa</t>
  </si>
  <si>
    <t>(كنّة , زوْجة اﻻِبْن (لﻷب</t>
  </si>
  <si>
    <t>daughter-in-law (of a man)</t>
  </si>
  <si>
    <t>vivvɑ</t>
  </si>
  <si>
    <t>gener</t>
  </si>
  <si>
    <t>ɣa'bros</t>
  </si>
  <si>
    <t>gam'bros</t>
  </si>
  <si>
    <t>Also 'brother-in-law' of a woman.</t>
  </si>
  <si>
    <t>zjat</t>
  </si>
  <si>
    <t>eidem (eines wībes)</t>
  </si>
  <si>
    <t>megs</t>
  </si>
  <si>
    <t>svär-son</t>
  </si>
  <si>
    <t>gendre</t>
  </si>
  <si>
    <t>mab-kaer; deun</t>
  </si>
  <si>
    <t>Also daw(f).</t>
  </si>
  <si>
    <t>mab yng nghyfraith (dynes)</t>
  </si>
  <si>
    <t>'ṣühi</t>
  </si>
  <si>
    <t>yerno</t>
  </si>
  <si>
    <t>(صِحْر , زوْج اﻻِبْنة (لﻷﹸمّ</t>
  </si>
  <si>
    <t>dɑmɑd</t>
  </si>
  <si>
    <t>žʸamutro</t>
  </si>
  <si>
    <t>jāmātṛ-</t>
  </si>
  <si>
    <t>son-in-law (of a woman)</t>
  </si>
  <si>
    <t>Also 'brother-in-law' of a man.</t>
  </si>
  <si>
    <t>eidem (eines mannes)</t>
  </si>
  <si>
    <t>māgr</t>
  </si>
  <si>
    <t>mab yng nghyfraith (dyn)</t>
  </si>
  <si>
    <t>cliamain</t>
  </si>
  <si>
    <t>mon-tikeh; i-mon-tikaw</t>
  </si>
  <si>
    <t>(صِحْر , زوْج اﻻِبْنة (لﻷب</t>
  </si>
  <si>
    <t>son-in-law (of a man)</t>
  </si>
  <si>
    <t>vuoni</t>
  </si>
  <si>
    <t>socrus</t>
  </si>
  <si>
    <t>peθe'ra</t>
  </si>
  <si>
    <t>pentʰe'rā; heku'rā</t>
  </si>
  <si>
    <t>svekrov</t>
  </si>
  <si>
    <t>swiger (eines wībes)</t>
  </si>
  <si>
    <t>swaihro</t>
  </si>
  <si>
    <t>svär-mor</t>
  </si>
  <si>
    <t>vermōðir</t>
  </si>
  <si>
    <t>mamm-gaer</t>
  </si>
  <si>
    <t>(chwegr)</t>
  </si>
  <si>
    <t>mam yng nghyfraith (dynes)</t>
  </si>
  <si>
    <t>suegra</t>
  </si>
  <si>
    <t>(حماة (المرْأة</t>
  </si>
  <si>
    <t>mɑdær-šowhær</t>
  </si>
  <si>
    <t>[soakra]</t>
  </si>
  <si>
    <t>švašrū-</t>
  </si>
  <si>
    <t>mother-in-law (of a woman)</t>
  </si>
  <si>
    <t>pentʰe'rā</t>
  </si>
  <si>
    <t>tešča</t>
  </si>
  <si>
    <t>swiger (eines mannes)</t>
  </si>
  <si>
    <t>svœ̄ra, māgkona</t>
  </si>
  <si>
    <t>(chwegr).</t>
  </si>
  <si>
    <t>mam yng nghyfraith (dyn)</t>
  </si>
  <si>
    <t>mo-nan</t>
  </si>
  <si>
    <t>faʔē ʔa hoto mali</t>
  </si>
  <si>
    <t>huŋawai; huŋarei</t>
  </si>
  <si>
    <t>(حماة (الرجُل</t>
  </si>
  <si>
    <t>mɑdær-šowhær; mɑdær-zæn</t>
  </si>
  <si>
    <t>mother-in-law (of a man)</t>
  </si>
  <si>
    <t>vuohppɑ</t>
  </si>
  <si>
    <t>socer</t>
  </si>
  <si>
    <t>peθe'ros</t>
  </si>
  <si>
    <t>pentʰe'ros; heku'ros</t>
  </si>
  <si>
    <t>svëkor</t>
  </si>
  <si>
    <t>sweher (eines wībes)</t>
  </si>
  <si>
    <t>swaihra</t>
  </si>
  <si>
    <t>svär-far</t>
  </si>
  <si>
    <t>verfaðir</t>
  </si>
  <si>
    <t>tad-kaer</t>
  </si>
  <si>
    <t>(chwegrwn)</t>
  </si>
  <si>
    <t>tad yng nghyfraith (dynes)</t>
  </si>
  <si>
    <t>suegro</t>
  </si>
  <si>
    <t>(حموﹸ (المرْأة</t>
  </si>
  <si>
    <t>pedær-šowhær</t>
  </si>
  <si>
    <t>[sokro]</t>
  </si>
  <si>
    <t>švašura-</t>
  </si>
  <si>
    <t>father-in-law (of a woman)</t>
  </si>
  <si>
    <t>pentʰe'ros</t>
  </si>
  <si>
    <t>sweher (eines mannes)</t>
  </si>
  <si>
    <t>(chwegrwn).</t>
  </si>
  <si>
    <t>tad yng nghyfraith (dyn)</t>
  </si>
  <si>
    <t>mon-tat</t>
  </si>
  <si>
    <t>tamai</t>
  </si>
  <si>
    <t>PPN *fuŋaoi; *fuŋaona</t>
  </si>
  <si>
    <t>*PEO *vuŋa; *vuŋao-; *vuŋo-'in-law'.</t>
  </si>
  <si>
    <t>(حموﹸ (الرجُل</t>
  </si>
  <si>
    <t>pedær-šowhær; pedær-zæn</t>
  </si>
  <si>
    <t>father-in-law (of a man)</t>
  </si>
  <si>
    <t>mɑŋisboɑhttit</t>
  </si>
  <si>
    <t>prōgeniēs; posterī</t>
  </si>
  <si>
    <t>a'poɣoni</t>
  </si>
  <si>
    <t>'ekgonoi; a'pogonoi</t>
  </si>
  <si>
    <t>potomki</t>
  </si>
  <si>
    <t>after-(nāch-)kunft-(komen)</t>
  </si>
  <si>
    <t>av-komlingar; ättlingar</t>
  </si>
  <si>
    <t>afspringr</t>
  </si>
  <si>
    <t>descendants</t>
  </si>
  <si>
    <t>Literary form.</t>
  </si>
  <si>
    <t>diskennidi</t>
  </si>
  <si>
    <t>disgynyddion</t>
  </si>
  <si>
    <t>iartaige; aue</t>
  </si>
  <si>
    <t>õdo'ko-a-k; geo'ko-a-k</t>
  </si>
  <si>
    <t>descendientes</t>
  </si>
  <si>
    <t>hako</t>
  </si>
  <si>
    <t>uri; aitaŋa</t>
  </si>
  <si>
    <t>PEP *fuaaŋa. PCP *vua-.</t>
  </si>
  <si>
    <t>PPN *fuaaŋa</t>
  </si>
  <si>
    <t>سُﻻلة , نسْل</t>
  </si>
  <si>
    <t>[næsl]; zɑdegɑn; [owlɑd]</t>
  </si>
  <si>
    <t>Means 'house' 07.120, calque from Old Testament usage.</t>
  </si>
  <si>
    <t>prajā-; tana-</t>
  </si>
  <si>
    <t>maddɑr̃ɑt</t>
  </si>
  <si>
    <t>maiōrēs</t>
  </si>
  <si>
    <t>'proɣoni</t>
  </si>
  <si>
    <t>'progonoi; pro'patores</t>
  </si>
  <si>
    <t>predki</t>
  </si>
  <si>
    <t>altvordern</t>
  </si>
  <si>
    <t>gadreina</t>
  </si>
  <si>
    <t>för-fäder</t>
  </si>
  <si>
    <t>forfeðr</t>
  </si>
  <si>
    <t>ancêtres; aïeux</t>
  </si>
  <si>
    <t>Respectively: literary form; 'old people'.</t>
  </si>
  <si>
    <t>gourdadou; tud koz</t>
  </si>
  <si>
    <t>cyndadau; hynafiaid; cyndeidiau</t>
  </si>
  <si>
    <t>senaithir; sruithi</t>
  </si>
  <si>
    <t>lehene'ko-a-k</t>
  </si>
  <si>
    <t>antepasados</t>
  </si>
  <si>
    <t>Also wehka-w-te-tat; wehka-w-tata-h.</t>
  </si>
  <si>
    <t>wehka-w-kayo-t</t>
  </si>
  <si>
    <t>faŋa kui</t>
  </si>
  <si>
    <t>Plural forms: tuupuna; tiipuna.</t>
  </si>
  <si>
    <t>tupuna; tipuna</t>
  </si>
  <si>
    <t>أسْﻻف</t>
  </si>
  <si>
    <t>niyɑkɑn ~ niyɑgɑn; [ɑǰdɑd]</t>
  </si>
  <si>
    <t>Respectively: plural Romanian loanword: of perinto; sing. Romanian loanword; plural of papu 'grandfather'.</t>
  </si>
  <si>
    <t>[perinc̷i]; [vic̷a]; [papurya]</t>
  </si>
  <si>
    <t>pitaras</t>
  </si>
  <si>
    <t>ancestors</t>
  </si>
  <si>
    <t>Respectively: female; male; father's male cousin (younger than father); father's male cousin (older than father); father's female cousin; mother's female cousin (younger than mother); mother's female cousin (older than mother); mother's male cousin.</t>
  </si>
  <si>
    <t>oɑmbeɑlli; vilbeɑlle; čeɑhc̷i; eɑhki; siessa; muoθθa; goɑski; eɑnu</t>
  </si>
  <si>
    <t>First term is 'my brother on my paternal uncle's side'; second term is 'son of the sister of my mother'.</t>
  </si>
  <si>
    <t>patruēlis [frāter]; consobrīnus</t>
  </si>
  <si>
    <t>(e)'ksaðerfos; (e)ksa'ðerfi</t>
  </si>
  <si>
    <t>anepsi'os; anepsi'ā</t>
  </si>
  <si>
    <t>Respectively: 'male; female'.</t>
  </si>
  <si>
    <t>dvojurodnyj brat; dvojurodnaja sestra</t>
  </si>
  <si>
    <t>'Father's brother's son'.</t>
  </si>
  <si>
    <t>veter(n)sun</t>
  </si>
  <si>
    <t>gadiliggs</t>
  </si>
  <si>
    <t>syskon-barn; kusin</t>
  </si>
  <si>
    <t>Respectively: father's brother's son; father's brother's daughter; mother's sister's son; mother's sister's daughter.</t>
  </si>
  <si>
    <t>brœðrungr; brœðrunga; systrungr; systrunga</t>
  </si>
  <si>
    <t>cousin/ cousine</t>
  </si>
  <si>
    <t>Respectively: male; female. Also kouzin; kouzinez.</t>
  </si>
  <si>
    <t>kenderv; keniterv</t>
  </si>
  <si>
    <t>cefnder; cyfnither</t>
  </si>
  <si>
    <t>Also macc brāthat māthar.</t>
  </si>
  <si>
    <t>macc brāthar athar</t>
  </si>
  <si>
    <t>From Gascon (Béarn), respectively: (male) 'cousi'; (female) 'cousie'.</t>
  </si>
  <si>
    <t>[koẓi] ~ [kü'süɲa]</t>
  </si>
  <si>
    <t>primo/ prima</t>
  </si>
  <si>
    <t>Female cousin. '(Male) cousin' is i-wehka-i-kni-w; wehka means 'far, distant' 12.440.</t>
  </si>
  <si>
    <t>i-wehka-swa-i-kni-w</t>
  </si>
  <si>
    <t>tokouaʔaki; kāiŋa</t>
  </si>
  <si>
    <t>tuŋaane; tuahine; tuakana; teina</t>
  </si>
  <si>
    <t>اِبْن/بِنْت الخال/الخالة/العمّ/العمّة</t>
  </si>
  <si>
    <t>pesær-æmu/ doxtær-æmu; pesær-xɑle/ doxtær-xɑle</t>
  </si>
  <si>
    <t>Romanian loanwords, respectively: female; male.</t>
  </si>
  <si>
    <t>[verisoara]; [vero]</t>
  </si>
  <si>
    <t>Respectively: a 'male cousin by the father's brother'; a 'female cousin by the same'; a 'male cousin by the father's sister'; a 'female cousin by the same'; a 'male cousin by the mother's brother'; a 'female cousin by the same'; a 'male cousin by the mother's sister'; and a 'female cousin by the mother's sister'.</t>
  </si>
  <si>
    <t>pitṛvya-putra-; pitṛvya-putrī-; pitṛṣvasrīya-; pitṛṣvasrīyā-; mātulaputra-; mātulaputrī-; mātṛṣvasrīya-; mātṛṣvasrīyā-</t>
  </si>
  <si>
    <t>cousin</t>
  </si>
  <si>
    <t>Respectively: brother's daughter; sister's daughter.</t>
  </si>
  <si>
    <t>vielyɑnieidɑ; oɑppanieidɑ</t>
  </si>
  <si>
    <t>First two terms are respectively: 'brother's daughter'; 'sister's daughter'.</t>
  </si>
  <si>
    <t>frātris fīlia; sorōris fīlia; neptis</t>
  </si>
  <si>
    <t>ani'psia</t>
  </si>
  <si>
    <t>adelpʰi'dē</t>
  </si>
  <si>
    <t>plemjannica</t>
  </si>
  <si>
    <t>Second form indicates 'brother's daughter'. Third form indicates 'sister's daughter'.</t>
  </si>
  <si>
    <t>niftel; bruodertohter; swestertohter</t>
  </si>
  <si>
    <t>brors-dotter; syster-dotter</t>
  </si>
  <si>
    <t>nipt</t>
  </si>
  <si>
    <t>nièce</t>
  </si>
  <si>
    <t>nizez, niez</t>
  </si>
  <si>
    <t>nith</t>
  </si>
  <si>
    <t>necht</t>
  </si>
  <si>
    <t>'Goddaughter' is egüsal'haba.</t>
  </si>
  <si>
    <t>'lʸoba</t>
  </si>
  <si>
    <t>sobrina</t>
  </si>
  <si>
    <t>Respectively: of a man; of a woman; of a woman.</t>
  </si>
  <si>
    <t>ʔilamutu; tama; faka-fotu</t>
  </si>
  <si>
    <t>tamaiti; iraamutu</t>
  </si>
  <si>
    <t>See previous.</t>
  </si>
  <si>
    <t>بِنْت اﻷﹸخْت , بِنْت اﻷخ</t>
  </si>
  <si>
    <t>doxtær-bærɑdær/ doxtær-xɑhær; bærɑdær-zɑde/ xɑhær-zɑde</t>
  </si>
  <si>
    <t>[nepoata]</t>
  </si>
  <si>
    <t>Respectively: 'sister's daughter; brother's daughter'. Also bhrātṛ-jā- and bhāgineyī-.</t>
  </si>
  <si>
    <t>svasrīyā-; bhrātrīyā-</t>
  </si>
  <si>
    <t>niece</t>
  </si>
  <si>
    <t>Respectively: brother's son; sister's son.</t>
  </si>
  <si>
    <t>vielyɑbar̃dni; oɑppabar̃dni</t>
  </si>
  <si>
    <t>First two terms are respectively: 'brother's son'; 'sister's son'.</t>
  </si>
  <si>
    <t>frātris fīlius; sorōris fīlius; nepōs</t>
  </si>
  <si>
    <t>ani'psios</t>
  </si>
  <si>
    <t>adelpʰi'dūs</t>
  </si>
  <si>
    <t>plemjannik</t>
  </si>
  <si>
    <t>Second and third forms indicate 'brother's son'. Fourth form indicates 'sister's son'.</t>
  </si>
  <si>
    <t>neve; vetere; bruodersun; swestersun</t>
  </si>
  <si>
    <t>bror-son; syster-son; nevö</t>
  </si>
  <si>
    <t>nefi</t>
  </si>
  <si>
    <t>neveu</t>
  </si>
  <si>
    <t>niz, ni</t>
  </si>
  <si>
    <t>Refers to sister's son.</t>
  </si>
  <si>
    <t>niae</t>
  </si>
  <si>
    <t>'Godson' is egüs'ṣeme.</t>
  </si>
  <si>
    <t>sobrino</t>
  </si>
  <si>
    <t>Respectively: of a man; of a woman.</t>
  </si>
  <si>
    <t>ʔilamutu; faka-fotu</t>
  </si>
  <si>
    <t>'nephew or niece'</t>
  </si>
  <si>
    <t>PPN *ʔilaamutu; *qilaamutu</t>
  </si>
  <si>
    <t>اِبْن اﻷخ , اِبْن اﻷﹸخْت</t>
  </si>
  <si>
    <t>pesær-bærɑdær/ pesær-xɑhær; bærɑdær-zɑde/ xɑhær-zɑde</t>
  </si>
  <si>
    <t>[nepoto]</t>
  </si>
  <si>
    <t>The first two forms refer to a 'brother's son'; the latter two refer to a sister's son. bhrātruḥ putra- 'brother's son' is also possible.</t>
  </si>
  <si>
    <t>bhrātrīya-; bhrātṛja-; bhāgineya-; svasrīya-</t>
  </si>
  <si>
    <t>nephew</t>
  </si>
  <si>
    <t>siessa</t>
  </si>
  <si>
    <t>patris soror</t>
  </si>
  <si>
    <t>aðer'fi tu pa'tera</t>
  </si>
  <si>
    <t>Both forms are Late Ancient Greek.</t>
  </si>
  <si>
    <t>patrokasi'gnētē; patra'delpʰē</t>
  </si>
  <si>
    <t>t ́otja; otcova sestra</t>
  </si>
  <si>
    <t>base</t>
  </si>
  <si>
    <t>faster</t>
  </si>
  <si>
    <t>foður-systir</t>
  </si>
  <si>
    <t>soeur du père</t>
  </si>
  <si>
    <t>moereb; tantin, tintin</t>
  </si>
  <si>
    <t>chwaer tad</t>
  </si>
  <si>
    <t>siur athar</t>
  </si>
  <si>
    <t>ai'ta-ren a'reba</t>
  </si>
  <si>
    <t>hermana del padre</t>
  </si>
  <si>
    <t>عمّة</t>
  </si>
  <si>
    <t>[æmme]</t>
  </si>
  <si>
    <t>bibi</t>
  </si>
  <si>
    <t>pituḥ svasṛ-</t>
  </si>
  <si>
    <t>father's sister</t>
  </si>
  <si>
    <t>Respectively: older; younger.</t>
  </si>
  <si>
    <t>goɑski; muoθθa</t>
  </si>
  <si>
    <t>mātris soror</t>
  </si>
  <si>
    <t>aðer'fi tis mi'teras</t>
  </si>
  <si>
    <t>mētrokasi'gnētē; mē'tradelpʰos</t>
  </si>
  <si>
    <t>t ́otja; mamina sestra</t>
  </si>
  <si>
    <t>muome</t>
  </si>
  <si>
    <t>moster</t>
  </si>
  <si>
    <t>mōðir-systir</t>
  </si>
  <si>
    <t>soeur de la mère</t>
  </si>
  <si>
    <t>chwaer mam</t>
  </si>
  <si>
    <t>siur māthar</t>
  </si>
  <si>
    <t>a'ma-ren ã'hispa</t>
  </si>
  <si>
    <t>hermana de la madre</t>
  </si>
  <si>
    <t>خالة</t>
  </si>
  <si>
    <t>[xɑle]</t>
  </si>
  <si>
    <t>This is a literal rendering.</t>
  </si>
  <si>
    <t>mātuḥ svasṛ-</t>
  </si>
  <si>
    <t>mother's sister</t>
  </si>
  <si>
    <t>siessa ~ goɑski ~ muoθθa</t>
  </si>
  <si>
    <t>Respectively: paternal; maternal.</t>
  </si>
  <si>
    <t>amita; mātertera</t>
  </si>
  <si>
    <t>'θia</t>
  </si>
  <si>
    <t>tē'tʰis; 'tʰeiā</t>
  </si>
  <si>
    <t>(tetka) t ́otja</t>
  </si>
  <si>
    <t>base; muome</t>
  </si>
  <si>
    <t>moster; faster; tant</t>
  </si>
  <si>
    <t>tante</t>
  </si>
  <si>
    <t>modryb</t>
  </si>
  <si>
    <t>'Godmother' is egüs'ama.</t>
  </si>
  <si>
    <t>tía</t>
  </si>
  <si>
    <t>mehikitaŋa; faʔē</t>
  </si>
  <si>
    <t>whaaea; matua keekee</t>
  </si>
  <si>
    <t>خالة , عمّة</t>
  </si>
  <si>
    <t>[æmme/ xɑle]</t>
  </si>
  <si>
    <t>Respectively: paternal; maternal; maternal uncle.</t>
  </si>
  <si>
    <t>pitṛṣvasṛ-; mātṛṣvasṛ-; mātula-</t>
  </si>
  <si>
    <t>aunt</t>
  </si>
  <si>
    <t>čeɑhc̷i; eɑhki</t>
  </si>
  <si>
    <t>patris frāter</t>
  </si>
  <si>
    <t>aðer'fos tu pa'tera</t>
  </si>
  <si>
    <t>'patrōs; patroka'signētos; pa'tradelpʰos</t>
  </si>
  <si>
    <t>djadja; otcov brat</t>
  </si>
  <si>
    <t>vetere</t>
  </si>
  <si>
    <t>far-bror</t>
  </si>
  <si>
    <t>foður-brōðir</t>
  </si>
  <si>
    <t>frère du père</t>
  </si>
  <si>
    <t>tonton</t>
  </si>
  <si>
    <t>brawd tad</t>
  </si>
  <si>
    <t>brāthir athar</t>
  </si>
  <si>
    <t>ai'ta-ren a'naie</t>
  </si>
  <si>
    <t>hermano del padre</t>
  </si>
  <si>
    <t>عمّ</t>
  </si>
  <si>
    <t>æmu; [æmm]</t>
  </si>
  <si>
    <t>pitur-bhrātṛ-</t>
  </si>
  <si>
    <t>father's brother</t>
  </si>
  <si>
    <t>eɑnu</t>
  </si>
  <si>
    <t>mātris frāter</t>
  </si>
  <si>
    <t>aðer'fos tis mi'teras</t>
  </si>
  <si>
    <t>'mētrōs; mē'tradelpʰos</t>
  </si>
  <si>
    <t>djadja; mamin brat</t>
  </si>
  <si>
    <t>ōheim</t>
  </si>
  <si>
    <t>mor-bror</t>
  </si>
  <si>
    <t>mōður-brōðir</t>
  </si>
  <si>
    <t>frère de la mère</t>
  </si>
  <si>
    <t>brawd mam</t>
  </si>
  <si>
    <t>brāthir māthar</t>
  </si>
  <si>
    <t>a'ma-ren a'naie</t>
  </si>
  <si>
    <t>hermano de la madre</t>
  </si>
  <si>
    <t>PPN *tuaŋane</t>
  </si>
  <si>
    <t>خال</t>
  </si>
  <si>
    <t>dɑʔi; xɑlu; [xɑl]</t>
  </si>
  <si>
    <t>First form is da + genitive: 'mother's brother'.</t>
  </si>
  <si>
    <t>dako pral; kak</t>
  </si>
  <si>
    <t>mātur-bhrātṛa-</t>
  </si>
  <si>
    <t>mother's brother</t>
  </si>
  <si>
    <t>eɑnu; čeɑhc̷i; eɑhki</t>
  </si>
  <si>
    <t>patruus; avunculus</t>
  </si>
  <si>
    <t>'θios</t>
  </si>
  <si>
    <t>'patrōs; 'mētrōs; 'tʰeios</t>
  </si>
  <si>
    <t>djadja</t>
  </si>
  <si>
    <t>vetere; ōheim</t>
  </si>
  <si>
    <t>Final form is archaic—no longer in use.</t>
  </si>
  <si>
    <t>far-bror; mor-bror; onkel</t>
  </si>
  <si>
    <t>oncle</t>
  </si>
  <si>
    <t>eontr; tonton</t>
  </si>
  <si>
    <t>ewythr</t>
  </si>
  <si>
    <t>'Godfather' is egüs'aita.</t>
  </si>
  <si>
    <t>o'ṣaba</t>
  </si>
  <si>
    <t>tío</t>
  </si>
  <si>
    <t>Respectively: mother's brother; mother's brother; father's brother.</t>
  </si>
  <si>
    <t>faʔetaŋata; tuʔasina; tamai</t>
  </si>
  <si>
    <t>matua kee-kee</t>
  </si>
  <si>
    <t>عمّ , خال</t>
  </si>
  <si>
    <t>Latter examples are Tajik.</t>
  </si>
  <si>
    <t>[æmu] dɑi; amak/ taḡoi</t>
  </si>
  <si>
    <t>pitṛvya-; mātula-</t>
  </si>
  <si>
    <t>uncle</t>
  </si>
  <si>
    <t>Respectively: for grandfather or great-grandfather; for grandmother or great-grandmother.</t>
  </si>
  <si>
    <t>addyut; ahkkut</t>
  </si>
  <si>
    <t>neptis</t>
  </si>
  <si>
    <t>ego'ni</t>
  </si>
  <si>
    <t>pai'dos 'pais; huiō'nē; 'eŋgonos; eŋ'gonē</t>
  </si>
  <si>
    <t>vnučka</t>
  </si>
  <si>
    <t>eninkel; enelīn; enel; niftel</t>
  </si>
  <si>
    <t>Lit. 'child of children'.</t>
  </si>
  <si>
    <t>barne barna</t>
  </si>
  <si>
    <t>son-dotter; dotter-dotter</t>
  </si>
  <si>
    <t>sonar-dōttur; sonar-dōttir</t>
  </si>
  <si>
    <t>petite-fille</t>
  </si>
  <si>
    <t>Lit. 'daughter little'.</t>
  </si>
  <si>
    <t>merh vihan</t>
  </si>
  <si>
    <t>wyres</t>
  </si>
  <si>
    <t>aue</t>
  </si>
  <si>
    <t>aral'haba</t>
  </si>
  <si>
    <t>nieta</t>
  </si>
  <si>
    <t>i-šwi-w-swa-pil</t>
  </si>
  <si>
    <t>mokopuna</t>
  </si>
  <si>
    <t>PCP *makubu-</t>
  </si>
  <si>
    <t>حفِيدة</t>
  </si>
  <si>
    <t>doxtær-pesær/ doxtær-e doxtær</t>
  </si>
  <si>
    <t>Respectively: šʸav-eski šʸei 'boy' + genitive 'son's daughter'; šʸey-aki šʸei 'daughter' + genitive 'daughter's daughter'; loan from Romanian.</t>
  </si>
  <si>
    <t>šʸaveski šʸei; šʸeyaki šʸei; [nepoata]</t>
  </si>
  <si>
    <t>pāutrī-; dāuhitrī</t>
  </si>
  <si>
    <t>granddaughter</t>
  </si>
  <si>
    <t>nepōs</t>
  </si>
  <si>
    <t>ego'nos</t>
  </si>
  <si>
    <t>pai'dos 'pais; huiō'nos; hui'dūs; hui'deus; 'eŋgonos</t>
  </si>
  <si>
    <t>vnuk</t>
  </si>
  <si>
    <t>eninkel; enelīn; enel; neve</t>
  </si>
  <si>
    <t>son-son; dotter-son</t>
  </si>
  <si>
    <t>sonar-sonr; dōttur-sonr</t>
  </si>
  <si>
    <t>petit-fils</t>
  </si>
  <si>
    <t>Lit. 'son little'.</t>
  </si>
  <si>
    <t>mab bihan</t>
  </si>
  <si>
    <t>ŵyr</t>
  </si>
  <si>
    <t>aue; ōa; ua</t>
  </si>
  <si>
    <t>ara'ṣeme</t>
  </si>
  <si>
    <t>nieto</t>
  </si>
  <si>
    <t>i-šwi-w</t>
  </si>
  <si>
    <t>Means 'g.child' PCP *makubu-; *vua-'grandchild'.</t>
  </si>
  <si>
    <t>PPN *mokopuna; *makupuna; *maka-pu-na</t>
  </si>
  <si>
    <t>حفِيد</t>
  </si>
  <si>
    <t>næve; pesær-e pesær/ pesær-doxtær</t>
  </si>
  <si>
    <t>Respectively: šʸav-esko 'boy' + genitive 'son's son'; šʸey-aki 'daughter' + genitive 'daughter's son'; loan from Romanian.</t>
  </si>
  <si>
    <t>šʸavesko šav; šʸeyaki šav; [nepoto]</t>
  </si>
  <si>
    <t>Latter form refers to a 'daughter's son'.</t>
  </si>
  <si>
    <t>nāpāt-; pāutra-; dāuhitra-</t>
  </si>
  <si>
    <t>grandson</t>
  </si>
  <si>
    <t>ahkka ~ ahkku</t>
  </si>
  <si>
    <t>anus; vetula</t>
  </si>
  <si>
    <t>ɣri'a</t>
  </si>
  <si>
    <t>pre'sbutis</t>
  </si>
  <si>
    <t>staruxa (baba)</t>
  </si>
  <si>
    <t>altez wīp</t>
  </si>
  <si>
    <t>åldring</t>
  </si>
  <si>
    <t>vieille femme</t>
  </si>
  <si>
    <t>plah koz; maouez koz</t>
  </si>
  <si>
    <t>hen fenyw; hen wraig</t>
  </si>
  <si>
    <t>'šahar</t>
  </si>
  <si>
    <t>Iberian Span. has seɲora vieja, mujer mayor, seɲora mayor. The latter two examples are the polite forms.</t>
  </si>
  <si>
    <t>anciana; mujer vieja</t>
  </si>
  <si>
    <t>A unique form, in that it is the only word that begins with /l/.</t>
  </si>
  <si>
    <t>lama-c̷in</t>
  </si>
  <si>
    <t>fineʔeiki; finemotuʔa</t>
  </si>
  <si>
    <t>hākui; kuia; karawa; rūruhi</t>
  </si>
  <si>
    <t>شيْخة , عجُوزة</t>
  </si>
  <si>
    <t>pir-e zæn</t>
  </si>
  <si>
    <t>Respectively: 'old' fem. adj.; loan from Slavic; loan from Romanian; 'respectful'.</t>
  </si>
  <si>
    <t>pʰuri; [baba]; [benuka]; bibi</t>
  </si>
  <si>
    <t>jaratī-; vṛddhayoṣit-</t>
  </si>
  <si>
    <t>old woman</t>
  </si>
  <si>
    <t>ahkku</t>
  </si>
  <si>
    <t>avia</t>
  </si>
  <si>
    <t>ɣia'ɣia</t>
  </si>
  <si>
    <t>'tētʰē; 'mammē; an'nis</t>
  </si>
  <si>
    <t>babuška</t>
  </si>
  <si>
    <t>ane; eltermuoter</t>
  </si>
  <si>
    <t>awo</t>
  </si>
  <si>
    <t>far-mor; mor-mor</t>
  </si>
  <si>
    <t>foður-mōðir; mōður-mōðir; amma</t>
  </si>
  <si>
    <t>grand-mère</t>
  </si>
  <si>
    <t>Lit. 'mother-old'.</t>
  </si>
  <si>
    <t>mamm-goz</t>
  </si>
  <si>
    <t>nain; mam-gu</t>
  </si>
  <si>
    <t>senmāthir</t>
  </si>
  <si>
    <t>ama'ɲi; a'mama</t>
  </si>
  <si>
    <t>abuela</t>
  </si>
  <si>
    <t>Also i-mama weyi.</t>
  </si>
  <si>
    <t>nana-h weyi; i-weyi-nan-c̷in</t>
  </si>
  <si>
    <t>kui fefine</t>
  </si>
  <si>
    <t>tipuna</t>
  </si>
  <si>
    <t>جدَّة</t>
  </si>
  <si>
    <t>mɑdær-e bozorg; [ǰædde]</t>
  </si>
  <si>
    <t>Respectively: dad-eski dei 'father '+ genitive 'father's mother'; da-ki dei 'mother' + genitive 'mother's mother'.</t>
  </si>
  <si>
    <t>dadeski dei; daki dei</t>
  </si>
  <si>
    <t>pitāmahī; mātāmahī-</t>
  </si>
  <si>
    <t>grandmother</t>
  </si>
  <si>
    <t>addya ~ vuor̃ɑs</t>
  </si>
  <si>
    <t>senex; vetulus</t>
  </si>
  <si>
    <t>'ɣeros</t>
  </si>
  <si>
    <t>pre'sbutēs</t>
  </si>
  <si>
    <t>starik</t>
  </si>
  <si>
    <t>grīse; altvater</t>
  </si>
  <si>
    <t>vieillard</t>
  </si>
  <si>
    <t>paotr koz</t>
  </si>
  <si>
    <t>henwr; hen ddyn</t>
  </si>
  <si>
    <t>Iberian Span. has hombre viejo, hombre mayor, seɲor mayor. The latter two examples are the polite forms.</t>
  </si>
  <si>
    <t>anciano; hombre viejo</t>
  </si>
  <si>
    <t>wewe-t; wewen-c̷in</t>
  </si>
  <si>
    <t>taŋataʔeiki; motuʔa</t>
  </si>
  <si>
    <t>'Elder' is kaumaatua-tia.</t>
  </si>
  <si>
    <t>koroua</t>
  </si>
  <si>
    <t>PPN *tafito; *tupuʔa, a; *kui; PNP *lufa</t>
  </si>
  <si>
    <t>شيْخ , عجُوز</t>
  </si>
  <si>
    <t>pir; pir-e mærd</t>
  </si>
  <si>
    <t>pʰuro; [benuko]</t>
  </si>
  <si>
    <t>jarat-; vṛddhaka-</t>
  </si>
  <si>
    <t>old man</t>
  </si>
  <si>
    <t>addya</t>
  </si>
  <si>
    <t>avus</t>
  </si>
  <si>
    <t>pa'pus</t>
  </si>
  <si>
    <t>'pappos</t>
  </si>
  <si>
    <t>deduška; ded</t>
  </si>
  <si>
    <t>ane; eltervater</t>
  </si>
  <si>
    <t>far-far; mor-far</t>
  </si>
  <si>
    <t>foður-faðir; mōður-faðir; afi</t>
  </si>
  <si>
    <t>grand-père</t>
  </si>
  <si>
    <t>First example, lit.: 'father-old'.</t>
  </si>
  <si>
    <t>tad-koz; pepe</t>
  </si>
  <si>
    <t>taid; tad-cu</t>
  </si>
  <si>
    <t>senathir</t>
  </si>
  <si>
    <t>aita'ɲi; a'tʸatʸa</t>
  </si>
  <si>
    <t>abuelo</t>
  </si>
  <si>
    <t>Also i-papa weyi.</t>
  </si>
  <si>
    <t>tata-h weyi; i-weyi-tata-h</t>
  </si>
  <si>
    <t>kui taŋata</t>
  </si>
  <si>
    <t>Means 'ancestor'.</t>
  </si>
  <si>
    <t>tupuna</t>
  </si>
  <si>
    <t>PPN *tupu/na</t>
  </si>
  <si>
    <t>*PEO *tumpu</t>
  </si>
  <si>
    <t>جِدّ</t>
  </si>
  <si>
    <t>pedær-e-bozorg; [ǰædd]; niyɑ</t>
  </si>
  <si>
    <t>Respectively: dad-esko 'father' + genitive 'father's father'; da-ko 'mother '+ genitive 'mother's mother'. papo is a loan from Greek and Slavic languages.</t>
  </si>
  <si>
    <t>dadesko dad; dako dad; [papo] ~ [papu]</t>
  </si>
  <si>
    <t>Respectively: paternal grandfather; maternal grandfather.</t>
  </si>
  <si>
    <t>pitāmaha-; mātāmaha-</t>
  </si>
  <si>
    <t>grandfather</t>
  </si>
  <si>
    <t>c̷ur̃r̃eǰɑt</t>
  </si>
  <si>
    <t>geminī</t>
  </si>
  <si>
    <t>'ðiðimi, 'ðiðima</t>
  </si>
  <si>
    <t>'didumoi</t>
  </si>
  <si>
    <t>bliznecy</t>
  </si>
  <si>
    <t>zwinelinc; zwilinc</t>
  </si>
  <si>
    <t>tvillingar</t>
  </si>
  <si>
    <t>jumeaux</t>
  </si>
  <si>
    <t>Respectively: 'couple'; archaic form.</t>
  </si>
  <si>
    <t>koublad; gevell</t>
  </si>
  <si>
    <t>efeilliaid</t>
  </si>
  <si>
    <t>bi'aškin</t>
  </si>
  <si>
    <t>gemelos; mellizo</t>
  </si>
  <si>
    <t>nenec̷</t>
  </si>
  <si>
    <t>māhaŋa; ua</t>
  </si>
  <si>
    <t>maahaŋa</t>
  </si>
  <si>
    <t>PPN *maasaŋa; *masaṅ-a</t>
  </si>
  <si>
    <t>توْأمان</t>
  </si>
  <si>
    <t>doqolu; hæmzɑd; [towʔæm]</t>
  </si>
  <si>
    <t>žʸameia</t>
  </si>
  <si>
    <t>Latter form is masc. dual form.</t>
  </si>
  <si>
    <t>yama-; yamau</t>
  </si>
  <si>
    <t>twins</t>
  </si>
  <si>
    <t>oɑr̃binɑččɑt</t>
  </si>
  <si>
    <t>frāter/soror</t>
  </si>
  <si>
    <t>aðer'fos; aðer'fi</t>
  </si>
  <si>
    <t>adel'pʰoi</t>
  </si>
  <si>
    <t>brat/ sestra</t>
  </si>
  <si>
    <t>Normally used collectively as a plural.</t>
  </si>
  <si>
    <t>geswisterde</t>
  </si>
  <si>
    <t>syskon</t>
  </si>
  <si>
    <t>frère/ soeur</t>
  </si>
  <si>
    <t>brawd/chwaer</t>
  </si>
  <si>
    <t>aur'hide</t>
  </si>
  <si>
    <t>hermano/ hermana</t>
  </si>
  <si>
    <t>'Younger s.' 'Older s.of same sex' tuakana.</t>
  </si>
  <si>
    <t>taina/ teina</t>
  </si>
  <si>
    <t>Respectively: PPN 'younger; elder'. PNP *kawe; PCP *weka-'opposite sex s.'</t>
  </si>
  <si>
    <t>PPN *tahi/na, *tahina; *t-ahi-na; *tehi/na; *tuaka/na; *kawe</t>
  </si>
  <si>
    <t>*PEO *tazi-; *tu(a)ka 'elder s'.</t>
  </si>
  <si>
    <t>*PAN aji(h)</t>
  </si>
  <si>
    <t>أخ أو أﹸخْت</t>
  </si>
  <si>
    <t>Lit. 'fellow-suckling', usually refers to sister.</t>
  </si>
  <si>
    <t>hæmšire</t>
  </si>
  <si>
    <t>Respectively: 'brother; sister'.</t>
  </si>
  <si>
    <t>pʰral; pʰe</t>
  </si>
  <si>
    <t>bhrātṛ-/svasṛ-</t>
  </si>
  <si>
    <t>sibling</t>
  </si>
  <si>
    <t>nuor̃ɑt oɑbba</t>
  </si>
  <si>
    <t>soror minor</t>
  </si>
  <si>
    <t>mi'kri aðer'fi</t>
  </si>
  <si>
    <t>mladšaja sestra</t>
  </si>
  <si>
    <t>jüngere swester</t>
  </si>
  <si>
    <t>yngre syster</t>
  </si>
  <si>
    <t>soeur cadette</t>
  </si>
  <si>
    <t>Lit. 'sister little'.</t>
  </si>
  <si>
    <t>c’hoar vihan</t>
  </si>
  <si>
    <t>chwaer iau</t>
  </si>
  <si>
    <t>Iberian Span. has hermana menor, hermana pequeɲa.</t>
  </si>
  <si>
    <t>hermana menor</t>
  </si>
  <si>
    <t>Younger sibling, same sex.</t>
  </si>
  <si>
    <t>teina</t>
  </si>
  <si>
    <t>اﻷﹸخْت الصُغْرَى</t>
  </si>
  <si>
    <t>Tajik.</t>
  </si>
  <si>
    <t>avarajā-</t>
  </si>
  <si>
    <t>younger sister</t>
  </si>
  <si>
    <t>vahnen oɑbba</t>
  </si>
  <si>
    <t>soror māior</t>
  </si>
  <si>
    <t>me'ɣali aðer'fi</t>
  </si>
  <si>
    <t>staršaja sestra</t>
  </si>
  <si>
    <t>eltere swester</t>
  </si>
  <si>
    <t>äldre syster</t>
  </si>
  <si>
    <t>soeur ainée</t>
  </si>
  <si>
    <t>c’hoar henaɲ</t>
  </si>
  <si>
    <t>chwaer hŷn</t>
  </si>
  <si>
    <t>a'reba ge'hien; ã'hispa ge'hien</t>
  </si>
  <si>
    <t>hermana mayor</t>
  </si>
  <si>
    <t>taʔokete</t>
  </si>
  <si>
    <t>Older sibling, same sex.</t>
  </si>
  <si>
    <t>tuakana</t>
  </si>
  <si>
    <t>اﻷﹸخت الكُبْرَى</t>
  </si>
  <si>
    <t>[bɑǰi]</t>
  </si>
  <si>
    <t>agrajā-</t>
  </si>
  <si>
    <t>older sister</t>
  </si>
  <si>
    <t>oɑbba</t>
  </si>
  <si>
    <t>soror</t>
  </si>
  <si>
    <t>aðer'fi</t>
  </si>
  <si>
    <t>adel'pʰē</t>
  </si>
  <si>
    <t>sestra</t>
  </si>
  <si>
    <t>swester</t>
  </si>
  <si>
    <t>swistar</t>
  </si>
  <si>
    <t>syster</t>
  </si>
  <si>
    <t>systir</t>
  </si>
  <si>
    <t>soeur</t>
  </si>
  <si>
    <t>c’hoar</t>
  </si>
  <si>
    <t>chwaer</t>
  </si>
  <si>
    <t>siur</t>
  </si>
  <si>
    <t>Respectively: 'sister of the brother; sister of the sister'.</t>
  </si>
  <si>
    <t>a'reba; ã'hispa</t>
  </si>
  <si>
    <t>hermana</t>
  </si>
  <si>
    <t>Latter form 'my sister'.</t>
  </si>
  <si>
    <t>ii-kni-w; no-swaa-iknii-w</t>
  </si>
  <si>
    <t>tuofefine; tokoua</t>
  </si>
  <si>
    <t>First form is 'sister of a male'; following forms are 's.of female'.</t>
  </si>
  <si>
    <t>tuahine; teina; tuakana</t>
  </si>
  <si>
    <t>أﹸخْت , شقِيقة</t>
  </si>
  <si>
    <t>xɑhær; hæmšire</t>
  </si>
  <si>
    <t>pʰe ~ pʰei ~ pʰen</t>
  </si>
  <si>
    <t>svasar- (svasṛ-, svasā-); bhaginī-</t>
  </si>
  <si>
    <t>sister</t>
  </si>
  <si>
    <t>nuor̃ɑt viellyɑ</t>
  </si>
  <si>
    <t>frāter minor</t>
  </si>
  <si>
    <t>mi'kros aðer'fos</t>
  </si>
  <si>
    <t>mladšij brat</t>
  </si>
  <si>
    <t>jüngerer bruoder</t>
  </si>
  <si>
    <t>yngre bror</t>
  </si>
  <si>
    <t>frère cadet</t>
  </si>
  <si>
    <t>Lit. 'brother little'.</t>
  </si>
  <si>
    <t>breur bihan</t>
  </si>
  <si>
    <t>brawd iau</t>
  </si>
  <si>
    <t>Iberian Span. has hermano menor, hermano pequeɲo.</t>
  </si>
  <si>
    <t>hermano menor</t>
  </si>
  <si>
    <t>'Sibling of same sex'.</t>
  </si>
  <si>
    <t>اﻷخ اﻷصْغر</t>
  </si>
  <si>
    <t>Tajik dialect.</t>
  </si>
  <si>
    <t>dɑdær; [uka]</t>
  </si>
  <si>
    <t>First ex. is nominative case. Stem forms are kanīyas- bhrātṛ-.</t>
  </si>
  <si>
    <t>kanīyān bhrātā; avaraja-</t>
  </si>
  <si>
    <t>younger brother</t>
  </si>
  <si>
    <t>vahnen viellyɑ</t>
  </si>
  <si>
    <t>frāter māior</t>
  </si>
  <si>
    <t>me'ɣalos aðer'fos</t>
  </si>
  <si>
    <t>staršij brat</t>
  </si>
  <si>
    <t>elterer bruoder</t>
  </si>
  <si>
    <t>äldre bror</t>
  </si>
  <si>
    <t>frêre aîné</t>
  </si>
  <si>
    <t>breur henaɲ</t>
  </si>
  <si>
    <t>brawd hŷn</t>
  </si>
  <si>
    <t>a'naie ge'hien</t>
  </si>
  <si>
    <t>hermano mayor</t>
  </si>
  <si>
    <t>taʔokete; tokoua lahi</t>
  </si>
  <si>
    <t>اﻷخ اﻷكْبر</t>
  </si>
  <si>
    <t>Respectively: Iran. dialect; Tajik dialect.</t>
  </si>
  <si>
    <t>kɑkɑ; [aka]</t>
  </si>
  <si>
    <t>pral baro</t>
  </si>
  <si>
    <t>First ex. is nominative case, the most likely rendering of 'older or elder brother'. The stem form is jyāyāṃs- bhrātṛ-, a literal rendering.</t>
  </si>
  <si>
    <t>jyāyān bhrātā; agra-janman-</t>
  </si>
  <si>
    <t>older brother</t>
  </si>
  <si>
    <t>viellyɑ</t>
  </si>
  <si>
    <t>frāter</t>
  </si>
  <si>
    <t>aðer'fos</t>
  </si>
  <si>
    <t>adel'pʰos</t>
  </si>
  <si>
    <t>bruoder</t>
  </si>
  <si>
    <t>broþar</t>
  </si>
  <si>
    <t>broder; bror</t>
  </si>
  <si>
    <t>brōðir</t>
  </si>
  <si>
    <t>frère</t>
  </si>
  <si>
    <t>breur</t>
  </si>
  <si>
    <t>brawd</t>
  </si>
  <si>
    <t>brāthir</t>
  </si>
  <si>
    <t>a'naie</t>
  </si>
  <si>
    <t>hermano</t>
  </si>
  <si>
    <t>ii-kni-w</t>
  </si>
  <si>
    <t>tokoua; tuoŋaʔane</t>
  </si>
  <si>
    <t>tuŋaane; teina; tuakana</t>
  </si>
  <si>
    <t>أخ , شقِيق</t>
  </si>
  <si>
    <t>berɑdær/ bærɑdær; [dɑdɑš]</t>
  </si>
  <si>
    <t>pral ~ pʰral</t>
  </si>
  <si>
    <t>bhrātar- (bhrātṛ-, bhrātā)</t>
  </si>
  <si>
    <t>brother</t>
  </si>
  <si>
    <t>mɑŋisboɑhtti</t>
  </si>
  <si>
    <t>nātī; līberī</t>
  </si>
  <si>
    <t>pe'ði</t>
  </si>
  <si>
    <t>'pais</t>
  </si>
  <si>
    <t>nāchkome</t>
  </si>
  <si>
    <t>frasts</t>
  </si>
  <si>
    <t>av-komma; ättling</t>
  </si>
  <si>
    <t>enfant</t>
  </si>
  <si>
    <t>bugel</t>
  </si>
  <si>
    <t>plentyn; epil</t>
  </si>
  <si>
    <t>haur</t>
  </si>
  <si>
    <t>hijo, hija</t>
  </si>
  <si>
    <t>i-kone-w</t>
  </si>
  <si>
    <t>fānau</t>
  </si>
  <si>
    <t>uri; whaanau; tamariki</t>
  </si>
  <si>
    <t>PPN *momo; *ʔuhiki; *faanau</t>
  </si>
  <si>
    <t>ولد , اِبْن أو بِنْت , ذﹸرﱢيﱠة</t>
  </si>
  <si>
    <t>Latter example: 'boy/girl' in Iran; 'boy' only in Afghan Tajik.</t>
  </si>
  <si>
    <t>færzænd; bæčče</t>
  </si>
  <si>
    <t>[glata]</t>
  </si>
  <si>
    <t>prajā-; santati- ~ saṃtati-</t>
  </si>
  <si>
    <t>offspring (son or daughter)</t>
  </si>
  <si>
    <t>nieidɑ</t>
  </si>
  <si>
    <t>fīlia; nāta</t>
  </si>
  <si>
    <t>'kori</t>
  </si>
  <si>
    <t>tʰu'gatēr</t>
  </si>
  <si>
    <t>doč</t>
  </si>
  <si>
    <t>tohter</t>
  </si>
  <si>
    <t>dauhtar</t>
  </si>
  <si>
    <t>dotter</t>
  </si>
  <si>
    <t>dōttir</t>
  </si>
  <si>
    <t>fille</t>
  </si>
  <si>
    <t>merh</t>
  </si>
  <si>
    <t>merch</t>
  </si>
  <si>
    <t>al'haba</t>
  </si>
  <si>
    <t>hija</t>
  </si>
  <si>
    <t>i-swa-pil; ičpoč; i-kone-w</t>
  </si>
  <si>
    <t>ʔofefine; tama</t>
  </si>
  <si>
    <t>tamaahine; kootiro</t>
  </si>
  <si>
    <t>بِنْت , اِبْنة</t>
  </si>
  <si>
    <t>doxtær</t>
  </si>
  <si>
    <t>Respectively: 'Gypsy daughter; non-Gypsy daughter'.</t>
  </si>
  <si>
    <t>šʸei; rakli</t>
  </si>
  <si>
    <t>First form includes variations: reduced form, nominative form.</t>
  </si>
  <si>
    <t>duhitar- (duhitṛ-, duhitā); putrī-</t>
  </si>
  <si>
    <t>daughter</t>
  </si>
  <si>
    <t>bar̃dni</t>
  </si>
  <si>
    <t>fīlius; nātus</t>
  </si>
  <si>
    <t>'ɣios</t>
  </si>
  <si>
    <t>hui'os</t>
  </si>
  <si>
    <t>syn</t>
  </si>
  <si>
    <t>sun</t>
  </si>
  <si>
    <t>sunus</t>
  </si>
  <si>
    <t>son</t>
  </si>
  <si>
    <t>sunr; sonr</t>
  </si>
  <si>
    <t>fils</t>
  </si>
  <si>
    <t>mab</t>
  </si>
  <si>
    <t>macc</t>
  </si>
  <si>
    <t>'ṣeme</t>
  </si>
  <si>
    <t>hijo</t>
  </si>
  <si>
    <t>*Aztecan *pilc̷iin-.</t>
  </si>
  <si>
    <t>i-telpoč; i-kone-w; i-okič-pil</t>
  </si>
  <si>
    <t>foha; tama</t>
  </si>
  <si>
    <t>tamaiti taane; tama</t>
  </si>
  <si>
    <t>اِبْن</t>
  </si>
  <si>
    <t>pesær</t>
  </si>
  <si>
    <t>Respectively: 'Gypsy son; non-Gypsy son'.</t>
  </si>
  <si>
    <t>šʸav ~ šʸavo; raklo</t>
  </si>
  <si>
    <t>sūnu-; putra-</t>
  </si>
  <si>
    <t>ahkka</t>
  </si>
  <si>
    <t>uxor; marīta; coniu(n)x</t>
  </si>
  <si>
    <t>padre'meni</t>
  </si>
  <si>
    <t>'suzuks; 'suzugos</t>
  </si>
  <si>
    <t>ēwīp</t>
  </si>
  <si>
    <t>gift kvinna</t>
  </si>
  <si>
    <t>femme mariée</t>
  </si>
  <si>
    <t>gwreg; maouez</t>
  </si>
  <si>
    <t>menyw briod; dynes briod</t>
  </si>
  <si>
    <t>e'maste es'kũ-tü</t>
  </si>
  <si>
    <t>mujer casada</t>
  </si>
  <si>
    <t>siwa-t nami-keh</t>
  </si>
  <si>
    <t>fefine mali</t>
  </si>
  <si>
    <t>اِمْرأة مُتزوﳴجة</t>
  </si>
  <si>
    <t>[meritime]</t>
  </si>
  <si>
    <t>sapatikā-; sabhartṛkā-</t>
  </si>
  <si>
    <t>married woman</t>
  </si>
  <si>
    <t>boɑdɲi</t>
  </si>
  <si>
    <t>vir; marītus; coniu(n)x</t>
  </si>
  <si>
    <t>padre'menos</t>
  </si>
  <si>
    <t>ēman</t>
  </si>
  <si>
    <t>gift man</t>
  </si>
  <si>
    <t>homme marié</t>
  </si>
  <si>
    <t>den dimezet</t>
  </si>
  <si>
    <t>dyn priod</t>
  </si>
  <si>
    <t>'gison es'kũ-tü</t>
  </si>
  <si>
    <t>hombre casado</t>
  </si>
  <si>
    <t>taga-t nami-keh</t>
  </si>
  <si>
    <t>taŋata mali</t>
  </si>
  <si>
    <t>رجُل مُتزوﳴج</t>
  </si>
  <si>
    <t>[ansurime]</t>
  </si>
  <si>
    <t>The first two forms give the sense of 'he who is with a wife'; the third form, masc. has the sense of 'married.'</t>
  </si>
  <si>
    <t>sabhārya-; sapatnīka-; vivāhita-</t>
  </si>
  <si>
    <t>married man</t>
  </si>
  <si>
    <t>vanhemɑt</t>
  </si>
  <si>
    <t>parentēs</t>
  </si>
  <si>
    <t>ɣo'nis</t>
  </si>
  <si>
    <t>to'keis; te'kontes; go'neis</t>
  </si>
  <si>
    <t>roditeli</t>
  </si>
  <si>
    <t>altern; eltern</t>
  </si>
  <si>
    <t>berusjos; fadrein</t>
  </si>
  <si>
    <t>för-äldrar</t>
  </si>
  <si>
    <t>feðgin</t>
  </si>
  <si>
    <t>First form means 'people'.</t>
  </si>
  <si>
    <t>tud; tad ha mamm</t>
  </si>
  <si>
    <t>rhieni</t>
  </si>
  <si>
    <t>tuistidi</t>
  </si>
  <si>
    <t>eče'ko-a-k</t>
  </si>
  <si>
    <t>padres</t>
  </si>
  <si>
    <t>ʔoŋo mātuʔa</t>
  </si>
  <si>
    <t>matua; ma-a-tua</t>
  </si>
  <si>
    <t>PPN *matuʔa; *matuqa</t>
  </si>
  <si>
    <t>والِدان</t>
  </si>
  <si>
    <t>From Arabic wālidayn (dual).</t>
  </si>
  <si>
    <t>pedær-o-mɑdær; [vɑledeyn]</t>
  </si>
  <si>
    <t>pitarāu; mātarāu; mātāpitarau</t>
  </si>
  <si>
    <t>eɑdni</t>
  </si>
  <si>
    <t>māter</t>
  </si>
  <si>
    <t>mi'tera; ma'ma; 'mana</t>
  </si>
  <si>
    <t>'mētēr</t>
  </si>
  <si>
    <t>muoter</t>
  </si>
  <si>
    <t>aiþei</t>
  </si>
  <si>
    <t>moder; mor</t>
  </si>
  <si>
    <t>mōðir</t>
  </si>
  <si>
    <t>mère</t>
  </si>
  <si>
    <t>mamm</t>
  </si>
  <si>
    <t>mam</t>
  </si>
  <si>
    <t>māthir</t>
  </si>
  <si>
    <t>'ama</t>
  </si>
  <si>
    <t>madre</t>
  </si>
  <si>
    <t>*Aztecan *naan-; yəh.</t>
  </si>
  <si>
    <t>i-nan-c̷in</t>
  </si>
  <si>
    <t>faʔē</t>
  </si>
  <si>
    <t>matua wahine; whaea; whaaea; kookaa; Maamaa</t>
  </si>
  <si>
    <t>PSO=PSM *nau'mum'. PCP *nau'mum'. Vocative: *nana; *nau. 'Young mother' fa(a)qele.</t>
  </si>
  <si>
    <t>PPN *tina; *tinana; *t-ina(na); *nana; *nau; *fae; *fa(a)qe(a, e)</t>
  </si>
  <si>
    <t>*PEO *tina-.</t>
  </si>
  <si>
    <t>أﹸمّ , والِدة</t>
  </si>
  <si>
    <t>mɑdær</t>
  </si>
  <si>
    <t>dei</t>
  </si>
  <si>
    <t>mātar- (mātṛ-, mātā); janikā-</t>
  </si>
  <si>
    <t>mother</t>
  </si>
  <si>
    <t>ahčči</t>
  </si>
  <si>
    <t>pater</t>
  </si>
  <si>
    <t>pa'teras; ba'bas</t>
  </si>
  <si>
    <t>pa'tēr</t>
  </si>
  <si>
    <t>otec</t>
  </si>
  <si>
    <t>vater</t>
  </si>
  <si>
    <t>atta; fadar</t>
  </si>
  <si>
    <t>fader; far</t>
  </si>
  <si>
    <t>faðir</t>
  </si>
  <si>
    <t>père</t>
  </si>
  <si>
    <t>tad</t>
  </si>
  <si>
    <t>athir</t>
  </si>
  <si>
    <t>'aita</t>
  </si>
  <si>
    <t>padre</t>
  </si>
  <si>
    <t>i-tah-c̷in; te-tat</t>
  </si>
  <si>
    <t>tamai; taŋataʔeiki</t>
  </si>
  <si>
    <t>paapaa; matua taane</t>
  </si>
  <si>
    <t>Also means 'child'. PNP *tama/na</t>
  </si>
  <si>
    <t>PPN *tama; *tama/na; *tamai; *t-ama-na</t>
  </si>
  <si>
    <t>*PEO *tama.</t>
  </si>
  <si>
    <t>أب , والِد</t>
  </si>
  <si>
    <t>pedær ~ pædær</t>
  </si>
  <si>
    <t>dad</t>
  </si>
  <si>
    <t>pitar- (pitṛ-, pitā); janaka-</t>
  </si>
  <si>
    <t>father</t>
  </si>
  <si>
    <t>naittoseɑr̃r̃u</t>
  </si>
  <si>
    <t>dīvortium</t>
  </si>
  <si>
    <t>ðia'ziɣio</t>
  </si>
  <si>
    <t>di'azeuksis; 'gamū di'alusis</t>
  </si>
  <si>
    <t>razvod</t>
  </si>
  <si>
    <t>scheidunge</t>
  </si>
  <si>
    <t>gaskaidnan</t>
  </si>
  <si>
    <t>skils-mässa</t>
  </si>
  <si>
    <t>divorce</t>
  </si>
  <si>
    <t>[divors]</t>
  </si>
  <si>
    <t>ysgariad</t>
  </si>
  <si>
    <t>[di'borṣa]; [se'para]</t>
  </si>
  <si>
    <t>divorcio</t>
  </si>
  <si>
    <t>vete mali</t>
  </si>
  <si>
    <t>طﻻق</t>
  </si>
  <si>
    <t>From Arabic ṭalāq.</t>
  </si>
  <si>
    <t>[tælaq]</t>
  </si>
  <si>
    <t>mek 'leave' + abstract suffix.</t>
  </si>
  <si>
    <t>mekimos</t>
  </si>
  <si>
    <t>First form has the sense of 'removing or repudiating of a woman'. Latter form is a literal expression 'the separation or cleaving of a man and woman' (the nominal form would be viccheda-.</t>
  </si>
  <si>
    <t>nirākaraṇa-; strī-puruṣa-vi-chid</t>
  </si>
  <si>
    <t>heɑyɑt is plural form.</t>
  </si>
  <si>
    <t>naittusvuohtɑ ~ heɑyɑt</t>
  </si>
  <si>
    <t>Also mātrimonium; nuptiae.</t>
  </si>
  <si>
    <t>coniugium; cōnūbium</t>
  </si>
  <si>
    <t>'ɣamos</t>
  </si>
  <si>
    <t>'gamos</t>
  </si>
  <si>
    <t>Third form means 'marriage'; fourth means 'wedding of a woman'; fifth means 'wedding'.</t>
  </si>
  <si>
    <t>brak; supružestvo; ženit ́ba; zamužestvo; svad ́ba</t>
  </si>
  <si>
    <t>ē(we) refers to the law and emphasizes a legal ceremony, while a hōh(ge)zīt can be any celebration.</t>
  </si>
  <si>
    <t>hīrāt; brūtlouft; ē(we); hōh(ge)zīt</t>
  </si>
  <si>
    <t>liuga</t>
  </si>
  <si>
    <t>gifter-mål; äkten-skap; bröllop</t>
  </si>
  <si>
    <t>giptung; giptamāl; brūðkaup; brullaup</t>
  </si>
  <si>
    <t>mariage; noces</t>
  </si>
  <si>
    <t>Respectively: church ceremony; the meal and feast.</t>
  </si>
  <si>
    <t>eured; friko</t>
  </si>
  <si>
    <t>priodas; neithior</t>
  </si>
  <si>
    <t>es'kũc̷e; es'tei</t>
  </si>
  <si>
    <t>casamiento; boda</t>
  </si>
  <si>
    <t>ilwit; namik-ti-lis; ilwit-čiwalis</t>
  </si>
  <si>
    <t>faka-maʔu; mali</t>
  </si>
  <si>
    <t>'Betrothal' is tomo.</t>
  </si>
  <si>
    <t>maarenataŋa</t>
  </si>
  <si>
    <t>زواج , عُرْس</t>
  </si>
  <si>
    <t>Respectively: 'marriage; wedding'.</t>
  </si>
  <si>
    <t>[ezdevɑǰ]; ærusi</t>
  </si>
  <si>
    <t>Second and third terms respectively: of a man; of a woman. Meaning specific to 'marriage'; biav means 'wedding'. -imos is abstract suffix.</t>
  </si>
  <si>
    <t>[kununimos]; [ansurimos]; [meritimos]</t>
  </si>
  <si>
    <t>First form is derived from pati- 'lord, husband', thus, 'husbandness'.</t>
  </si>
  <si>
    <t>patitva-; vivāha-; pariṇaya-</t>
  </si>
  <si>
    <t>marriage, wedding</t>
  </si>
  <si>
    <t>naitɑlit</t>
  </si>
  <si>
    <t>Respectively: 'take a wife; take a husband'.</t>
  </si>
  <si>
    <t>dūcere uxōrem; nūbere</t>
  </si>
  <si>
    <t>pa'drevome</t>
  </si>
  <si>
    <t>ga'meō; ga'meomai</t>
  </si>
  <si>
    <t>First form means 'to take a wife' and [in pl.] 'to marry'. Second form means 'to take a husband'.</t>
  </si>
  <si>
    <t>ženit ́sja; vyiti za muž</t>
  </si>
  <si>
    <t>hīwen; hīrāten</t>
  </si>
  <si>
    <t>gifta sig; äkta</t>
  </si>
  <si>
    <t>Respectively: take a wife; take a husband.</t>
  </si>
  <si>
    <t>kvān-gask; giptask</t>
  </si>
  <si>
    <t>se marier; épouser</t>
  </si>
  <si>
    <t>Latter refers to the ceremony, in church.</t>
  </si>
  <si>
    <t>dimezi; eureuji</t>
  </si>
  <si>
    <t>priodi</t>
  </si>
  <si>
    <t>dobiur sēichi; inbothigur</t>
  </si>
  <si>
    <t>'eskũt</t>
  </si>
  <si>
    <t>casarse</t>
  </si>
  <si>
    <t>*Aztecan *naamɨktia.</t>
  </si>
  <si>
    <t>ki-namik-ti-[y]a</t>
  </si>
  <si>
    <t>moe-a; moe; maarena-tia; whaka-moe-a</t>
  </si>
  <si>
    <t>PPN *qa(a)waŋa; *ʔAwaŋa</t>
  </si>
  <si>
    <t>تَزَوَّجَ</t>
  </si>
  <si>
    <t>From Arabic izdiwāǰ, 'being double'.</t>
  </si>
  <si>
    <t>[ezdevɑǰ] kærdæn</t>
  </si>
  <si>
    <t>Loans from Romanian. Respectively: of either gender; of man only; of woman. Final form is 'take'.</t>
  </si>
  <si>
    <t>[kunisarav]; [ansurisarav]; [meritisav]; lav</t>
  </si>
  <si>
    <t>Meaning 'to take a wife', e.g. vivahati, pari ṇayati 'he takes a wife'.</t>
  </si>
  <si>
    <t>vi-vah-; pari-nī-</t>
  </si>
  <si>
    <t>marry</t>
  </si>
  <si>
    <t>Late Latin form: spōnsa</t>
  </si>
  <si>
    <t>uxor; coniu(n)x; marīta</t>
  </si>
  <si>
    <t>'siziɣos; ɣi'neka</t>
  </si>
  <si>
    <t>gu'nē; 'alokʰos; 'akoitis</t>
  </si>
  <si>
    <t>Second form means 'spouse'.</t>
  </si>
  <si>
    <t>žena; supruga</t>
  </si>
  <si>
    <t>kone; wīp; gemahele</t>
  </si>
  <si>
    <t>qens</t>
  </si>
  <si>
    <t>hustru; maka; fru</t>
  </si>
  <si>
    <t>kona; kvān</t>
  </si>
  <si>
    <t>femme; épouse</t>
  </si>
  <si>
    <t>gwreg; pried</t>
  </si>
  <si>
    <t>gwraig; priod</t>
  </si>
  <si>
    <t>ben; sētig</t>
  </si>
  <si>
    <t>From Gascon (Béarn) 'espusa'.</t>
  </si>
  <si>
    <t>e'maste; [eṣ'puẓa]</t>
  </si>
  <si>
    <t>esposa</t>
  </si>
  <si>
    <t>i-siwa-w; i-swa-c̷in</t>
  </si>
  <si>
    <t>mali</t>
  </si>
  <si>
    <t>wahine</t>
  </si>
  <si>
    <t>Means 'having two spouses' &lt; *rua 'two'</t>
  </si>
  <si>
    <t>PEP *punarua; *sava; *hava</t>
  </si>
  <si>
    <t>زوْجة</t>
  </si>
  <si>
    <t>zæn; hæm-sær</t>
  </si>
  <si>
    <t>Respectively: 'non-Gypsy wife; Gypsy wife'.</t>
  </si>
  <si>
    <t>gažʸi; ʀomni</t>
  </si>
  <si>
    <t>patnī-; jāyā-; janī-; bhāryā-; strī-</t>
  </si>
  <si>
    <t>wife</t>
  </si>
  <si>
    <t>Late Latin form: spōnsus</t>
  </si>
  <si>
    <t>'siziɣos; 'adras</t>
  </si>
  <si>
    <t>a'nēr; 'posis</t>
  </si>
  <si>
    <t>muž; suprug</t>
  </si>
  <si>
    <t>man; gemahele</t>
  </si>
  <si>
    <t>aba</t>
  </si>
  <si>
    <t>man; äkta man; make</t>
  </si>
  <si>
    <t>verr; maðr; hūs-bōndi</t>
  </si>
  <si>
    <t>mari; époux</t>
  </si>
  <si>
    <t>den; gwaz; pried</t>
  </si>
  <si>
    <t>gŵr; priod</t>
  </si>
  <si>
    <t>fer; cēle</t>
  </si>
  <si>
    <t>'ṣenhar</t>
  </si>
  <si>
    <t>marido; esposo</t>
  </si>
  <si>
    <t>i-[y]okič; i-taka-w</t>
  </si>
  <si>
    <t>mali; [husepāniti]</t>
  </si>
  <si>
    <t>'Spouse' hoa; tahu.</t>
  </si>
  <si>
    <t>taane</t>
  </si>
  <si>
    <t>PPN *ʔaawaŋa; *sava; *hava</t>
  </si>
  <si>
    <t>زوْج</t>
  </si>
  <si>
    <t>šowhær</t>
  </si>
  <si>
    <t>Respectively: 'non-Gypsy husband; Gypsy husband'.</t>
  </si>
  <si>
    <t>gažʸo; ʀom</t>
  </si>
  <si>
    <t>pati-; bhartṛ-; svāmin-;</t>
  </si>
  <si>
    <t>husband</t>
  </si>
  <si>
    <t>ɲuor̃ɑtmanna</t>
  </si>
  <si>
    <t>infāns</t>
  </si>
  <si>
    <t>pe'ði; mo'ro</t>
  </si>
  <si>
    <t>pai'dion; 'brepʰos</t>
  </si>
  <si>
    <t>mladenec</t>
  </si>
  <si>
    <t>kint; sūgelinc</t>
  </si>
  <si>
    <t>späd means 'tender'.</t>
  </si>
  <si>
    <t>späd-barn; baby</t>
  </si>
  <si>
    <t>ungbarn</t>
  </si>
  <si>
    <t>enfant; bébé</t>
  </si>
  <si>
    <t>krouadur; poupig</t>
  </si>
  <si>
    <t>maban; babi</t>
  </si>
  <si>
    <t>nōidiu</t>
  </si>
  <si>
    <t>haur'ɲi ~ ɲe'ɲe</t>
  </si>
  <si>
    <t>niɲo; bebé; nene</t>
  </si>
  <si>
    <t>pili</t>
  </si>
  <si>
    <t>pēpē; pēpē valevale</t>
  </si>
  <si>
    <t>peepi</t>
  </si>
  <si>
    <t>رضِيع</t>
  </si>
  <si>
    <t>From Arabic ṭifl.</t>
  </si>
  <si>
    <t>kudæk; [tefl]</t>
  </si>
  <si>
    <t>bāla-; bālā-; šišu-; kṣīrapa-</t>
  </si>
  <si>
    <t>infant, baby</t>
  </si>
  <si>
    <t>manna</t>
  </si>
  <si>
    <t>puerī</t>
  </si>
  <si>
    <t>Term in parentheses is plural.</t>
  </si>
  <si>
    <t>rebenok (deti)</t>
  </si>
  <si>
    <t>kint</t>
  </si>
  <si>
    <t>plentyn</t>
  </si>
  <si>
    <t>lelap; lenab</t>
  </si>
  <si>
    <t>niɲo</t>
  </si>
  <si>
    <t>Latter form is 'female child'. Plural form: pii-pil. *Aztecan *konee-.</t>
  </si>
  <si>
    <t>pili; kone-t; swaa-pil</t>
  </si>
  <si>
    <t>Of a man: foha/ ʔofefine; of a woman tama.</t>
  </si>
  <si>
    <t>tamasiʔi/ taʔahine</t>
  </si>
  <si>
    <t>'Children(pl.)' tamariki.</t>
  </si>
  <si>
    <t>tamaiti; koohuŋa-huŋa</t>
  </si>
  <si>
    <t>Respectively: also means 'father'; only child. PEP *pootiki</t>
  </si>
  <si>
    <t>PPN *tama; *fua-tasi</t>
  </si>
  <si>
    <t>*PEO *Nwela.</t>
  </si>
  <si>
    <t>طِفْل</t>
  </si>
  <si>
    <t>First ex. in this sense, occurs only in Iran. Second ex. is a kin relation.</t>
  </si>
  <si>
    <t>bæčče; færzænd; kudæk</t>
  </si>
  <si>
    <t>Respectively: 'Gypsy; Gypsy; non-Gypsy; non-Gypsy'; archaic form found in other dialects. -oʀo/oʀi denote diminutive suffix. šʸav-oʀi is a fem. form of šʸav-oʀo and not (in this dialect) directly formed from šʸei.</t>
  </si>
  <si>
    <t>šʸavoʀo; šʸavoʀi; rakloʀo; raklioʀi; šʸei-oʀi</t>
  </si>
  <si>
    <t>bāla-; kumāra-; bālā-; kumārī-; šišu-</t>
  </si>
  <si>
    <t>child</t>
  </si>
  <si>
    <t>puella</t>
  </si>
  <si>
    <t>ko'ritsi; ko'pela; 'efivi</t>
  </si>
  <si>
    <t>ne'anis; 'meiraks; 'korē</t>
  </si>
  <si>
    <t>devuška</t>
  </si>
  <si>
    <t>juncvrouwe</t>
  </si>
  <si>
    <t>Second term denotes 'adolescent, youth'.</t>
  </si>
  <si>
    <t>ung flicka; ung-dom</t>
  </si>
  <si>
    <t>jeune fille</t>
  </si>
  <si>
    <t>Lit. 'woman young'.</t>
  </si>
  <si>
    <t>plah yaouank</t>
  </si>
  <si>
    <t>merch; llances; morwyn</t>
  </si>
  <si>
    <t>neṣka'tila</t>
  </si>
  <si>
    <t>Iberian Span. has chica joven, adolescente.</t>
  </si>
  <si>
    <t>la joven</t>
  </si>
  <si>
    <t>ičpokat</t>
  </si>
  <si>
    <t>taʔahine; fine-mui</t>
  </si>
  <si>
    <t>taitama-ahine</t>
  </si>
  <si>
    <t>PPN *pii</t>
  </si>
  <si>
    <t>شابَّة</t>
  </si>
  <si>
    <t>dušize; doxtær-zæn</t>
  </si>
  <si>
    <t>Respectively: 'Gypsy; non-Gypsy'.</t>
  </si>
  <si>
    <t>taruṇī-; kumārī-; kanyā-; yuvatī-</t>
  </si>
  <si>
    <t>young woman (adolescent)</t>
  </si>
  <si>
    <t>ko'ritsi</t>
  </si>
  <si>
    <t>'pais; 'korē; par'tʰenos</t>
  </si>
  <si>
    <t>devočka</t>
  </si>
  <si>
    <t>maget; dierne</t>
  </si>
  <si>
    <t>mawi</t>
  </si>
  <si>
    <t>flicka; (tjej)</t>
  </si>
  <si>
    <t>mœ̄r; stūlka</t>
  </si>
  <si>
    <t>Lit. 'woman little'.</t>
  </si>
  <si>
    <t>plah vihan</t>
  </si>
  <si>
    <t>geneth; hogen; merch</t>
  </si>
  <si>
    <t>neṣka'čuna</t>
  </si>
  <si>
    <t>Iberian Span. has chica.</t>
  </si>
  <si>
    <t>muchacha</t>
  </si>
  <si>
    <t>swa-pil; kone-t</t>
  </si>
  <si>
    <t>taʔahine; ʔofaʔaŋa</t>
  </si>
  <si>
    <t>hine; kootiro; koohine; tamaahine</t>
  </si>
  <si>
    <t>فتاة , بِنْت</t>
  </si>
  <si>
    <t>Respectively: 'Gypsy girl; non-Gypsy girl'.</t>
  </si>
  <si>
    <t>bālā-; kumārī-; kanyā-;</t>
  </si>
  <si>
    <t>girl</t>
  </si>
  <si>
    <t>bar̃dneolmmai</t>
  </si>
  <si>
    <t>adulēscēns</t>
  </si>
  <si>
    <t>a'ɣori; nea'ros; 'efivi</t>
  </si>
  <si>
    <t>'epʰēbos; nea'nias; mei'rakion</t>
  </si>
  <si>
    <t>junoša; podrostok</t>
  </si>
  <si>
    <t>junge</t>
  </si>
  <si>
    <t>ung man; ung-dom</t>
  </si>
  <si>
    <t>jeune homme</t>
  </si>
  <si>
    <t>Lit. 'man young'.</t>
  </si>
  <si>
    <t>paotr yaouank</t>
  </si>
  <si>
    <t>llanc</t>
  </si>
  <si>
    <t>mo'tʰiko</t>
  </si>
  <si>
    <t>Iberian Span. has chico joven, adolescente.</t>
  </si>
  <si>
    <t>el joven</t>
  </si>
  <si>
    <t>itelpoč; okič-pil</t>
  </si>
  <si>
    <t>talavou</t>
  </si>
  <si>
    <t>taitama</t>
  </si>
  <si>
    <t>شابّ , مُراهِق</t>
  </si>
  <si>
    <t>Respectively: 'Gypsy; Gypsy; non-Gypsy'.</t>
  </si>
  <si>
    <t>šʸav; šʸavo; raklo</t>
  </si>
  <si>
    <t>kumāra-; yuvan-; yuva-jana-; taruṇa-</t>
  </si>
  <si>
    <t>young man (adolescent)</t>
  </si>
  <si>
    <t>luntɑ</t>
  </si>
  <si>
    <t>puer</t>
  </si>
  <si>
    <t>a'ɣori</t>
  </si>
  <si>
    <t>'pais; 'koros; 'kūros</t>
  </si>
  <si>
    <t>mal ́čik</t>
  </si>
  <si>
    <t>knabe; kneht</t>
  </si>
  <si>
    <t>magus</t>
  </si>
  <si>
    <t>gosse; pojke</t>
  </si>
  <si>
    <t>piltr</t>
  </si>
  <si>
    <t>garçon</t>
  </si>
  <si>
    <t>Lit. 'man little'.</t>
  </si>
  <si>
    <t>paotr bihan</t>
  </si>
  <si>
    <t>bachgen; hogyn</t>
  </si>
  <si>
    <t>po'tiko</t>
  </si>
  <si>
    <t>Iberian Span. has chico, muchacho.</t>
  </si>
  <si>
    <t>muchacho</t>
  </si>
  <si>
    <t>*Aztecan *pilc̷iin-, also 'son'.</t>
  </si>
  <si>
    <t>okič-pil; kone-t</t>
  </si>
  <si>
    <t>tamasiʔi</t>
  </si>
  <si>
    <t>poai; taitama; tamaiti</t>
  </si>
  <si>
    <t>PPN *t(a, e)iti</t>
  </si>
  <si>
    <t>صبِيّ , فتىً , ولد</t>
  </si>
  <si>
    <t>Latter ex. is Tajik = Eastern Persian.</t>
  </si>
  <si>
    <t>pesær; bæčče</t>
  </si>
  <si>
    <t>Respectively: 'Gypsy boy; non-Gypsy boy'; loan possibly from Romanian and often pejorative.</t>
  </si>
  <si>
    <t>šʸav ~ šʸavo; raklo; [beiato]</t>
  </si>
  <si>
    <t>bālā-; kumāra-</t>
  </si>
  <si>
    <t>boy</t>
  </si>
  <si>
    <t>nisson-</t>
  </si>
  <si>
    <t>fēmina</t>
  </si>
  <si>
    <t>ženskij</t>
  </si>
  <si>
    <t>wīp</t>
  </si>
  <si>
    <t>qineins; qina-kinds</t>
  </si>
  <si>
    <t>kvinnlig</t>
  </si>
  <si>
    <t>maouez; plah</t>
  </si>
  <si>
    <t>For animals only.</t>
  </si>
  <si>
    <t>hembra</t>
  </si>
  <si>
    <t>siwa-t</t>
  </si>
  <si>
    <t>fefine</t>
  </si>
  <si>
    <t>*PEO *lewa</t>
  </si>
  <si>
    <t>mɑde</t>
  </si>
  <si>
    <t>žuvli-kani: 'woman' + adjectival suffix.</t>
  </si>
  <si>
    <t>žʸuvlikano</t>
  </si>
  <si>
    <t>strī-; nārī-; manuṣī-</t>
  </si>
  <si>
    <t>female</t>
  </si>
  <si>
    <t>olmmai-</t>
  </si>
  <si>
    <t>mās; masculus; masculīnus</t>
  </si>
  <si>
    <t>mužskoj</t>
  </si>
  <si>
    <t>man</t>
  </si>
  <si>
    <t>gumeins; gumakunds</t>
  </si>
  <si>
    <t>manlig</t>
  </si>
  <si>
    <t>karl-; karl-ligr</t>
  </si>
  <si>
    <t>gwaz; paotr</t>
  </si>
  <si>
    <t>Respectively; human; animal.</t>
  </si>
  <si>
    <t>ar; 'kʰočo</t>
  </si>
  <si>
    <t>varón; macho</t>
  </si>
  <si>
    <t>*Aztecan *okɨč-.</t>
  </si>
  <si>
    <t>taga-t; okič-pil</t>
  </si>
  <si>
    <t>kakai taŋata</t>
  </si>
  <si>
    <t>toa; tame; taane; tama</t>
  </si>
  <si>
    <t>PPN taʔane</t>
  </si>
  <si>
    <t>*PEO *mwane; *Nwane</t>
  </si>
  <si>
    <t>nær</t>
  </si>
  <si>
    <t>murš-ikano: 'man' + adjectival suffix.</t>
  </si>
  <si>
    <t>vṛṣan-; pumāṃs- (puṃs-, pum-); nara-; puruṣa-</t>
  </si>
  <si>
    <t>male</t>
  </si>
  <si>
    <t>mulier; fēmina</t>
  </si>
  <si>
    <t>ɣi'neka</t>
  </si>
  <si>
    <t>gu'nē</t>
  </si>
  <si>
    <t>ženščina</t>
  </si>
  <si>
    <t>qino</t>
  </si>
  <si>
    <t>kvinna</t>
  </si>
  <si>
    <t>kona</t>
  </si>
  <si>
    <t>femme</t>
  </si>
  <si>
    <t>gwraig; benyw; dynes</t>
  </si>
  <si>
    <t>ben; fracc</t>
  </si>
  <si>
    <t>e'maste</t>
  </si>
  <si>
    <t>mujer</t>
  </si>
  <si>
    <t>Respectively: singular; plural. 'Lady' is wahine raŋatira.</t>
  </si>
  <si>
    <t>wahine; waahine</t>
  </si>
  <si>
    <t>PCP *vahine.</t>
  </si>
  <si>
    <t>PPN *fine; *fa-fine; *ma-fine; *ta-fine</t>
  </si>
  <si>
    <t>*PEO *papine</t>
  </si>
  <si>
    <t>اِمْرأة</t>
  </si>
  <si>
    <t>zæn</t>
  </si>
  <si>
    <t>ʀomni for a 'Gypsy woman'; gaži for a 'non-Gypsy woman'. manuš-ni: 'person' + fem. suffix.</t>
  </si>
  <si>
    <t>žʸuvel; manušni; ʀomni; gaži</t>
  </si>
  <si>
    <t>janī-; nārī; strī-; mānuṣī-</t>
  </si>
  <si>
    <t>woman</t>
  </si>
  <si>
    <t>olmmai</t>
  </si>
  <si>
    <t>vir</t>
  </si>
  <si>
    <t>'adras</t>
  </si>
  <si>
    <t>a'nēr</t>
  </si>
  <si>
    <t>mužčina</t>
  </si>
  <si>
    <t>wair; aba</t>
  </si>
  <si>
    <t>maðr, gumi</t>
  </si>
  <si>
    <t>homme</t>
  </si>
  <si>
    <t>gŵr; dyn</t>
  </si>
  <si>
    <t>hombre</t>
  </si>
  <si>
    <t>*Aztecan *tlaaka-.</t>
  </si>
  <si>
    <t>taga-t; taka-t</t>
  </si>
  <si>
    <t>taŋata (lahi); matāpule</t>
  </si>
  <si>
    <t>Plural form is taaŋata.</t>
  </si>
  <si>
    <t>taŋata; taane; tama</t>
  </si>
  <si>
    <t>PPN *taŋata; *taʔane; *taqane; *haakoi</t>
  </si>
  <si>
    <t>*PEO *Nwane</t>
  </si>
  <si>
    <t>رجُل</t>
  </si>
  <si>
    <t>mærd</t>
  </si>
  <si>
    <t>ʀom for a 'Gypsy man'; gažo for a 'non-Gypsy man'.</t>
  </si>
  <si>
    <t>murš; manuš; ʀom; gažo</t>
  </si>
  <si>
    <t>nṛ-; nara-; vīra-; pumāṃs- (puṃs-, pum-); manuṣya-; mānuṣa-; mānava-; manuja-; puruṣa-</t>
  </si>
  <si>
    <t>man (vs. woman)</t>
  </si>
  <si>
    <t>olmmoš</t>
  </si>
  <si>
    <t>homō</t>
  </si>
  <si>
    <t>'anθropos; 'on; 'atomo</t>
  </si>
  <si>
    <t>'antʰrōpos</t>
  </si>
  <si>
    <t>čelovek</t>
  </si>
  <si>
    <t>mensch</t>
  </si>
  <si>
    <t>See 'face' 04.204.</t>
  </si>
  <si>
    <t>menniska; människa</t>
  </si>
  <si>
    <t>maðr; gumi</t>
  </si>
  <si>
    <t>personne; être humain</t>
  </si>
  <si>
    <t>dyn; person; bod dynol</t>
  </si>
  <si>
    <t>duine</t>
  </si>
  <si>
    <t>['žɛ̃te]</t>
  </si>
  <si>
    <t>Iberian Span. has persona, ser humano.</t>
  </si>
  <si>
    <t>persona</t>
  </si>
  <si>
    <t>Indefinite person is -lo.</t>
  </si>
  <si>
    <t>taŋata; tokotaha</t>
  </si>
  <si>
    <t>'Men (pl.)' taaŋata.</t>
  </si>
  <si>
    <t>taŋata; paake; pakeke</t>
  </si>
  <si>
    <t>PPN *toko-; *taŋata; *tau; *l-ava</t>
  </si>
  <si>
    <t>شخْص , إِنْسان</t>
  </si>
  <si>
    <t>ɑdæm; kæs</t>
  </si>
  <si>
    <t>manuš</t>
  </si>
  <si>
    <t>manu-; puruṣa-; jana-; manuṣya-</t>
  </si>
  <si>
    <t>person, human being</t>
  </si>
  <si>
    <t>čitnɑ</t>
  </si>
  <si>
    <t>carbō</t>
  </si>
  <si>
    <t>'karvuno; ksilo'karvuno</t>
  </si>
  <si>
    <t>'antʰrax</t>
  </si>
  <si>
    <t>drevesnyj ugal</t>
  </si>
  <si>
    <t>kol</t>
  </si>
  <si>
    <t>charbon de bois</t>
  </si>
  <si>
    <t>Lit. 'coal-earth' 01.210.</t>
  </si>
  <si>
    <t>glaou-douar</t>
  </si>
  <si>
    <t>siarcol, sercol</t>
  </si>
  <si>
    <t>'egür 'ĩkʰac̷</t>
  </si>
  <si>
    <t>carbón</t>
  </si>
  <si>
    <t>'Soot' is *Aztecan *tiil-, cf. 'black' 15.650.</t>
  </si>
  <si>
    <t>teko-l</t>
  </si>
  <si>
    <t>malala</t>
  </si>
  <si>
    <t>'Soot' awe.</t>
  </si>
  <si>
    <t>waro</t>
  </si>
  <si>
    <t>PPN *ranahu; *malala; *ŋa(a)rahu; *ŋALahu; *na-lafu; PNP *ŋalafu</t>
  </si>
  <si>
    <t>فحْم , فحْمﹸ حطب</t>
  </si>
  <si>
    <t>Lit. 'coal wood' 01.430.</t>
  </si>
  <si>
    <t>zoḡɑl-e čub</t>
  </si>
  <si>
    <t>angar</t>
  </si>
  <si>
    <t>an̄gāra-</t>
  </si>
  <si>
    <t>charcoal</t>
  </si>
  <si>
    <t>The physical world</t>
  </si>
  <si>
    <t>boɑldenmuor̃r̃ɑ</t>
  </si>
  <si>
    <t>lignum</t>
  </si>
  <si>
    <t>'ksilo; pro'sanama</t>
  </si>
  <si>
    <t>'pʰruganon; 'ksulon</t>
  </si>
  <si>
    <t>drova</t>
  </si>
  <si>
    <t>brennholz</t>
  </si>
  <si>
    <t>ved</t>
  </si>
  <si>
    <t>bois de chauffage; bûches</t>
  </si>
  <si>
    <t>keuneud</t>
  </si>
  <si>
    <t>cynnud; coed tân</t>
  </si>
  <si>
    <t>'egür</t>
  </si>
  <si>
    <t>leɲa</t>
  </si>
  <si>
    <t>'Hace leña' is kʷahkʷowi.</t>
  </si>
  <si>
    <t>kʷowi-t; kʷow-tatil</t>
  </si>
  <si>
    <t>fefie; papa tafu afi</t>
  </si>
  <si>
    <t>wahie; peka</t>
  </si>
  <si>
    <t>PPN *fafie</t>
  </si>
  <si>
    <t>حطب</t>
  </si>
  <si>
    <t>hizom</t>
  </si>
  <si>
    <t>Also means 'wood' 01.430.</t>
  </si>
  <si>
    <t>kaš</t>
  </si>
  <si>
    <t>Latter form is lit. 'fire-wood' 01.430.</t>
  </si>
  <si>
    <t>idhma-; indhana-; agni-kāṣṭha-</t>
  </si>
  <si>
    <t>firewood</t>
  </si>
  <si>
    <t>r̃iššɑsaggi</t>
  </si>
  <si>
    <t>'Shaved or splintered wood treated with sulphur.'</t>
  </si>
  <si>
    <t>sulfūrāta</t>
  </si>
  <si>
    <t>'spirto</t>
  </si>
  <si>
    <t>spička</t>
  </si>
  <si>
    <t>tänd-sticka</t>
  </si>
  <si>
    <t>allumette</t>
  </si>
  <si>
    <t>alumetezenn; chimikenn</t>
  </si>
  <si>
    <t>matsen</t>
  </si>
  <si>
    <t>[alü'meta]</t>
  </si>
  <si>
    <t>fósforo; cerilla</t>
  </si>
  <si>
    <t>puha masi</t>
  </si>
  <si>
    <t>maati</t>
  </si>
  <si>
    <t>كِبْرِيت , عُودﹸ الكِبْرِيت</t>
  </si>
  <si>
    <t>[kebrit]</t>
  </si>
  <si>
    <t>mašina</t>
  </si>
  <si>
    <t>araṇi- refers to the wood used to kindle a fire, usually in a ritual.</t>
  </si>
  <si>
    <t>araṇi-</t>
  </si>
  <si>
    <t>match (noun)</t>
  </si>
  <si>
    <t>časkɑdit</t>
  </si>
  <si>
    <t>ex(s)tinguere</t>
  </si>
  <si>
    <t>'svino ['zvino]</t>
  </si>
  <si>
    <t>'sbennūmi; sben'nūō</t>
  </si>
  <si>
    <t>tušit ́; gasit</t>
  </si>
  <si>
    <t>leschen</t>
  </si>
  <si>
    <t>afhwapjan</t>
  </si>
  <si>
    <t>släcka</t>
  </si>
  <si>
    <t>éteindre</t>
  </si>
  <si>
    <t>Lit. 'to kill' (fire, light, etc.).</t>
  </si>
  <si>
    <t>laza, lahaɲ</t>
  </si>
  <si>
    <t>diffodd</t>
  </si>
  <si>
    <t>apagar; extinguir</t>
  </si>
  <si>
    <t>*Aztecan *seewi.</t>
  </si>
  <si>
    <t>ki-sewi-a</t>
  </si>
  <si>
    <t>tamateʔi</t>
  </si>
  <si>
    <t>tinei-a (ki)</t>
  </si>
  <si>
    <t>First form also means 'cover over, enclose'. Cf. 'die'. PNP *tinaʔi; PEP *pi(ʔ)o; PCP *boko.</t>
  </si>
  <si>
    <t>PPN *poko; *mate; *tinai; *tin(a, e)i; *pi(q)o;*pio; PNP *tinaʔi</t>
  </si>
  <si>
    <t>أَطْفَأَ , أَخْمَدَ</t>
  </si>
  <si>
    <t>xɑmuš-kærdæn</t>
  </si>
  <si>
    <t>Lit. 'to kill' 04.760.</t>
  </si>
  <si>
    <t>First form occurs as nir-vāti 'to blow out'; nir-vāpayati 'extinguish (causative)'.</t>
  </si>
  <si>
    <t>nir-vā-; naš-; vi-naš- (našyati)</t>
  </si>
  <si>
    <t>extinguish</t>
  </si>
  <si>
    <t>buollahit</t>
  </si>
  <si>
    <t>incendere; accendere; succendere</t>
  </si>
  <si>
    <t>a'navo</t>
  </si>
  <si>
    <t>'haptō; a'naptō; 'daiō; 'aitʰō</t>
  </si>
  <si>
    <t>zažeč</t>
  </si>
  <si>
    <t>zünden</t>
  </si>
  <si>
    <t>tandjan</t>
  </si>
  <si>
    <t>tända</t>
  </si>
  <si>
    <t>tendra; kynda</t>
  </si>
  <si>
    <t>allumer; enflammer</t>
  </si>
  <si>
    <t>enaoui; alumiɲ</t>
  </si>
  <si>
    <t>ennyn; cynneu</t>
  </si>
  <si>
    <t>Form is 3rd sing. present.</t>
  </si>
  <si>
    <t>attai</t>
  </si>
  <si>
    <t>pʰic̷</t>
  </si>
  <si>
    <t>encender</t>
  </si>
  <si>
    <t>Means 'to set afire'.</t>
  </si>
  <si>
    <t>tutu; tafu; hono tutu</t>
  </si>
  <si>
    <t>tahu-na</t>
  </si>
  <si>
    <t>PPN *tafu; *tu(u)ŋi; *tuŋi(a); *tutu(n)</t>
  </si>
  <si>
    <t>أَوْقَدَ , أَشْعَلَ , وَلَّعَ</t>
  </si>
  <si>
    <t>æfruxt-/ æfruz-; rowšæn //kærdæn//</t>
  </si>
  <si>
    <t>Lit. 'give oneself fire'.</t>
  </si>
  <si>
    <t>de pe yag</t>
  </si>
  <si>
    <t>idh-, (indh-, inddhe); jval-, (jvalati)</t>
  </si>
  <si>
    <t>light, kindle, ignite</t>
  </si>
  <si>
    <t>buollit</t>
  </si>
  <si>
    <t>ardēre; flagrāre</t>
  </si>
  <si>
    <t>'keo; 'keɣome</t>
  </si>
  <si>
    <t>'pimprēmi</t>
  </si>
  <si>
    <t>goret</t>
  </si>
  <si>
    <t>brinnen</t>
  </si>
  <si>
    <t>brinnan</t>
  </si>
  <si>
    <t>brinna</t>
  </si>
  <si>
    <t>brûler</t>
  </si>
  <si>
    <t>deviɲ</t>
  </si>
  <si>
    <t>llosgi</t>
  </si>
  <si>
    <t>arder</t>
  </si>
  <si>
    <t>Cf. 'sun' 01.520. *Aztecan *tlatla.</t>
  </si>
  <si>
    <t>tata; tone-wi</t>
  </si>
  <si>
    <t>PPN *zito; *kaha; *sunu</t>
  </si>
  <si>
    <t>اِحْتَرَقَ , اِشْتَعَلَ</t>
  </si>
  <si>
    <t>suzɑn-</t>
  </si>
  <si>
    <t>pʰabuvav</t>
  </si>
  <si>
    <t>uṣ-; (o ṣati)</t>
  </si>
  <si>
    <t>burn (vb intrans)</t>
  </si>
  <si>
    <t>boɑldit</t>
  </si>
  <si>
    <t>ūrere; cremāre</t>
  </si>
  <si>
    <t>'keo</t>
  </si>
  <si>
    <t>'kaiō; 'kaiomai</t>
  </si>
  <si>
    <t>žgut is third person plural form.</t>
  </si>
  <si>
    <t>žeč</t>
  </si>
  <si>
    <t>brennen</t>
  </si>
  <si>
    <t>brannjan</t>
  </si>
  <si>
    <t>bränna</t>
  </si>
  <si>
    <t>brûler, se brûler</t>
  </si>
  <si>
    <t>en em deviɲ</t>
  </si>
  <si>
    <t>loscim; breoaim</t>
  </si>
  <si>
    <t>quemar, quemarse</t>
  </si>
  <si>
    <t>'Burned' is ta-tah-tati-lis; ta-tati-lis. *Aztecan *tlatia, *tlatla.</t>
  </si>
  <si>
    <t>-tata; ki-tati-(y)a</t>
  </si>
  <si>
    <t>tutu; pe ke malala</t>
  </si>
  <si>
    <t>'Singe' is hunu-hunu-a.</t>
  </si>
  <si>
    <t>kaa-ŋia; ŋiha; tahu-na; tahu</t>
  </si>
  <si>
    <t>PCP *ka(a)tia; *'avu.</t>
  </si>
  <si>
    <t>PPN *lito; *kilia(a); *kaha; *kaatia; &lt;*qafu&gt;; kama; *paka; *lala</t>
  </si>
  <si>
    <t>أَحْرَقَ , حَرَقَ , حَرَّقَ</t>
  </si>
  <si>
    <t>suxtæn; suz-</t>
  </si>
  <si>
    <t>pʰab-</t>
  </si>
  <si>
    <t>Latter form is 3rd pers. sing.</t>
  </si>
  <si>
    <t>dah-; (dahyati)</t>
  </si>
  <si>
    <t>burn (vb trans)</t>
  </si>
  <si>
    <t>hilɑt</t>
  </si>
  <si>
    <t>cinis; favilla</t>
  </si>
  <si>
    <t>'xovoli; 'θraka; 'karvuno</t>
  </si>
  <si>
    <t>antʰraki'ā; antʰraki'ē; 'antʰrakes</t>
  </si>
  <si>
    <t>poslednie krasnye ugol ́ki</t>
  </si>
  <si>
    <t>gluot</t>
  </si>
  <si>
    <t>glöd; glödande kol</t>
  </si>
  <si>
    <t>braise</t>
  </si>
  <si>
    <t>Lit. 'coal-live' 04.740.</t>
  </si>
  <si>
    <t>glaou-beo</t>
  </si>
  <si>
    <t>marwor, marwydos</t>
  </si>
  <si>
    <t>'mura</t>
  </si>
  <si>
    <t>brasas</t>
  </si>
  <si>
    <t>Also ti-kʷowi-t; čawis-ti.</t>
  </si>
  <si>
    <t>'Spark' kora-kora ahi.</t>
  </si>
  <si>
    <t>ŋaarehu; waro</t>
  </si>
  <si>
    <t>جمْرة , جذْوة</t>
  </si>
  <si>
    <t>æxgær</t>
  </si>
  <si>
    <t>amblal; ušʸar</t>
  </si>
  <si>
    <t>bhasman-</t>
  </si>
  <si>
    <t>embers</t>
  </si>
  <si>
    <t>gutnɑ</t>
  </si>
  <si>
    <t>'staxti</t>
  </si>
  <si>
    <t>'tepʰrā; spo'dos</t>
  </si>
  <si>
    <t>pepel</t>
  </si>
  <si>
    <t>asche</t>
  </si>
  <si>
    <t>azgo</t>
  </si>
  <si>
    <t>aska</t>
  </si>
  <si>
    <t>cendres</t>
  </si>
  <si>
    <t>ludu</t>
  </si>
  <si>
    <t>lludw</t>
  </si>
  <si>
    <t>Cf. 'dust' 01.213.</t>
  </si>
  <si>
    <t>luaith</t>
  </si>
  <si>
    <t>cenizas</t>
  </si>
  <si>
    <t>kʷow-neš</t>
  </si>
  <si>
    <t>efuefu</t>
  </si>
  <si>
    <t>puŋarehu</t>
  </si>
  <si>
    <t>See 'dust' 01.213</t>
  </si>
  <si>
    <t>PPN *rafu; *refu</t>
  </si>
  <si>
    <t>*PEO *ravu; see 'dust' 01.213</t>
  </si>
  <si>
    <t>رماد</t>
  </si>
  <si>
    <t>xɑkestær</t>
  </si>
  <si>
    <t>vušar</t>
  </si>
  <si>
    <t>bhasma- occurs in compounds.</t>
  </si>
  <si>
    <t>bhasman-; āsa-; bhasita-</t>
  </si>
  <si>
    <t>ashes</t>
  </si>
  <si>
    <t>suovvɑ</t>
  </si>
  <si>
    <t>fūmus</t>
  </si>
  <si>
    <t>dym</t>
  </si>
  <si>
    <t>rouch; dampf</t>
  </si>
  <si>
    <t>rök</t>
  </si>
  <si>
    <t>reykr</t>
  </si>
  <si>
    <t>fumée</t>
  </si>
  <si>
    <t>moged</t>
  </si>
  <si>
    <t>mwg</t>
  </si>
  <si>
    <t>dē; dethach</t>
  </si>
  <si>
    <t>kʰe</t>
  </si>
  <si>
    <t>humo</t>
  </si>
  <si>
    <t>pok-ti</t>
  </si>
  <si>
    <t>ʔahu</t>
  </si>
  <si>
    <t>paoa; auahi</t>
  </si>
  <si>
    <t>PNP *ʔauafi</t>
  </si>
  <si>
    <t>PPN *lala; *ʔahu &lt;*qahu&gt;; *'asu</t>
  </si>
  <si>
    <t>'murky, clouded, turbid, muddy, unclear' is buR(2). *PEO *qazu.</t>
  </si>
  <si>
    <t>دﹸخان , دﹸخّان</t>
  </si>
  <si>
    <t>dud</t>
  </si>
  <si>
    <t>tʰuv</t>
  </si>
  <si>
    <t>dhūma-</t>
  </si>
  <si>
    <t>smoke (noun)</t>
  </si>
  <si>
    <t>flamma</t>
  </si>
  <si>
    <t>'floɣa</t>
  </si>
  <si>
    <t>pʰloks</t>
  </si>
  <si>
    <t>plamja</t>
  </si>
  <si>
    <t>flamme; lohe</t>
  </si>
  <si>
    <t>Second term is literary except in 'en gammal flamma', 'an old flame'.</t>
  </si>
  <si>
    <t>låga; flamma</t>
  </si>
  <si>
    <t>Latter form is poetic.</t>
  </si>
  <si>
    <t>logi; leygr</t>
  </si>
  <si>
    <t>flamme</t>
  </si>
  <si>
    <t>flammenn</t>
  </si>
  <si>
    <t>fflam; ffagl</t>
  </si>
  <si>
    <t>lassar; breo</t>
  </si>
  <si>
    <t>llama</t>
  </si>
  <si>
    <t>mimi-li-ni</t>
  </si>
  <si>
    <t>ko e ulo ʔa e afi</t>
  </si>
  <si>
    <t>mura</t>
  </si>
  <si>
    <t>PPN *zito; *muLa</t>
  </si>
  <si>
    <t>لهب , لهِيب</t>
  </si>
  <si>
    <t>From Arabic šu‘la.</t>
  </si>
  <si>
    <t>[šoʔle]</t>
  </si>
  <si>
    <t>Alternate form šociṣ- occurs in compounds, such as šociṣ-keša- 'flame-haired.'</t>
  </si>
  <si>
    <t>jvala-; šocis- ~ šoci- ~ šociṣ-</t>
  </si>
  <si>
    <t>flame (noun)</t>
  </si>
  <si>
    <t>dollɑ</t>
  </si>
  <si>
    <t>ignis</t>
  </si>
  <si>
    <t>fo'tia</t>
  </si>
  <si>
    <t>pūr</t>
  </si>
  <si>
    <t>ogon</t>
  </si>
  <si>
    <t>viur</t>
  </si>
  <si>
    <t>fon</t>
  </si>
  <si>
    <t>eld</t>
  </si>
  <si>
    <t>Latter is poetic.</t>
  </si>
  <si>
    <t>eldr; fūrr; funi</t>
  </si>
  <si>
    <t>feu</t>
  </si>
  <si>
    <t>tan</t>
  </si>
  <si>
    <t>tân</t>
  </si>
  <si>
    <t>tene; daig; āed</t>
  </si>
  <si>
    <t>Cf. 'fever' 04.841.</t>
  </si>
  <si>
    <t>ṣü</t>
  </si>
  <si>
    <t>fuego</t>
  </si>
  <si>
    <t>'Place of fire' ti-ko. *Aztecan *tlai(h)-.</t>
  </si>
  <si>
    <t>ti-t</t>
  </si>
  <si>
    <t>afi; afi lahi; puho</t>
  </si>
  <si>
    <t>ahi; kaapura</t>
  </si>
  <si>
    <t>Latter form means 'fetch f.' 'Expose to heat of fire' *paarara; *paaLaLa.</t>
  </si>
  <si>
    <t>PPN *afi; *(q)ati; *ka kaha</t>
  </si>
  <si>
    <t>Api</t>
  </si>
  <si>
    <t>*PEO *api.</t>
  </si>
  <si>
    <t>نار</t>
  </si>
  <si>
    <t>ɑteš ~ ɑtæš; ɑzær</t>
  </si>
  <si>
    <t>yag</t>
  </si>
  <si>
    <t>agni-; vahni-; anala-</t>
  </si>
  <si>
    <t>fire</t>
  </si>
  <si>
    <t>dalki</t>
  </si>
  <si>
    <t>tempestās; caelum</t>
  </si>
  <si>
    <t>ke'ros</t>
  </si>
  <si>
    <t>'hōra</t>
  </si>
  <si>
    <t>pogoda</t>
  </si>
  <si>
    <t>weter</t>
  </si>
  <si>
    <t>väder</t>
  </si>
  <si>
    <t>veðr</t>
  </si>
  <si>
    <t>temps</t>
  </si>
  <si>
    <t>tywydd; hin</t>
  </si>
  <si>
    <t>sīn</t>
  </si>
  <si>
    <t>From Latin 'tempora'.</t>
  </si>
  <si>
    <t>[dɛ̃'bora] ~ 'aro</t>
  </si>
  <si>
    <t>ʔalomālie</t>
  </si>
  <si>
    <t>Also means 'sky, day'.</t>
  </si>
  <si>
    <t>طقْس , حالةﹸ الجوّ</t>
  </si>
  <si>
    <t>Same as 'air' 01.710, from Arabic hawā.</t>
  </si>
  <si>
    <t>[hævɑ]; ɑb-o-hævɑ</t>
  </si>
  <si>
    <t>From Slavic.</t>
  </si>
  <si>
    <t>[vreamea]</t>
  </si>
  <si>
    <t>Refers to '(proper) time.' A 'fine day' sudina- may be interpreted as 'fine weather;' durdina- similarly has the sense of 'bad day, bad weather.'</t>
  </si>
  <si>
    <t>weather</t>
  </si>
  <si>
    <t>yiekŋɑ</t>
  </si>
  <si>
    <t>glaciēs</t>
  </si>
  <si>
    <t>'paɣos; paɣe'tos</t>
  </si>
  <si>
    <t>'krustallos; krū'mos; 'pagos</t>
  </si>
  <si>
    <t>led</t>
  </si>
  <si>
    <t>īs</t>
  </si>
  <si>
    <t>Name of the rune for &lt; i &gt;.</t>
  </si>
  <si>
    <t>iiz</t>
  </si>
  <si>
    <t>is</t>
  </si>
  <si>
    <t>īss</t>
  </si>
  <si>
    <t>glace; verglas</t>
  </si>
  <si>
    <t>skorn</t>
  </si>
  <si>
    <t>rhew; iâ</t>
  </si>
  <si>
    <t>aig; aig-red</t>
  </si>
  <si>
    <t>kʰa'ru</t>
  </si>
  <si>
    <t>hielo</t>
  </si>
  <si>
    <t>sek-ti; a-sek</t>
  </si>
  <si>
    <t>Second example means 'freeze'.</t>
  </si>
  <si>
    <t>ʔaisi; tuku ʔaisi; hahau kuo ʔaisi</t>
  </si>
  <si>
    <t>'Hail' is karaŋa-tia; ua ŋaŋa; ua whatu.</t>
  </si>
  <si>
    <t>جلِيد , ثلْج</t>
  </si>
  <si>
    <t>yæx</t>
  </si>
  <si>
    <t>paxo; [buzo]</t>
  </si>
  <si>
    <t>ice</t>
  </si>
  <si>
    <t>muohtɑ</t>
  </si>
  <si>
    <t>nix</t>
  </si>
  <si>
    <t>'xioni</t>
  </si>
  <si>
    <t>kʰi'ōn</t>
  </si>
  <si>
    <t>sneg</t>
  </si>
  <si>
    <t>snē</t>
  </si>
  <si>
    <t>snaiws</t>
  </si>
  <si>
    <t>snö</t>
  </si>
  <si>
    <t>snœ̄r; snjōr; snjār</t>
  </si>
  <si>
    <t>neige</t>
  </si>
  <si>
    <t>erh</t>
  </si>
  <si>
    <t>eira; nyf</t>
  </si>
  <si>
    <t>snechte</t>
  </si>
  <si>
    <t>'elhür</t>
  </si>
  <si>
    <t>nieve</t>
  </si>
  <si>
    <t>Also kʷow-sek; kʷow-sek-ti, 'ice in the tree'.</t>
  </si>
  <si>
    <t>ta-sek wec̷i; sek-ti</t>
  </si>
  <si>
    <t>huka also means 'sugar, foam'.</t>
  </si>
  <si>
    <t>huka; huka-rere</t>
  </si>
  <si>
    <t>ثلْج</t>
  </si>
  <si>
    <t>bærf</t>
  </si>
  <si>
    <t>yiv</t>
  </si>
  <si>
    <t>Neuter gender only.</t>
  </si>
  <si>
    <t>hima-</t>
  </si>
  <si>
    <t>snow (noun)</t>
  </si>
  <si>
    <t>ɑr̃vi</t>
  </si>
  <si>
    <t>pluvia; imber</t>
  </si>
  <si>
    <t>vro'xi</t>
  </si>
  <si>
    <t>hūe'tos; bro'kʰē</t>
  </si>
  <si>
    <t>dožd</t>
  </si>
  <si>
    <t>regen</t>
  </si>
  <si>
    <t>rign</t>
  </si>
  <si>
    <t>regn</t>
  </si>
  <si>
    <t>pluie</t>
  </si>
  <si>
    <t>glao</t>
  </si>
  <si>
    <t>glaw</t>
  </si>
  <si>
    <t>flechud; brōen</t>
  </si>
  <si>
    <t>'ebi</t>
  </si>
  <si>
    <t>lluvia</t>
  </si>
  <si>
    <t>'Diluvio' is weyi kiowa-t.</t>
  </si>
  <si>
    <t>kiowa-t; kiowi-t</t>
  </si>
  <si>
    <t>'Raindrop' tulutā ʔuha.</t>
  </si>
  <si>
    <t>ʔuha; mosimosi; taumosi</t>
  </si>
  <si>
    <t>'Mist' is kohu; 'misty' puu-nehu-nehu.</t>
  </si>
  <si>
    <t>ua; ua-ina; maraŋai</t>
  </si>
  <si>
    <t>PPN *lolo 'flood, heavy r'. PPN *kofu; *kapu'mist'. PCP *qovu'mist'. PCP *kabu, *kavu; *quza. 'Raindrop' *pata.</t>
  </si>
  <si>
    <t>PPN *ʔuha &lt;*quha&gt;; *timu</t>
  </si>
  <si>
    <t>*PEO *kabu; *quza.</t>
  </si>
  <si>
    <t>مطر</t>
  </si>
  <si>
    <t>bɑrɑn</t>
  </si>
  <si>
    <t>brišind</t>
  </si>
  <si>
    <t>varṣa-; vṛṣṭi-</t>
  </si>
  <si>
    <t>rain (noun)</t>
  </si>
  <si>
    <t>mier̃ka</t>
  </si>
  <si>
    <t>nebula</t>
  </si>
  <si>
    <t>'pusi; o'mixli</t>
  </si>
  <si>
    <t>o'mikʰlē</t>
  </si>
  <si>
    <t>tuman; mgla</t>
  </si>
  <si>
    <t>nebel</t>
  </si>
  <si>
    <t>Latter term means 'haze, mist'.</t>
  </si>
  <si>
    <t>dimma; töcken</t>
  </si>
  <si>
    <t>θoka</t>
  </si>
  <si>
    <t>brume; brouillard</t>
  </si>
  <si>
    <t>latar; lusenn; brum</t>
  </si>
  <si>
    <t>niwl; nudd</t>
  </si>
  <si>
    <t>cēo</t>
  </si>
  <si>
    <t>Respectively: 'fog; mist'.</t>
  </si>
  <si>
    <t>lan'hu; lanha'raide</t>
  </si>
  <si>
    <t>neblina; niebla</t>
  </si>
  <si>
    <t>miš-ti; ta-miš-tentok</t>
  </si>
  <si>
    <t>kakapu; mosimosi; afuafu</t>
  </si>
  <si>
    <t>Cf. 'sand'. 'Misty' is puunehu-nehu. 'Steam' is korohuu; puia.</t>
  </si>
  <si>
    <t>kohu; puukohu</t>
  </si>
  <si>
    <t>PEP *kapua</t>
  </si>
  <si>
    <t>PPN *hau; *kofu; *k(a, o)fu; *puulefu</t>
  </si>
  <si>
    <t>*PEO *kapu.</t>
  </si>
  <si>
    <t>ضباب</t>
  </si>
  <si>
    <t>meh</t>
  </si>
  <si>
    <t>Respectively from: Romanian; Slavic languages; Romanian.</t>
  </si>
  <si>
    <t>[bruma]; [magla]; [negura]</t>
  </si>
  <si>
    <t>šīkara- has the sense of 'drizzle, mist'.</t>
  </si>
  <si>
    <t>mih-; šīkara-; kūhā-</t>
  </si>
  <si>
    <t>fog</t>
  </si>
  <si>
    <t>bɑlvɑ</t>
  </si>
  <si>
    <t>nūbēs, nūbila</t>
  </si>
  <si>
    <t>'sinefo</t>
  </si>
  <si>
    <t>'nepʰos; ne'pʰelē</t>
  </si>
  <si>
    <t>oblako; tuča</t>
  </si>
  <si>
    <t>wolken</t>
  </si>
  <si>
    <t>milhma</t>
  </si>
  <si>
    <t>Latter form is 'light summer cloud'.</t>
  </si>
  <si>
    <t>moln; sky</t>
  </si>
  <si>
    <t>skȳ</t>
  </si>
  <si>
    <t>nuage</t>
  </si>
  <si>
    <t>koabrenn; koumoulenn</t>
  </si>
  <si>
    <t>cwmwl</t>
  </si>
  <si>
    <t>nēl</t>
  </si>
  <si>
    <t>o'dei</t>
  </si>
  <si>
    <t>nube</t>
  </si>
  <si>
    <t>miš-ti</t>
  </si>
  <si>
    <t>ʔao; ʔaoʔaofia; lokiloki ʔuha; loki ke ʔuha</t>
  </si>
  <si>
    <t>'Cloudy' is kooŋuu; taamaru-tia.</t>
  </si>
  <si>
    <t>kapua; ao-hia; kopua</t>
  </si>
  <si>
    <t>PNP *puulefu. PEP *paku; *kapua</t>
  </si>
  <si>
    <t>PPN *ao; *ʔao; &lt;qao&gt;; *kapua; *puulefu</t>
  </si>
  <si>
    <t>*PEO *qaRo.</t>
  </si>
  <si>
    <t>سحاب , سحابة , غيْمة</t>
  </si>
  <si>
    <t>æbr</t>
  </si>
  <si>
    <t>[nuvero]</t>
  </si>
  <si>
    <t>megha-; abhra-; ghana-; jaladhara-</t>
  </si>
  <si>
    <t>cloud</t>
  </si>
  <si>
    <t>bieggɑ</t>
  </si>
  <si>
    <t>ventus</t>
  </si>
  <si>
    <t>a'eras; 'anemos</t>
  </si>
  <si>
    <t>'anemos; 'pneuma</t>
  </si>
  <si>
    <t>veter</t>
  </si>
  <si>
    <t>wint</t>
  </si>
  <si>
    <t>winds</t>
  </si>
  <si>
    <t>vind</t>
  </si>
  <si>
    <t>vindr</t>
  </si>
  <si>
    <t>vent</t>
  </si>
  <si>
    <t>avel</t>
  </si>
  <si>
    <t>gwynt; awel</t>
  </si>
  <si>
    <t>gāith</t>
  </si>
  <si>
    <t>'aise</t>
  </si>
  <si>
    <t>viento</t>
  </si>
  <si>
    <t>eheka-t</t>
  </si>
  <si>
    <t>Hurricane afā.</t>
  </si>
  <si>
    <t>havilivili</t>
  </si>
  <si>
    <t>A 'puff of wind' is puureke-reke.</t>
  </si>
  <si>
    <t>hau; muri; hauora</t>
  </si>
  <si>
    <t>PNP *ti(ʔ)u. 'Hurricane' *afaa.</t>
  </si>
  <si>
    <t>PPN *muLe; *muze; *mataŋi; *mat-aṅi; *sau; *sau-sau; *sawili; *ti(q)u; *tiu</t>
  </si>
  <si>
    <t>Angin</t>
  </si>
  <si>
    <t>*PEO *yaŋi; *aŋi; *mataŋi; *sau-sau.</t>
  </si>
  <si>
    <t>رِيح</t>
  </si>
  <si>
    <t>bɑd</t>
  </si>
  <si>
    <t>balval</t>
  </si>
  <si>
    <t>vāta-; vāyu-; anila-; pavana-</t>
  </si>
  <si>
    <t>wind</t>
  </si>
  <si>
    <t>aibmu</t>
  </si>
  <si>
    <t>āēr</t>
  </si>
  <si>
    <t>a'eras</t>
  </si>
  <si>
    <t>a'ēr</t>
  </si>
  <si>
    <t>vozdux</t>
  </si>
  <si>
    <t>luft</t>
  </si>
  <si>
    <t>luftus</t>
  </si>
  <si>
    <t>lopt</t>
  </si>
  <si>
    <t>awyr; aer</t>
  </si>
  <si>
    <t>āer</t>
  </si>
  <si>
    <t>['aide]</t>
  </si>
  <si>
    <t>ʔea</t>
  </si>
  <si>
    <t>PPN *saʔu</t>
  </si>
  <si>
    <t>هواء</t>
  </si>
  <si>
    <t>From Arabic hawā; also used for 'weather' 01.780.</t>
  </si>
  <si>
    <t>[hævɑ]; bɑd</t>
  </si>
  <si>
    <t>[vozduxo]</t>
  </si>
  <si>
    <t>The sense of all three is air in motion: 'wind, breeze'.</t>
  </si>
  <si>
    <t>vāta-; vāyu-; samīra-</t>
  </si>
  <si>
    <t>lɑksi</t>
  </si>
  <si>
    <t>rōs</t>
  </si>
  <si>
    <t>ðro'sos; ðro'sia</t>
  </si>
  <si>
    <t>'drosos</t>
  </si>
  <si>
    <t>rosa</t>
  </si>
  <si>
    <t>tou</t>
  </si>
  <si>
    <t>dagg</t>
  </si>
  <si>
    <t>rosée</t>
  </si>
  <si>
    <t>gliz; gwliz</t>
  </si>
  <si>
    <t>gwlith</t>
  </si>
  <si>
    <t>'ĩhĩc̷</t>
  </si>
  <si>
    <t>rocío</t>
  </si>
  <si>
    <t>ahwačti</t>
  </si>
  <si>
    <t>hahau</t>
  </si>
  <si>
    <t>haukuu; toomai-raŋi</t>
  </si>
  <si>
    <t>PCP sasau.</t>
  </si>
  <si>
    <t>PPN *sau; *sasau; *sa'u; *afu afu</t>
  </si>
  <si>
    <t>ندىً , نداوة</t>
  </si>
  <si>
    <t>šæbnæm; žɑle</t>
  </si>
  <si>
    <t>[bruma]</t>
  </si>
  <si>
    <t>nīhāra-; tuṣāra-; šišira-</t>
  </si>
  <si>
    <t>dew</t>
  </si>
  <si>
    <t>suoivɑ</t>
  </si>
  <si>
    <t>umbra</t>
  </si>
  <si>
    <t>ski'a</t>
  </si>
  <si>
    <t>ski'ā</t>
  </si>
  <si>
    <t>ten ́</t>
  </si>
  <si>
    <t>schate</t>
  </si>
  <si>
    <t>skadus</t>
  </si>
  <si>
    <t>skugga</t>
  </si>
  <si>
    <t>skuggi</t>
  </si>
  <si>
    <t>ombre</t>
  </si>
  <si>
    <t>Respectively: shade (against the sun); the shadow we see.</t>
  </si>
  <si>
    <t>disheol; skeud</t>
  </si>
  <si>
    <t>cysgod</t>
  </si>
  <si>
    <t>scāth; foscad</t>
  </si>
  <si>
    <t>'ic̷al</t>
  </si>
  <si>
    <t>sombra</t>
  </si>
  <si>
    <t>ekawil; i-[y]ekawil; ekawil-ti</t>
  </si>
  <si>
    <t>malumalu; ʔata; maluʔaki ʔo e pō</t>
  </si>
  <si>
    <t>Refer to 'shade'; 'shadow' is ata.</t>
  </si>
  <si>
    <t>whaka-maru-maru; maru-maru</t>
  </si>
  <si>
    <t>PPN *malu; *qata; *ʔata; *ata</t>
  </si>
  <si>
    <t>Homonyn (2). *PEO *malu</t>
  </si>
  <si>
    <t>PAN *luŋ</t>
  </si>
  <si>
    <t>ظِلّ</t>
  </si>
  <si>
    <t>Also means 'shadow'.</t>
  </si>
  <si>
    <t>sɑye</t>
  </si>
  <si>
    <t>usalin</t>
  </si>
  <si>
    <t>chāyā-</t>
  </si>
  <si>
    <t>shade, shadow</t>
  </si>
  <si>
    <t>seɑvdɲɑt</t>
  </si>
  <si>
    <t>tenebrae</t>
  </si>
  <si>
    <t>sko'taði</t>
  </si>
  <si>
    <t>'skotos</t>
  </si>
  <si>
    <t>temnota; t ́ma; mrak</t>
  </si>
  <si>
    <t>vinsternisse; tunkel(-heit)</t>
  </si>
  <si>
    <t>riqis</t>
  </si>
  <si>
    <t>mörker</t>
  </si>
  <si>
    <t>obscurité; ténèbres</t>
  </si>
  <si>
    <t>teɲvalijenn</t>
  </si>
  <si>
    <t>tywyllwch</t>
  </si>
  <si>
    <t>temel; dorche</t>
  </si>
  <si>
    <t>ül'hü̃pe</t>
  </si>
  <si>
    <t>oscuridad; tinieblas</t>
  </si>
  <si>
    <t>yowa also means 'night' 14.420; 'round' 12.810.</t>
  </si>
  <si>
    <t>ta-yowa-yan; ta-yowa-ya-ni-lo-t</t>
  </si>
  <si>
    <t>kaupoʔuli; faka-poʔuli; poʔuli</t>
  </si>
  <si>
    <t>Also parauri; waitutu; kaahiwahiwa.</t>
  </si>
  <si>
    <t>poouri; poo-ŋia; hina-poouri</t>
  </si>
  <si>
    <t>PPN *kele; *po(o)ʔuli. *po(o)quli; *matuke; *kiwa; *liko; PEP *kele</t>
  </si>
  <si>
    <t>PAN *Dem; *lem</t>
  </si>
  <si>
    <t>ظلام , ظُلْمة</t>
  </si>
  <si>
    <t>tɑriki</t>
  </si>
  <si>
    <t>Lit. 'black'+abstract suffix.</t>
  </si>
  <si>
    <t>kal-imos</t>
  </si>
  <si>
    <t>tamas-; timira-; andhakāra-</t>
  </si>
  <si>
    <t>darkness</t>
  </si>
  <si>
    <t>čuovgɑ</t>
  </si>
  <si>
    <t>lūx; lūmen</t>
  </si>
  <si>
    <t>'fos</t>
  </si>
  <si>
    <t>pʰōs</t>
  </si>
  <si>
    <t>svet</t>
  </si>
  <si>
    <t>liehte; liehtecheit</t>
  </si>
  <si>
    <t>liuhaþ</t>
  </si>
  <si>
    <t>ljōs</t>
  </si>
  <si>
    <t>lumière</t>
  </si>
  <si>
    <t>goulou</t>
  </si>
  <si>
    <t>golau, goleuni</t>
  </si>
  <si>
    <t>soilse</t>
  </si>
  <si>
    <t>luz</t>
  </si>
  <si>
    <t>'Cause to be lighted' -taa-wi; 'to light a way' -ta-neeš-tii; 'light for' -taa-wi-li; 'it lighted for him' ki-taa-wi-li-h.</t>
  </si>
  <si>
    <t>ta-wi-a; ki-ta-neš-ti-a</t>
  </si>
  <si>
    <t>First example is 'daylight'.</t>
  </si>
  <si>
    <t>taimi ʔaho; faka-maama</t>
  </si>
  <si>
    <t>raatana; raiti; rama</t>
  </si>
  <si>
    <t>Cf. 'sun'</t>
  </si>
  <si>
    <t>PPN *rama; *lama; *ʔama; *'ama; *marama; *maarama; *hina; *sina; *sulu; *su sulu; *huelo</t>
  </si>
  <si>
    <t>*PEO *raŋi; *marama.</t>
  </si>
  <si>
    <t>PAN *law; NaR (NaqaR ?)</t>
  </si>
  <si>
    <t>ضوْء , نُور</t>
  </si>
  <si>
    <t>rowšænɑʔi; [nur]</t>
  </si>
  <si>
    <t>[raza]; vudud ~ dud</t>
  </si>
  <si>
    <t>bhās- as a noun means 'brightness, light'.</t>
  </si>
  <si>
    <t>jyotis-; bhās-</t>
  </si>
  <si>
    <t>light (noun)</t>
  </si>
  <si>
    <t>ɑr̃vedavgi</t>
  </si>
  <si>
    <t>arcus [pluviālis]</t>
  </si>
  <si>
    <t>u'ranio 'tokso</t>
  </si>
  <si>
    <t>'iris; 'tokson</t>
  </si>
  <si>
    <t>raduga</t>
  </si>
  <si>
    <t>regenboge</t>
  </si>
  <si>
    <t>regn-båge</t>
  </si>
  <si>
    <t>arc-en-ciel</t>
  </si>
  <si>
    <t>First example is lit. 'bow of rain'.</t>
  </si>
  <si>
    <t>gwareg-ar-glao; kanevedenn</t>
  </si>
  <si>
    <t>enfys</t>
  </si>
  <si>
    <t>o'sadar</t>
  </si>
  <si>
    <t>arco iris</t>
  </si>
  <si>
    <t>kosamalo-t</t>
  </si>
  <si>
    <t>ʔumata</t>
  </si>
  <si>
    <t>aaniwa-niwa; koopere; Kahukura</t>
  </si>
  <si>
    <t>PPN *ʔumata; *(a)nuanua; PNP *nua-nua</t>
  </si>
  <si>
    <t>قوْسﹸ قُزح</t>
  </si>
  <si>
    <t>rængin-kæmɑn</t>
  </si>
  <si>
    <t>From Romanian. Other dialects have expressons such as devl-esko kuštik 'God's belt'.</t>
  </si>
  <si>
    <t>[razuma]</t>
  </si>
  <si>
    <t>Both terms refer to 'Indra's bow'.</t>
  </si>
  <si>
    <t>indradhanus-; indracāpa-</t>
  </si>
  <si>
    <t>rainbow</t>
  </si>
  <si>
    <t>r̃iððu</t>
  </si>
  <si>
    <t>tempestās; procella</t>
  </si>
  <si>
    <t>kate'ɣiða; 'θiela; anemo'θiela</t>
  </si>
  <si>
    <t>kʰei'mōn; 'kʰeima</t>
  </si>
  <si>
    <t>burja</t>
  </si>
  <si>
    <t>sturm</t>
  </si>
  <si>
    <t>wegs</t>
  </si>
  <si>
    <t>storm; o-väder</t>
  </si>
  <si>
    <t>orage; tempête</t>
  </si>
  <si>
    <t>Respectively: the first two examples: thunderstorm; the last two ex., windstorm.</t>
  </si>
  <si>
    <t>arne; oraj; tourmant; tempest</t>
  </si>
  <si>
    <t>stor(o)m; tymestl; rhyferthwy</t>
  </si>
  <si>
    <t>From Gascon (Béarn) 'tempeste'.</t>
  </si>
  <si>
    <t>[tɛ̃'peṣta]</t>
  </si>
  <si>
    <t>tempestad; tormenta</t>
  </si>
  <si>
    <t>Lit. 'large rain'. Also kiowa malaka-eheka-t (wind 01.720); tec̷aw-kiowi-t.</t>
  </si>
  <si>
    <t>weyi kiowi-t</t>
  </si>
  <si>
    <t>afā; lolotoŋa afā; mataŋi afā</t>
  </si>
  <si>
    <t>'Gale, hurricane' is aawhaa; tuupuhi.</t>
  </si>
  <si>
    <t>tupuhi; aawhaa</t>
  </si>
  <si>
    <t>PPN *afaa; *'afaa(t); *'afā(t)</t>
  </si>
  <si>
    <t>*PEO *yavaRa</t>
  </si>
  <si>
    <t>عاصِفة</t>
  </si>
  <si>
    <t>From Arabic, which borrowed from Greek.</t>
  </si>
  <si>
    <t>[tufɑn]</t>
  </si>
  <si>
    <t>[furtuna]</t>
  </si>
  <si>
    <t>Refers to a 'strong wind, gale'.</t>
  </si>
  <si>
    <t>vātyā-</t>
  </si>
  <si>
    <t>storm</t>
  </si>
  <si>
    <t>bɑyan</t>
  </si>
  <si>
    <t>fulmen</t>
  </si>
  <si>
    <t>kerav'nos</t>
  </si>
  <si>
    <t>kerau'nos</t>
  </si>
  <si>
    <t>molnija</t>
  </si>
  <si>
    <t>donerstrāle</t>
  </si>
  <si>
    <t>blixt; åsk-slag; åsk-vigg</t>
  </si>
  <si>
    <t>θōrs hamarr</t>
  </si>
  <si>
    <t>foudre</t>
  </si>
  <si>
    <t>tan-foeltr; tan-kurun</t>
  </si>
  <si>
    <t>mellten; taran(au); tyrfau</t>
  </si>
  <si>
    <t>saignēn</t>
  </si>
  <si>
    <t>ü̃h'ülgü</t>
  </si>
  <si>
    <t>rayo</t>
  </si>
  <si>
    <t>tapetani-lo-t</t>
  </si>
  <si>
    <t>Means 'ray of light'</t>
  </si>
  <si>
    <t>PPN *suwelo</t>
  </si>
  <si>
    <t>صاعِقة</t>
  </si>
  <si>
    <t>ɑzæræxš; [sɑʔeqe]</t>
  </si>
  <si>
    <t>[ʀondžeto]</t>
  </si>
  <si>
    <t>vajra- refers to the 'thunderbolt' of Indra.</t>
  </si>
  <si>
    <t>vajra-; taḍit-; vidyut-</t>
  </si>
  <si>
    <t>lightning (as striking)</t>
  </si>
  <si>
    <t>tonitrus</t>
  </si>
  <si>
    <t>vro'di; bubuni'to</t>
  </si>
  <si>
    <t>bron'tē</t>
  </si>
  <si>
    <t>grom</t>
  </si>
  <si>
    <t>doner</t>
  </si>
  <si>
    <t>þeihwo</t>
  </si>
  <si>
    <t>åska; tordön</t>
  </si>
  <si>
    <t>reiðar; θruma</t>
  </si>
  <si>
    <t>tonnerre</t>
  </si>
  <si>
    <t>kurun; kudurun; taran</t>
  </si>
  <si>
    <t>taran</t>
  </si>
  <si>
    <t>torainn</t>
  </si>
  <si>
    <t>ü̃h'ülgü ~ ül'hü̃gü; 'dü̃da</t>
  </si>
  <si>
    <t>trueno</t>
  </si>
  <si>
    <t>Also tatac̷i-ni; tatikʷi-ni.</t>
  </si>
  <si>
    <t>topo-ni; totopoka</t>
  </si>
  <si>
    <t>mana; ha mana</t>
  </si>
  <si>
    <t>whatitiri; whaitiri</t>
  </si>
  <si>
    <t>PPN *fatitili</t>
  </si>
  <si>
    <t>PAN *guŋ; *gur</t>
  </si>
  <si>
    <t>رعْد</t>
  </si>
  <si>
    <t>From Arabic ra‘d.</t>
  </si>
  <si>
    <t>[ræʔd]</t>
  </si>
  <si>
    <t>From Romanian. Latter form is plural.</t>
  </si>
  <si>
    <t>[ʀondžeto] ~ [ʀondzet]-uri</t>
  </si>
  <si>
    <t>stanita-</t>
  </si>
  <si>
    <t>thunder</t>
  </si>
  <si>
    <t>alddɑgɑs</t>
  </si>
  <si>
    <t>fulgur, fulgor</t>
  </si>
  <si>
    <t>astra'pi</t>
  </si>
  <si>
    <t>astra'pē</t>
  </si>
  <si>
    <t>blikize; blitze</t>
  </si>
  <si>
    <t>lauhmuni</t>
  </si>
  <si>
    <t>blixt</t>
  </si>
  <si>
    <t>elding</t>
  </si>
  <si>
    <t>éclair</t>
  </si>
  <si>
    <t>Respectively: with thunder; without any thunder.</t>
  </si>
  <si>
    <t>luhedenn; daredenn</t>
  </si>
  <si>
    <t>mellt; lluched</t>
  </si>
  <si>
    <t>lōchet</t>
  </si>
  <si>
    <t>iɲ'hasi; či'mišta</t>
  </si>
  <si>
    <t>relámpago</t>
  </si>
  <si>
    <t>meyo-t</t>
  </si>
  <si>
    <t>ʔuhila</t>
  </si>
  <si>
    <t>uira; kanapu; hiko</t>
  </si>
  <si>
    <t>PPN *ʔuhila; *quhila; *(u)hila</t>
  </si>
  <si>
    <t>برْق</t>
  </si>
  <si>
    <t>[bærq]</t>
  </si>
  <si>
    <t>From Romanian, +abstract suffix.</t>
  </si>
  <si>
    <t>[strefia-]mos</t>
  </si>
  <si>
    <t>vidyut-</t>
  </si>
  <si>
    <t>lightning</t>
  </si>
  <si>
    <t>nasti</t>
  </si>
  <si>
    <t>stēlla; astrum</t>
  </si>
  <si>
    <t>a'steri, 'astro</t>
  </si>
  <si>
    <t>a'stēr; 'astron</t>
  </si>
  <si>
    <t>zvezda</t>
  </si>
  <si>
    <t>sterne</t>
  </si>
  <si>
    <t>stairno</t>
  </si>
  <si>
    <t>stjärna</t>
  </si>
  <si>
    <t>stjarna</t>
  </si>
  <si>
    <t>étoile</t>
  </si>
  <si>
    <t>steredenn</t>
  </si>
  <si>
    <t>seren</t>
  </si>
  <si>
    <t>rētglu; rind</t>
  </si>
  <si>
    <t>'isar</t>
  </si>
  <si>
    <t>estrella</t>
  </si>
  <si>
    <t>sitalin</t>
  </si>
  <si>
    <t>fetuʔu</t>
  </si>
  <si>
    <t>'Pleiades' Mata-riki.</t>
  </si>
  <si>
    <t>whetuu</t>
  </si>
  <si>
    <t>'Pleiades' PPN *mata-liki.</t>
  </si>
  <si>
    <t>PPN *fetuʔu; *fetuqu; *fetu'u; *fetū</t>
  </si>
  <si>
    <t>*PEO *petuqu</t>
  </si>
  <si>
    <t>نجْم , نجْمة , كوْكب</t>
  </si>
  <si>
    <t>setɑre</t>
  </si>
  <si>
    <t>čerhai</t>
  </si>
  <si>
    <t>tārakā-; ṛkṣa-; uḍu-</t>
  </si>
  <si>
    <t>star</t>
  </si>
  <si>
    <t>lūna</t>
  </si>
  <si>
    <t>fe'gari; se'lini</t>
  </si>
  <si>
    <t>se'lēnē</t>
  </si>
  <si>
    <t>luna (mesjac)</t>
  </si>
  <si>
    <t>māne</t>
  </si>
  <si>
    <t>mena</t>
  </si>
  <si>
    <t>måne</t>
  </si>
  <si>
    <t>tungl; māni</t>
  </si>
  <si>
    <t>lune</t>
  </si>
  <si>
    <t>loar, loer</t>
  </si>
  <si>
    <t>lleuad; lloer</t>
  </si>
  <si>
    <t>ēsce; luan</t>
  </si>
  <si>
    <t>argi'sagi</t>
  </si>
  <si>
    <t>luna</t>
  </si>
  <si>
    <t>*Aztecan *meec̷-.</t>
  </si>
  <si>
    <t>Also means 'month'14.710. 'Full m.' is Ooturu; Raa-kau-nui; 'moonlight' is atarau.</t>
  </si>
  <si>
    <t>PNP *ʔumu 'halo around m.'</t>
  </si>
  <si>
    <t>PPN *maasina; *ma-sina; *ma-lama; *kawake</t>
  </si>
  <si>
    <t>*PEO *pula.</t>
  </si>
  <si>
    <t>قمر</t>
  </si>
  <si>
    <t>šʸon</t>
  </si>
  <si>
    <t>mās-; māsa-; candra-; šašin-</t>
  </si>
  <si>
    <t>moon</t>
  </si>
  <si>
    <t>beɑivvaš ~ beɑivi</t>
  </si>
  <si>
    <t>sōl</t>
  </si>
  <si>
    <t>'ilios</t>
  </si>
  <si>
    <t>'hēlios</t>
  </si>
  <si>
    <t>solnce</t>
  </si>
  <si>
    <t>sunne</t>
  </si>
  <si>
    <t>sauil; sunno</t>
  </si>
  <si>
    <t>sōl; sunna</t>
  </si>
  <si>
    <t>soleil</t>
  </si>
  <si>
    <t>heol</t>
  </si>
  <si>
    <t>haul; huan</t>
  </si>
  <si>
    <t>grīan</t>
  </si>
  <si>
    <t>'ekʰi</t>
  </si>
  <si>
    <t>Also means 'day' 14.410. 'A la puesta del sol' kampika kalaki in tonal. 'Eclipse' is kʷaloa ya in tonal-c̷in. *Aztecan *toonal-.</t>
  </si>
  <si>
    <t>laʔā</t>
  </si>
  <si>
    <t>Also means 'day'.'Sunbeam' hihi o te raa; 'sunburnt' manauri i te raa; 'sunrise' te putaŋa o te raa; 'to set, the sun' too; toreŋi. See 'east'12.450.</t>
  </si>
  <si>
    <t>raa</t>
  </si>
  <si>
    <t>Means 'sun, day'</t>
  </si>
  <si>
    <t>PPN *ʔaho &lt;qaho&gt;; *laqa(a); *laʔA; *laʔa(a)</t>
  </si>
  <si>
    <t>شمْس</t>
  </si>
  <si>
    <t>ɑftɑb; xoršid</t>
  </si>
  <si>
    <t>kʰam</t>
  </si>
  <si>
    <t>The form svar- is related to the weak base sūr-.</t>
  </si>
  <si>
    <t>svar; sūrya-; ravi-; sūra-</t>
  </si>
  <si>
    <t>ura'nos</t>
  </si>
  <si>
    <t>nebo</t>
  </si>
  <si>
    <t>First term means 'sky, light, summer cloud'.</t>
  </si>
  <si>
    <t>himmel; sky</t>
  </si>
  <si>
    <t>ciel</t>
  </si>
  <si>
    <t>Respectively: the physical sky we see (firmament); heaven 22.310.</t>
  </si>
  <si>
    <t>oabl; neɲv</t>
  </si>
  <si>
    <t>wybr; wybren; nef</t>
  </si>
  <si>
    <t>nem</t>
  </si>
  <si>
    <t>From Latin 'caelum'.</t>
  </si>
  <si>
    <t>cielo</t>
  </si>
  <si>
    <t>elwi[y]ak</t>
  </si>
  <si>
    <t>laŋi</t>
  </si>
  <si>
    <t>PPN *laŋi; *laṅi</t>
  </si>
  <si>
    <t>Langit</t>
  </si>
  <si>
    <t>*PEO *laŋi</t>
  </si>
  <si>
    <t>سماء</t>
  </si>
  <si>
    <t>ɑsmɑn</t>
  </si>
  <si>
    <t>Respectively: from Romanian; archaic form 'god' in Kalderash; archaic form 'blueness'.</t>
  </si>
  <si>
    <t>čeri; del; bolimos</t>
  </si>
  <si>
    <t>div-; nabhas-; vyoman-; ākāša-</t>
  </si>
  <si>
    <t>sky</t>
  </si>
  <si>
    <t>eɑtnɑndoɑr̃ggastus</t>
  </si>
  <si>
    <t>concussiō</t>
  </si>
  <si>
    <t>si'smos [si'zmos]</t>
  </si>
  <si>
    <t>(gēs) sei'smos</t>
  </si>
  <si>
    <t>zemle trjasenie</t>
  </si>
  <si>
    <t>ertbidem</t>
  </si>
  <si>
    <t>reiro</t>
  </si>
  <si>
    <t>Lit. 'earth-tremble'.</t>
  </si>
  <si>
    <t>jord-bävning</t>
  </si>
  <si>
    <t>tremblement de terre; séisme</t>
  </si>
  <si>
    <t>kren-douar</t>
  </si>
  <si>
    <t>daeargryn</t>
  </si>
  <si>
    <t>lür i'kʰara</t>
  </si>
  <si>
    <t>terremoto; temblor</t>
  </si>
  <si>
    <t>tal-olini; tal-olini-lo-t</t>
  </si>
  <si>
    <t>mofuike</t>
  </si>
  <si>
    <t>ruu; wiri; ŋapu</t>
  </si>
  <si>
    <t>زِلْزال</t>
  </si>
  <si>
    <t>From Arabic zilzila.</t>
  </si>
  <si>
    <t>[zelzele]</t>
  </si>
  <si>
    <t>Lit.'shaking of the ground', -imos abstract suffix, -iako genitive suffix.</t>
  </si>
  <si>
    <t>isdra-imos pʰuv-iako</t>
  </si>
  <si>
    <t>bhūmi-kampa-</t>
  </si>
  <si>
    <t>earthquake</t>
  </si>
  <si>
    <t>geɑðgi; bakti</t>
  </si>
  <si>
    <t>lapis; saxum; petra</t>
  </si>
  <si>
    <t>'petra; 'vraxos</t>
  </si>
  <si>
    <t>'litʰos; 'petrā</t>
  </si>
  <si>
    <t>kamen</t>
  </si>
  <si>
    <t>stein; leie</t>
  </si>
  <si>
    <t>stains; hallus</t>
  </si>
  <si>
    <t>sten; klippa</t>
  </si>
  <si>
    <t>pierre; roc; rocher</t>
  </si>
  <si>
    <t>maen; roh; rohell</t>
  </si>
  <si>
    <t>carreg; maen; craig</t>
  </si>
  <si>
    <t>cloch; līa; carric; all; craic</t>
  </si>
  <si>
    <t>'hari; 'bočü</t>
  </si>
  <si>
    <t>piedra; roca</t>
  </si>
  <si>
    <t>'Throw rock at' -te-ta-moota. 'Rocky cliff' is te-šahkal. *Aztecan *tə-.</t>
  </si>
  <si>
    <t>te-t</t>
  </si>
  <si>
    <t>Second example: 'lava rock'; 'pebble, rocky' makamaka; 'volcanic rock' maka-huna. 'Black, volcanic pebbles' kilikili.</t>
  </si>
  <si>
    <t>maka; maka afi</t>
  </si>
  <si>
    <t>'Gravel' is kiri-kiri.</t>
  </si>
  <si>
    <t>koowhatu; koohatu; poowhatu; poohatu; toka; kaamaka</t>
  </si>
  <si>
    <t>PNP *toka.</t>
  </si>
  <si>
    <t>PPN *maka; *kala; *kalaa; *ʔutu; *fatu; *koofatu; *poofatu; *teko</t>
  </si>
  <si>
    <t>Batu</t>
  </si>
  <si>
    <t>*PEO *patu.</t>
  </si>
  <si>
    <t>حجر , صخْرة , صخْر</t>
  </si>
  <si>
    <t>sæng</t>
  </si>
  <si>
    <t>baʀ</t>
  </si>
  <si>
    <t>ašman-; ašan-; pāṣāṇa; šilā-</t>
  </si>
  <si>
    <t>stone, rock</t>
  </si>
  <si>
    <t>māteria</t>
  </si>
  <si>
    <t>'ksilo</t>
  </si>
  <si>
    <t>'ksulon</t>
  </si>
  <si>
    <t>holz</t>
  </si>
  <si>
    <t>trä</t>
  </si>
  <si>
    <t>trē; viðr</t>
  </si>
  <si>
    <t>bois</t>
  </si>
  <si>
    <t>koad; prenn</t>
  </si>
  <si>
    <t>coed; pren</t>
  </si>
  <si>
    <t>fid</t>
  </si>
  <si>
    <t>madera</t>
  </si>
  <si>
    <t>*Aztecan *kʷawɨ-.</t>
  </si>
  <si>
    <t>kʷowi-t; kʷow</t>
  </si>
  <si>
    <t>vaʔakau; ʔaka; papa</t>
  </si>
  <si>
    <t>Also glossed as 'stick'. 'Log' is tuuporo; poro raakau; rooku.</t>
  </si>
  <si>
    <t>raakau</t>
  </si>
  <si>
    <t>'Chip of wood' mala.</t>
  </si>
  <si>
    <t>PPN *kai; *kau; *raʔakau; *raqakau; *(ra)ʔakau</t>
  </si>
  <si>
    <t>*PEO *kayu; *ka(i, u)</t>
  </si>
  <si>
    <t>خشب</t>
  </si>
  <si>
    <t>čub</t>
  </si>
  <si>
    <t>dāru-; kāṣṭha-</t>
  </si>
  <si>
    <t>wood</t>
  </si>
  <si>
    <t>bagms</t>
  </si>
  <si>
    <t>trē; baðmr</t>
  </si>
  <si>
    <t>crann; fid</t>
  </si>
  <si>
    <t>sü'haɲ ~ sü'haɲc̷e</t>
  </si>
  <si>
    <t>kʷowi-t; kʷawi-t</t>
  </si>
  <si>
    <t>PPN *kau; *kai; *fuʔu; *fuqu; *waqakau; *qakau; *raʔa</t>
  </si>
  <si>
    <t>*PEO *ka(i, u); *asi</t>
  </si>
  <si>
    <t>deræxt ~ dæræxt</t>
  </si>
  <si>
    <t>Respectively: 'wood'; archaic form.</t>
  </si>
  <si>
    <t>kaš; rukʰ</t>
  </si>
  <si>
    <t>vṛkṣa-; vana-; druma-; taru-</t>
  </si>
  <si>
    <t>tree (cf 08.600)</t>
  </si>
  <si>
    <t>vuovdi</t>
  </si>
  <si>
    <t>silva</t>
  </si>
  <si>
    <t>'ðasos</t>
  </si>
  <si>
    <t>'hūlē</t>
  </si>
  <si>
    <t>les</t>
  </si>
  <si>
    <t>wald; holz; vorst</t>
  </si>
  <si>
    <t>skog</t>
  </si>
  <si>
    <t>viðr; mork; skōgr</t>
  </si>
  <si>
    <t>bois; forêt</t>
  </si>
  <si>
    <t>koad</t>
  </si>
  <si>
    <t>coedwig; coed; gwŷdd</t>
  </si>
  <si>
    <t>caill; fid; fid-bad; ross</t>
  </si>
  <si>
    <t>'oihan</t>
  </si>
  <si>
    <t>bosque; selva</t>
  </si>
  <si>
    <t>kʷow-yoh; kʷow-tah</t>
  </si>
  <si>
    <t>vaotā; vaotā matolu; vao fihifihi</t>
  </si>
  <si>
    <t>ŋahere; ŋaahere-here; ŋahe-ŋahe</t>
  </si>
  <si>
    <t>PPN *wao; *ŋaheze; *ŋaheLe; PEP *ŋahele</t>
  </si>
  <si>
    <t>*PEO *wao; *(w)ao.</t>
  </si>
  <si>
    <t>غابة</t>
  </si>
  <si>
    <t>ǰængæl</t>
  </si>
  <si>
    <t>veš</t>
  </si>
  <si>
    <t>vana-; araṇya-; aṭavī</t>
  </si>
  <si>
    <t>woods, forest</t>
  </si>
  <si>
    <t>guoikɑ</t>
  </si>
  <si>
    <t>Putative Vulgar Latin base translates as 'to fall'.</t>
  </si>
  <si>
    <t>casicāre</t>
  </si>
  <si>
    <t>kata'raxtis</t>
  </si>
  <si>
    <t>katar'raktēs</t>
  </si>
  <si>
    <t>vodopad</t>
  </si>
  <si>
    <t>gedœze; wazzerganc; wazzerschuz</t>
  </si>
  <si>
    <t>vatten-fall; fors</t>
  </si>
  <si>
    <t>chute d'eau; cascade</t>
  </si>
  <si>
    <t>lamm dour</t>
  </si>
  <si>
    <t>pistyll</t>
  </si>
  <si>
    <t>tʰu'ruṣta</t>
  </si>
  <si>
    <t>cascada; salto</t>
  </si>
  <si>
    <t>panc̷ikʷi-ni in a-t</t>
  </si>
  <si>
    <t>'Rapids' feituʔu ʔo e vaitafe ʔoku tafe vave.</t>
  </si>
  <si>
    <t>vai-tō</t>
  </si>
  <si>
    <t>rere; taaheke; wai-rere</t>
  </si>
  <si>
    <t>PPN *safu; *hafu</t>
  </si>
  <si>
    <t>شلّال , شاغُور</t>
  </si>
  <si>
    <t>ɑb-šɑr</t>
  </si>
  <si>
    <t>Respectively: 'large waters; falling of water'. pay-esko has genitive suffix; per-ipe/imos: 'water'+abstract suffix.</t>
  </si>
  <si>
    <t>bare paia; pay-esko per-ipe ~ payesko per-imos</t>
  </si>
  <si>
    <t>jhara-; nirjhara-</t>
  </si>
  <si>
    <t>waterfall</t>
  </si>
  <si>
    <t>yeɑggi</t>
  </si>
  <si>
    <t>palūs</t>
  </si>
  <si>
    <t>'valtos; 'elos</t>
  </si>
  <si>
    <t>'helos</t>
  </si>
  <si>
    <t>boloto</t>
  </si>
  <si>
    <t>bruoch; sumpf; muor</t>
  </si>
  <si>
    <t>kärr; myr; träsk; sump-mark</t>
  </si>
  <si>
    <t>marais; marécage</t>
  </si>
  <si>
    <t>lagenn; yun</t>
  </si>
  <si>
    <t>cors</t>
  </si>
  <si>
    <t>'loṣko; 'mala</t>
  </si>
  <si>
    <t>pantano</t>
  </si>
  <si>
    <t>ačawtah; ačawit</t>
  </si>
  <si>
    <t>ano</t>
  </si>
  <si>
    <t>repo</t>
  </si>
  <si>
    <t>PPN *rano; *fusi; *(q)oru; *lepu; *lepo</t>
  </si>
  <si>
    <t>مُسْتنْقع</t>
  </si>
  <si>
    <t>mord-ɑb; [bɑtlɑq ~ bætlɑq]</t>
  </si>
  <si>
    <t>[rito]</t>
  </si>
  <si>
    <t>kaccha-;</t>
  </si>
  <si>
    <t>swamp</t>
  </si>
  <si>
    <t>ayɑ</t>
  </si>
  <si>
    <t>fōns; puteus</t>
  </si>
  <si>
    <t>pi'ɣi; pi'ɣaði</t>
  </si>
  <si>
    <t>'krēnē; pē'gē; 'pʰrear</t>
  </si>
  <si>
    <t>ključ; rodnik; istočnik; kolodec</t>
  </si>
  <si>
    <t>brunne; sprinc; phütze</t>
  </si>
  <si>
    <t>brunna</t>
  </si>
  <si>
    <t>Second form means 'well'.</t>
  </si>
  <si>
    <t>källa; brunn</t>
  </si>
  <si>
    <t>kelda; brunnr</t>
  </si>
  <si>
    <t>source; puits</t>
  </si>
  <si>
    <t>Respectively: a spring; spring; well.</t>
  </si>
  <si>
    <t>eienenn; mammenn; puɲs</t>
  </si>
  <si>
    <t>ffynnon; pydew</t>
  </si>
  <si>
    <t>topur</t>
  </si>
  <si>
    <t>Loanwords: 'spring; well'.</t>
  </si>
  <si>
    <t>ṣor'gia; ü'türi; ['ṣurṣa]; [pʰüc̷ü]</t>
  </si>
  <si>
    <t>manantial; pozo</t>
  </si>
  <si>
    <t>amel; pila; akomol; ameyal</t>
  </si>
  <si>
    <t>maʔuʔaŋa vai; mata-vai</t>
  </si>
  <si>
    <t>puna; poka wai</t>
  </si>
  <si>
    <t>PPN *puna; *pun-a; *fun-a; *tupu</t>
  </si>
  <si>
    <t>*PEO *pu(l, n)a</t>
  </si>
  <si>
    <t>بِئْر , ينْبُوع , عيْن</t>
  </si>
  <si>
    <t>Respectively: spring; well.</t>
  </si>
  <si>
    <t>češme; čɑh</t>
  </si>
  <si>
    <t>xaing</t>
  </si>
  <si>
    <t>kūpa- is a 'small well'; kūpaka- also occurs.</t>
  </si>
  <si>
    <t>utsa-; avata-; kūpa-; andhu-</t>
  </si>
  <si>
    <t>spring, well</t>
  </si>
  <si>
    <t>čahc̷ečuolbmɑ</t>
  </si>
  <si>
    <t>vertex; vorāgō; gurges</t>
  </si>
  <si>
    <t>'ðini</t>
  </si>
  <si>
    <t>'dinē</t>
  </si>
  <si>
    <t>vodovorot</t>
  </si>
  <si>
    <t>wirbel</t>
  </si>
  <si>
    <t>virvel; ström-virvel</t>
  </si>
  <si>
    <t>tourbillon</t>
  </si>
  <si>
    <t>troenn-vor</t>
  </si>
  <si>
    <t>trobwll</t>
  </si>
  <si>
    <t>remolino</t>
  </si>
  <si>
    <t>ripo-ripo; aawhio-whio</t>
  </si>
  <si>
    <t>PPN *lipo; *Lipo</t>
  </si>
  <si>
    <t>دﹸوّامة , دﹸرْدﹸور</t>
  </si>
  <si>
    <t>gerd-ɑb</t>
  </si>
  <si>
    <t>Diminutive+fem. adj.: 'little wind'.</t>
  </si>
  <si>
    <t>balval-ioʀ-i</t>
  </si>
  <si>
    <t>jalagulma-; bhrama-</t>
  </si>
  <si>
    <t>whirlpool</t>
  </si>
  <si>
    <t>yohkɑ; ayɑ</t>
  </si>
  <si>
    <t>fluvius, flūmen; amnis; rīvus</t>
  </si>
  <si>
    <t>po'tami; pota'mos; ri'aki [ri'ak̯i]</t>
  </si>
  <si>
    <t>pota'mos; 'hreuma; 'kʰeimarros</t>
  </si>
  <si>
    <t>reka; potok; ručej</t>
  </si>
  <si>
    <t>vluz; strōm; bach</t>
  </si>
  <si>
    <t>Also rinno 'torrent'.</t>
  </si>
  <si>
    <t>ahwa; flodus</t>
  </si>
  <si>
    <t>First and second terms are 'river'; third term is 'small river, stream'; fourth term is 'stream'; fifth term is 'stream, small stream, brook'.</t>
  </si>
  <si>
    <t>flod; älv; å; ström; bäck</t>
  </si>
  <si>
    <t>ā; lœkr; bekkr</t>
  </si>
  <si>
    <t>fleuve; rivière; ruisseau</t>
  </si>
  <si>
    <t>aven and gouer occur only in toponyms.</t>
  </si>
  <si>
    <t>ster; richer; riɲvier</t>
  </si>
  <si>
    <t>afon; ffrwd; nant; afonig</t>
  </si>
  <si>
    <t>ab-a; sruth; glais</t>
  </si>
  <si>
    <t>Mean 'small river; brook'.</t>
  </si>
  <si>
    <t>ü'heic̷; e'reka</t>
  </si>
  <si>
    <t>río; corriente; arroyo</t>
  </si>
  <si>
    <t>Latter is 'stream'.</t>
  </si>
  <si>
    <t>weyi-a-t; apic̷ak, a-pic̷ak-ti</t>
  </si>
  <si>
    <t>'Mouth of river' ŋutu vaitafe.</t>
  </si>
  <si>
    <t>kiʔi vai-tafe; vai-tafe</t>
  </si>
  <si>
    <t>Latter also means 'water' 01.310.</t>
  </si>
  <si>
    <t>awa; maŋa; wai</t>
  </si>
  <si>
    <t>'Mouth of river' PPN *muriwai; see 'buttocks'.</t>
  </si>
  <si>
    <t>PPN *wai-tafe; *pihi; *sali; *tafe</t>
  </si>
  <si>
    <t>نهْر , نُهير , جدْول</t>
  </si>
  <si>
    <t>Latter example is Tajik = East Persian.</t>
  </si>
  <si>
    <t>rud; rud-xɑne; dæryo</t>
  </si>
  <si>
    <t>Respectively: in other dialects means 'sea'; archaic form 'river'.</t>
  </si>
  <si>
    <t>doreavo ~ deriav; len</t>
  </si>
  <si>
    <t>kulyā is a 'small river, canal.'</t>
  </si>
  <si>
    <t>nadī; sarit-; srotas-; kulyā-; sindhu-</t>
  </si>
  <si>
    <t>river, stream, brook</t>
  </si>
  <si>
    <t>ulli</t>
  </si>
  <si>
    <t>aestus altus</t>
  </si>
  <si>
    <t>pa'liria</t>
  </si>
  <si>
    <t>plēmmū'ris; 'plēmmūrā</t>
  </si>
  <si>
    <t>vysšaja točka priliva</t>
  </si>
  <si>
    <t>īnvluot</t>
  </si>
  <si>
    <t>hög-vatten; flod</t>
  </si>
  <si>
    <t>marée haute</t>
  </si>
  <si>
    <t>lano</t>
  </si>
  <si>
    <t>llanw uchel</t>
  </si>
  <si>
    <t>Iberian Span. has marea alta.</t>
  </si>
  <si>
    <t>pleamar</t>
  </si>
  <si>
    <t>tau/ huʔa ʔa e tahi</t>
  </si>
  <si>
    <t>tai pari</t>
  </si>
  <si>
    <t>Latter means 'wave'. PEP *pari</t>
  </si>
  <si>
    <t>PPN *huʔa; *huqa; *ua</t>
  </si>
  <si>
    <t>*PEO *Rua.</t>
  </si>
  <si>
    <t>مدّ</t>
  </si>
  <si>
    <t>[mædd-e kɑmel]</t>
  </si>
  <si>
    <t>Respectively: adverb+adj. 'inside wave; the water is high'.</t>
  </si>
  <si>
    <t>andr-alo [talazo]; o pai si vučo</t>
  </si>
  <si>
    <t>Unattested: (?) unnata-velā-.</t>
  </si>
  <si>
    <t>hightide</t>
  </si>
  <si>
    <t>fier̃va</t>
  </si>
  <si>
    <t>aestus minuēns</t>
  </si>
  <si>
    <t>'aboti</t>
  </si>
  <si>
    <t>'ampōtis; a'narroia</t>
  </si>
  <si>
    <t>nizšaja točka otliva</t>
  </si>
  <si>
    <t>ūzvluot</t>
  </si>
  <si>
    <t>låg-vatten; ebb</t>
  </si>
  <si>
    <t>marée basse</t>
  </si>
  <si>
    <t>llanw isel</t>
  </si>
  <si>
    <t>Iberian Span. has marea baja.</t>
  </si>
  <si>
    <t>bajamar</t>
  </si>
  <si>
    <t>mamaha e tahi</t>
  </si>
  <si>
    <t>tai timu; timu; mimiti</t>
  </si>
  <si>
    <t>PPN *(ma)masa</t>
  </si>
  <si>
    <t>*PEO *maza; *mati.</t>
  </si>
  <si>
    <t>جزْر</t>
  </si>
  <si>
    <t>[ǰæzr-e kɑmel]</t>
  </si>
  <si>
    <t>Respectively: adverb+adj. 'outside wave; the water is down'.</t>
  </si>
  <si>
    <t>avry-alo [talazo]; o pai si tele</t>
  </si>
  <si>
    <t>Unattested: (?) nīca-velā-.</t>
  </si>
  <si>
    <t>lowtide</t>
  </si>
  <si>
    <t>vuor̃r̃očahc̷i</t>
  </si>
  <si>
    <t>aestus</t>
  </si>
  <si>
    <t>'ampōtis; aukso'meiōsis</t>
  </si>
  <si>
    <t>morskoj priliv i otliv</t>
  </si>
  <si>
    <t>īnvluot unde ūzvluot des meres</t>
  </si>
  <si>
    <t>tid-vatten; ebb och flod</t>
  </si>
  <si>
    <t>marée</t>
  </si>
  <si>
    <t>llanw</t>
  </si>
  <si>
    <t>marea</t>
  </si>
  <si>
    <t>tahi</t>
  </si>
  <si>
    <t>tai</t>
  </si>
  <si>
    <t>المدّ و الجزْر</t>
  </si>
  <si>
    <t>From Arabic ǰazr wa madd.</t>
  </si>
  <si>
    <t>[ǰæzr-o-mædd]</t>
  </si>
  <si>
    <t>Plural form 'waves', from Romanian.</t>
  </si>
  <si>
    <t>[talaz-uri]</t>
  </si>
  <si>
    <t>velā-</t>
  </si>
  <si>
    <t>tide</t>
  </si>
  <si>
    <t>bar̃r̃u</t>
  </si>
  <si>
    <t>unda; fluctus</t>
  </si>
  <si>
    <t>'kima ['k̯ima]</t>
  </si>
  <si>
    <t>'kūma</t>
  </si>
  <si>
    <t>volna (val)</t>
  </si>
  <si>
    <t>welle; wāc; ünde</t>
  </si>
  <si>
    <t>wegos</t>
  </si>
  <si>
    <t>våg; bölja</t>
  </si>
  <si>
    <t>bāra; alda; bylgja; vāgr</t>
  </si>
  <si>
    <t>vague</t>
  </si>
  <si>
    <t>gwagenn; gwachenn; koumm; houlenn</t>
  </si>
  <si>
    <t>ton; gwaneg</t>
  </si>
  <si>
    <t>peau; ake</t>
  </si>
  <si>
    <t>ŋaru</t>
  </si>
  <si>
    <t>PPN *peau; *pali; *ŋalu; *(ṅ)-alu; PEP *kale</t>
  </si>
  <si>
    <t>موْج</t>
  </si>
  <si>
    <t>From Arabic mawǰ.</t>
  </si>
  <si>
    <t>[mowǰ]</t>
  </si>
  <si>
    <t>[talazo]</t>
  </si>
  <si>
    <t>ūrmi-; taran̄ga-</t>
  </si>
  <si>
    <t>wave</t>
  </si>
  <si>
    <t>ɲar̃gɑ</t>
  </si>
  <si>
    <t>prōmonturium</t>
  </si>
  <si>
    <t>akro'tiri; 'kavos</t>
  </si>
  <si>
    <t>akrō'tērion; 'akra; 'skopelos</t>
  </si>
  <si>
    <t>mys</t>
  </si>
  <si>
    <t>ouwe; wert</t>
  </si>
  <si>
    <t>Second term, lit 'land-tongue' 04.260.</t>
  </si>
  <si>
    <t>udde; land-tunga; tunga</t>
  </si>
  <si>
    <t>promontoire; pointe</t>
  </si>
  <si>
    <t>beg-douar</t>
  </si>
  <si>
    <t>penrhyn; pentir</t>
  </si>
  <si>
    <t>promontorio; punta</t>
  </si>
  <si>
    <t>mui-fonua</t>
  </si>
  <si>
    <t>Cf. 'forehead' 04.205</t>
  </si>
  <si>
    <t>rae; kuu-rae; more; kuu-more</t>
  </si>
  <si>
    <t>PPN'point of land'</t>
  </si>
  <si>
    <t>PPN *mata; *la(q)e; *siku</t>
  </si>
  <si>
    <t>رأس</t>
  </si>
  <si>
    <t>dæmɑḡe</t>
  </si>
  <si>
    <t>gor ~ agor</t>
  </si>
  <si>
    <t>This is a literal rendering of promontory or point.</t>
  </si>
  <si>
    <t>bhūmi-nāsikā-</t>
  </si>
  <si>
    <t>headland, point</t>
  </si>
  <si>
    <t>boɑððu</t>
  </si>
  <si>
    <t>Lit. 'back'.</t>
  </si>
  <si>
    <t>dorsum</t>
  </si>
  <si>
    <t>'ifalos; 'skopelos</t>
  </si>
  <si>
    <t>kʰoi'ras; 'murmēks; 'hupʰalos; 'herma</t>
  </si>
  <si>
    <t>rev</t>
  </si>
  <si>
    <t>récif</t>
  </si>
  <si>
    <t>karreg</t>
  </si>
  <si>
    <t>Circa 1852.</t>
  </si>
  <si>
    <t>creigres</t>
  </si>
  <si>
    <t>Iberian Span. has escollo; arrecife.</t>
  </si>
  <si>
    <t>arrecife</t>
  </si>
  <si>
    <t>hakau</t>
  </si>
  <si>
    <t>PPN *awa; *hakau; *moana; *ʔulu-ʔulu; *feo; *puŋa; *lase</t>
  </si>
  <si>
    <t>*PEO *zakaRu.</t>
  </si>
  <si>
    <t>شِعْب , حيْد بحْري</t>
  </si>
  <si>
    <t>A reef in the sense of 'rocky outcrop' might be rendered as samudra-madhye šaila-setu- 'a mound of rocks in the sea.'</t>
  </si>
  <si>
    <t>samudra-madhye šaila-setu-</t>
  </si>
  <si>
    <t>reef</t>
  </si>
  <si>
    <t>lacus</t>
  </si>
  <si>
    <t>limno'θalasa</t>
  </si>
  <si>
    <t>'tenagos</t>
  </si>
  <si>
    <t>laguna</t>
  </si>
  <si>
    <t>lagun</t>
  </si>
  <si>
    <t>lagune</t>
  </si>
  <si>
    <t>First form used if inland. Second and third forms refer to sea water.</t>
  </si>
  <si>
    <t>merllyn, morlyn; lagŵn</t>
  </si>
  <si>
    <t>faŋaʔuta; ano vai; vai kaukauʔaŋa</t>
  </si>
  <si>
    <t>A 'pool' is hoopua; koopua.</t>
  </si>
  <si>
    <t>PPN *loto; *nama</t>
  </si>
  <si>
    <t>هَوْر , بُحَيْرة شاطِئِيَّة</t>
  </si>
  <si>
    <t>Respectively: 'river of the sea' (-ko is genitive); from European languages.</t>
  </si>
  <si>
    <t>[marya-ko reko]; [laguno]</t>
  </si>
  <si>
    <t>The term has the sense of 'marshy ground' or 'shore.' A related term is anūpa-</t>
  </si>
  <si>
    <t>kaccha-</t>
  </si>
  <si>
    <t>lagoon</t>
  </si>
  <si>
    <t>luoktɑ</t>
  </si>
  <si>
    <t>sinus</t>
  </si>
  <si>
    <t>'kolpos; kol'piskos</t>
  </si>
  <si>
    <t>'kolpos</t>
  </si>
  <si>
    <t>zaliv</t>
  </si>
  <si>
    <t>From French golfe.</t>
  </si>
  <si>
    <t>[golfe]</t>
  </si>
  <si>
    <t>vik; bukt</t>
  </si>
  <si>
    <t>fjorðr</t>
  </si>
  <si>
    <t>golfe; baie</t>
  </si>
  <si>
    <t>pleg-mor</t>
  </si>
  <si>
    <t>morgainc; gwlff</t>
  </si>
  <si>
    <t>cūan</t>
  </si>
  <si>
    <t>golfo; bahía</t>
  </si>
  <si>
    <t>faŋa; faŋa fāsiʔi lōloa</t>
  </si>
  <si>
    <t>kokoru</t>
  </si>
  <si>
    <t>PPN *fana; *faŋa; *mana</t>
  </si>
  <si>
    <t>*PEO *tobwa</t>
  </si>
  <si>
    <t>خلِيج</t>
  </si>
  <si>
    <t>From Arabic xalīǰ.</t>
  </si>
  <si>
    <t>[xæliǰ]</t>
  </si>
  <si>
    <t>From European languages.</t>
  </si>
  <si>
    <t>[golfo]</t>
  </si>
  <si>
    <t>The first word has the sense of 'unburied' or 'not dug up, '; the second ex., 'dug up'. Both are related to the root khan 'dig', if used in the sense of 'pond'. If dug up, a 'moat' or 'ditch.'</t>
  </si>
  <si>
    <t>akhāta-; khāta-</t>
  </si>
  <si>
    <t>gulf, bay</t>
  </si>
  <si>
    <t>yavr̃i</t>
  </si>
  <si>
    <t>'limni</t>
  </si>
  <si>
    <t>'limnē</t>
  </si>
  <si>
    <t>ozero</t>
  </si>
  <si>
    <t>sē</t>
  </si>
  <si>
    <t>saiws; mari-saiws</t>
  </si>
  <si>
    <t>sjö; in-sjö</t>
  </si>
  <si>
    <t>vatn</t>
  </si>
  <si>
    <t>There are no lakes; examples mean 'pond'.</t>
  </si>
  <si>
    <t>lenn; loc’h; stank</t>
  </si>
  <si>
    <t>llyn</t>
  </si>
  <si>
    <t>loch; lind</t>
  </si>
  <si>
    <t>There is no lake in Soule.</t>
  </si>
  <si>
    <t>lago</t>
  </si>
  <si>
    <t>kampa tektok a-t</t>
  </si>
  <si>
    <t>ano vai</t>
  </si>
  <si>
    <t>Former also means 'inside'. Latter means large lake; also 'sea; ocean'.</t>
  </si>
  <si>
    <t>roto; moana</t>
  </si>
  <si>
    <t>PPN *loto; *namo; *rano; *lano; *ʔano</t>
  </si>
  <si>
    <t>بُحيرة</t>
  </si>
  <si>
    <t>Tajik, from Turkish.</t>
  </si>
  <si>
    <t>dæryɑče; [kul]</t>
  </si>
  <si>
    <t>Also means 'water' 01.310.</t>
  </si>
  <si>
    <t>saras-; hrada-; jala-sthāna-; vāpī- ~ vāpi-</t>
  </si>
  <si>
    <t>lake</t>
  </si>
  <si>
    <t>valdomeɑr̃r̃ɑ</t>
  </si>
  <si>
    <t>ōceanus</t>
  </si>
  <si>
    <t>okea'nos [ok̯ea'nos]</t>
  </si>
  <si>
    <t>ōkea'nos</t>
  </si>
  <si>
    <t>okean</t>
  </si>
  <si>
    <t>mer</t>
  </si>
  <si>
    <t>hav; ocean</t>
  </si>
  <si>
    <t>océan</t>
  </si>
  <si>
    <t>mor; mor braz</t>
  </si>
  <si>
    <t>cefnfor</t>
  </si>
  <si>
    <t>océano</t>
  </si>
  <si>
    <t>[ʔoseni]</t>
  </si>
  <si>
    <t>moana</t>
  </si>
  <si>
    <t>مُحِيط</t>
  </si>
  <si>
    <t>From Greek, through Arabic.</t>
  </si>
  <si>
    <t>[oqyɑnus]</t>
  </si>
  <si>
    <t>[marea]</t>
  </si>
  <si>
    <t>samudra-; arṇava-; mahārṇava-; sāgara-; udadhi-; mahodadhi-</t>
  </si>
  <si>
    <t>ocean</t>
  </si>
  <si>
    <t>soɑr̃pi</t>
  </si>
  <si>
    <t>spūma</t>
  </si>
  <si>
    <t>a'fros tis 'θalasas</t>
  </si>
  <si>
    <t>a'pʰros</t>
  </si>
  <si>
    <t>pena</t>
  </si>
  <si>
    <t>schūm</t>
  </si>
  <si>
    <t>hwaþo</t>
  </si>
  <si>
    <t>skum</t>
  </si>
  <si>
    <t>écume; mousse</t>
  </si>
  <si>
    <t>eon</t>
  </si>
  <si>
    <t>ewyn</t>
  </si>
  <si>
    <t>'gahün</t>
  </si>
  <si>
    <t>espuma</t>
  </si>
  <si>
    <t>'Bubbles' poposoka. *Aztecan *posoonal.</t>
  </si>
  <si>
    <t>poso-k; po-poso-ka</t>
  </si>
  <si>
    <t>koa; faka-molū; lapa pe pelesitiki</t>
  </si>
  <si>
    <t>Also means 'snow, sugar'.</t>
  </si>
  <si>
    <t>PPN *pusa; *fiho; *fuka; *huka; PEP *fuka</t>
  </si>
  <si>
    <t>زبد</t>
  </si>
  <si>
    <t>Possible loan from Romanian.</t>
  </si>
  <si>
    <t>[bali]</t>
  </si>
  <si>
    <t>pheṇa- ~ phena-</t>
  </si>
  <si>
    <t>foam</t>
  </si>
  <si>
    <t>r̃iððui</t>
  </si>
  <si>
    <t>mare, aequor turbidum</t>
  </si>
  <si>
    <t>triki'mia; θalasotara'xi</t>
  </si>
  <si>
    <t>kū'mainōn; kūma'tias</t>
  </si>
  <si>
    <t>burnoe more</t>
  </si>
  <si>
    <t>ungestüemec; stürmisch; tobent; wilt</t>
  </si>
  <si>
    <t>stormig</t>
  </si>
  <si>
    <t>trouble; agité</t>
  </si>
  <si>
    <t>garo + rust</t>
  </si>
  <si>
    <t>agitado (mar); borrascoso</t>
  </si>
  <si>
    <t>peaua; hou</t>
  </si>
  <si>
    <t>ŋaru-ŋaru; kare-kare</t>
  </si>
  <si>
    <t>PPN *sou; *lepu; *lili</t>
  </si>
  <si>
    <t>هاِئج</t>
  </si>
  <si>
    <t>From Arabic mutalāṭim.</t>
  </si>
  <si>
    <t>[motælɑtem]</t>
  </si>
  <si>
    <t>buntuin pe e marya 'the sea is rough'.</t>
  </si>
  <si>
    <t>[turbato]; [divlio]</t>
  </si>
  <si>
    <t>The first example, as an adj., has the sense of 'surging, unsteady' in Vedic texts. As a noun it takes on the sense of 'waves, flood, water.' kliṣṭa- (participle) and kleša- (noun) have the sense of 'pain, distress, anguish'.</t>
  </si>
  <si>
    <t>salila-; kliṣṭa-; kleša-</t>
  </si>
  <si>
    <t>rough (of sea)</t>
  </si>
  <si>
    <t>goɑlki</t>
  </si>
  <si>
    <t>malacia; mare, aequor tranquillum</t>
  </si>
  <si>
    <t>nine'mia</t>
  </si>
  <si>
    <t>ga'lēnē</t>
  </si>
  <si>
    <t>zatiš ́je</t>
  </si>
  <si>
    <t>gestüemec</t>
  </si>
  <si>
    <t>wis</t>
  </si>
  <si>
    <t>stilla</t>
  </si>
  <si>
    <t>étale</t>
  </si>
  <si>
    <t>kalm</t>
  </si>
  <si>
    <t>llonydd; tawel</t>
  </si>
  <si>
    <t>['ãple]</t>
  </si>
  <si>
    <t>calma</t>
  </si>
  <si>
    <t>malū; tofu</t>
  </si>
  <si>
    <t>هادِئ</t>
  </si>
  <si>
    <t>ɑrɑm</t>
  </si>
  <si>
    <t>Phrases with Romanian loanword [pača] 'peace' are used.</t>
  </si>
  <si>
    <t>The first two words mean 'without motion' in the literal sense. prasanna-, from the prefix pra- + root sad, gives the sense of 'calmness' as in the expression prasasāda sāgaraḥ.</t>
  </si>
  <si>
    <t>nirvega-; nistaraṃga-; prasanna-</t>
  </si>
  <si>
    <t>calm (of sea)</t>
  </si>
  <si>
    <t>meɑr̃r̃ɑ</t>
  </si>
  <si>
    <t>mare; aequor</t>
  </si>
  <si>
    <t>'θalasa</t>
  </si>
  <si>
    <t>'tʰalassa; hals; 'pontos</t>
  </si>
  <si>
    <t>mer; salzsē</t>
  </si>
  <si>
    <t>marei</t>
  </si>
  <si>
    <t>Second term is often used by coastal populations and seamen.</t>
  </si>
  <si>
    <t>hav; sjö</t>
  </si>
  <si>
    <t>haf; sœr; marr</t>
  </si>
  <si>
    <t>mor</t>
  </si>
  <si>
    <t>môr</t>
  </si>
  <si>
    <t>muir; fairrge; ler</t>
  </si>
  <si>
    <t>i'c̷̣aṣo</t>
  </si>
  <si>
    <t>mar</t>
  </si>
  <si>
    <t>Lit. 'large water'.</t>
  </si>
  <si>
    <t>weyi a-t</t>
  </si>
  <si>
    <t>Respectively: sea; open sea; open sea; deep sea.</t>
  </si>
  <si>
    <t>tahi; tuʔa; vaha; moana</t>
  </si>
  <si>
    <t>moana; tai</t>
  </si>
  <si>
    <t>First form means 'open s'. PCP *wasa'open s'.</t>
  </si>
  <si>
    <t>PPN *wasa; *tahi; *tasi; *miti; *moano; *lau</t>
  </si>
  <si>
    <t>*PEO *tazi.</t>
  </si>
  <si>
    <t>بحْر</t>
  </si>
  <si>
    <t>Tajik ex., from Arabic baḥr.</t>
  </si>
  <si>
    <t>dæryɑ; [bæhr]</t>
  </si>
  <si>
    <t>Respectively: from Romanian; archaic.</t>
  </si>
  <si>
    <t>[marea]; deriav</t>
  </si>
  <si>
    <t>sāgara-; samudra-; arṇava-; udadhi-; vāridhi-</t>
  </si>
  <si>
    <t>sea</t>
  </si>
  <si>
    <t>čahc̷i</t>
  </si>
  <si>
    <t>aqua</t>
  </si>
  <si>
    <t>ne'ro</t>
  </si>
  <si>
    <t>'hudōr</t>
  </si>
  <si>
    <t>voda</t>
  </si>
  <si>
    <t>wazzer</t>
  </si>
  <si>
    <t>wato</t>
  </si>
  <si>
    <t>vatten</t>
  </si>
  <si>
    <t>eau</t>
  </si>
  <si>
    <t>dour</t>
  </si>
  <si>
    <t>dwfr/dŵr</t>
  </si>
  <si>
    <t>usce</t>
  </si>
  <si>
    <t>agua</t>
  </si>
  <si>
    <t>'Liquid' is iayo. 'Sprinkle' is tahwačoia; toyawi; tepewi; kišinia; kimoyawa; kiahwačoia; čačapa-ni; ki-mimi-lo-a. 'Watery' is aa-ti-k; (honorific) is aa-c̷iin. *Aztecan *aa-.</t>
  </si>
  <si>
    <t>a-t</t>
  </si>
  <si>
    <t>'Juice, liquid' huhuʔa.</t>
  </si>
  <si>
    <t>vai; vai-melie</t>
  </si>
  <si>
    <t>'Liquid' is wai. 'Fresh water' wai maaori; 'salt water' wai tai.</t>
  </si>
  <si>
    <t>wai</t>
  </si>
  <si>
    <t>'To melt, liquefy' *naw. PPN *suu; *lanu 'liquid, watery'. To draw/ fetch water asu. 'Fluid' *wale. 'Calm water' Lipo. 'Watery' ko(o)pu(u)wai.</t>
  </si>
  <si>
    <t>PPN *vai; *wai; *wari; *waLi; *suu; *sū; *su-a; *lanu</t>
  </si>
  <si>
    <t>*PEO *wai;*toto'semifluid'.</t>
  </si>
  <si>
    <t>ماء</t>
  </si>
  <si>
    <t>ɑb</t>
  </si>
  <si>
    <t>jala-; āp-; udan-; ambhas-; vāri-; ambu-; udaka-</t>
  </si>
  <si>
    <t>water</t>
  </si>
  <si>
    <t>r̃oggi</t>
  </si>
  <si>
    <t>caverna; specus; spēlunca; antrum</t>
  </si>
  <si>
    <t>spi'lia</t>
  </si>
  <si>
    <t>'antron; 'spēlaion</t>
  </si>
  <si>
    <t>pečera</t>
  </si>
  <si>
    <t>hol; gat</t>
  </si>
  <si>
    <t>hulundi</t>
  </si>
  <si>
    <t>håla; grotta</t>
  </si>
  <si>
    <t>grotte</t>
  </si>
  <si>
    <t>grotenn</t>
  </si>
  <si>
    <t>ogof</t>
  </si>
  <si>
    <t>'harpe</t>
  </si>
  <si>
    <t>cueva; gruta</t>
  </si>
  <si>
    <t>Lit. 'mountain-hole' 01.220, 12.850. *Aztecan *ostoo-.</t>
  </si>
  <si>
    <t>tepe-koyo-k</t>
  </si>
  <si>
    <t>ʔana</t>
  </si>
  <si>
    <t>'Pit' is koorua.</t>
  </si>
  <si>
    <t>ana; rua</t>
  </si>
  <si>
    <t>'Mine, pit' *(q)oru.</t>
  </si>
  <si>
    <t>PPN *ʔana; *qana</t>
  </si>
  <si>
    <t>كهْف , مغارة</t>
  </si>
  <si>
    <t>From Arabic ḡār, maḡāra.</t>
  </si>
  <si>
    <t>[ḡɑr; mæḡɑre]</t>
  </si>
  <si>
    <t>kandara-; darī-</t>
  </si>
  <si>
    <t>cave</t>
  </si>
  <si>
    <t>gaddi</t>
  </si>
  <si>
    <t>lītus; ōra; rīpa</t>
  </si>
  <si>
    <t>a'kti; para'lia; ɣia'los</t>
  </si>
  <si>
    <t>Also para'liā; 'okʰtʰē.</t>
  </si>
  <si>
    <t>aigia'los; a'ktē</t>
  </si>
  <si>
    <t>bereg; poberež ́je</t>
  </si>
  <si>
    <t>stade; gestat; uover</t>
  </si>
  <si>
    <t>staþa</t>
  </si>
  <si>
    <t>Respectively: 'shore, beach, bank; coast, shore'.</t>
  </si>
  <si>
    <t>strand; kust</t>
  </si>
  <si>
    <t>strond; bakki</t>
  </si>
  <si>
    <t>rivage; côte; littoral</t>
  </si>
  <si>
    <t>arvor occurs only in toponyms.</t>
  </si>
  <si>
    <t>aot</t>
  </si>
  <si>
    <t>glan; tywyn; traeth; arfordir</t>
  </si>
  <si>
    <t>trāig; tracht; brū; bruach</t>
  </si>
  <si>
    <t>Lit. 'sea side'.</t>
  </si>
  <si>
    <t>'ic̷̣aṣ 'baster</t>
  </si>
  <si>
    <t>ribera; playa; costa</t>
  </si>
  <si>
    <t>'Bank (of river)' is a-ten-ti. Cf. 'mouth' 04.240; 'edge' 12.353.</t>
  </si>
  <si>
    <t>a-ten-tenoh; ašošowil</t>
  </si>
  <si>
    <t>veʔe vai-tafe; matā-tahi; matā-fonua</t>
  </si>
  <si>
    <t>Also one; tahatika; takutai; aakau; tahatai; taatahi; tai; tahaki; uta; taahuna; tuupari-pari. 'Ashore' is ki uta.</t>
  </si>
  <si>
    <t>taha; taha-taha; pare-ŋa; one</t>
  </si>
  <si>
    <t>PPN *quta</t>
  </si>
  <si>
    <t>شاطِئ</t>
  </si>
  <si>
    <t>kenɑr; kerɑne; [sahel]</t>
  </si>
  <si>
    <t>Means 'rib'. Calque on French 'côte'.</t>
  </si>
  <si>
    <t>pāra- has the sense of 'farther shore'.</t>
  </si>
  <si>
    <t>tīra-; kūla-; velā-; pāra-; taṭa-; rodhas-</t>
  </si>
  <si>
    <t>shore</t>
  </si>
  <si>
    <t>nɑnnan</t>
  </si>
  <si>
    <t>continēns</t>
  </si>
  <si>
    <t>'ipiros; ste'ria; ipiroti'ki 'xora</t>
  </si>
  <si>
    <t>'ēpeiros</t>
  </si>
  <si>
    <t>materik</t>
  </si>
  <si>
    <t>erde</t>
  </si>
  <si>
    <t>fastland</t>
  </si>
  <si>
    <t>meginland</t>
  </si>
  <si>
    <t>continent</t>
  </si>
  <si>
    <t>douar braz</t>
  </si>
  <si>
    <t>tir mawr</t>
  </si>
  <si>
    <t>tīr</t>
  </si>
  <si>
    <t>continente; tierra firme</t>
  </si>
  <si>
    <t>fonua lahi; [konitinēniti]</t>
  </si>
  <si>
    <t>'Inland' is uta; roto.</t>
  </si>
  <si>
    <t>tua-whenua</t>
  </si>
  <si>
    <t>برّ</t>
  </si>
  <si>
    <t>From Arabic qāra.</t>
  </si>
  <si>
    <t>[qɑre]</t>
  </si>
  <si>
    <t>Second form means 'big country'.</t>
  </si>
  <si>
    <t>[kopno]; baro tʰem</t>
  </si>
  <si>
    <t>dvīpa-; mahādvīpa-</t>
  </si>
  <si>
    <t>mainland</t>
  </si>
  <si>
    <t>suolu</t>
  </si>
  <si>
    <t>īnsula</t>
  </si>
  <si>
    <t>ni'si, 'nisos</t>
  </si>
  <si>
    <t>'nēsos</t>
  </si>
  <si>
    <t>ostrov</t>
  </si>
  <si>
    <t>insele; wert; ouwe</t>
  </si>
  <si>
    <t>ö</t>
  </si>
  <si>
    <t>ey; eyland</t>
  </si>
  <si>
    <t>île</t>
  </si>
  <si>
    <t>The form enez is only used preceding an island name or preceded by the definite article.</t>
  </si>
  <si>
    <t>enezenn</t>
  </si>
  <si>
    <t>ynys</t>
  </si>
  <si>
    <t>inis</t>
  </si>
  <si>
    <t>From Gascon (Béarn) 'isla'.</t>
  </si>
  <si>
    <t>['iṣla]</t>
  </si>
  <si>
    <t>isla</t>
  </si>
  <si>
    <t>motu</t>
  </si>
  <si>
    <t>motu; moutere</t>
  </si>
  <si>
    <t>PPN *motu</t>
  </si>
  <si>
    <t>جزِيرة</t>
  </si>
  <si>
    <t>From Arabic ǰazīra.</t>
  </si>
  <si>
    <t>[ǰæzire]</t>
  </si>
  <si>
    <t>[inzelo]</t>
  </si>
  <si>
    <t>dvīpa-; payogaḍa-</t>
  </si>
  <si>
    <t>island</t>
  </si>
  <si>
    <t>leɑhki</t>
  </si>
  <si>
    <t>vallēs (vallis)</t>
  </si>
  <si>
    <t>ki'laða [k̯i'laða]</t>
  </si>
  <si>
    <t>'napē; koi'las</t>
  </si>
  <si>
    <t>dolina</t>
  </si>
  <si>
    <t>dals</t>
  </si>
  <si>
    <t>dalr</t>
  </si>
  <si>
    <t>vallée</t>
  </si>
  <si>
    <t>traonienn; saonenn</t>
  </si>
  <si>
    <t>dyffryn; glyn; cwm</t>
  </si>
  <si>
    <t>glenn</t>
  </si>
  <si>
    <t>'ibar ~ 'naba</t>
  </si>
  <si>
    <t>First example is a valley with water.</t>
  </si>
  <si>
    <t>a-tekomol; atawit</t>
  </si>
  <si>
    <t>teleʔa</t>
  </si>
  <si>
    <t>awa-awa; riu; whaarua</t>
  </si>
  <si>
    <t>وادٍ</t>
  </si>
  <si>
    <t>dærre</t>
  </si>
  <si>
    <t>xar</t>
  </si>
  <si>
    <t>upatyakā-; kandara-</t>
  </si>
  <si>
    <t>valley</t>
  </si>
  <si>
    <t>plānum; campus</t>
  </si>
  <si>
    <t>peði'aða; ekso'xi; 'ipeθros</t>
  </si>
  <si>
    <t>pe'dion</t>
  </si>
  <si>
    <t>ravnina; pole</t>
  </si>
  <si>
    <t>ebene; velt</t>
  </si>
  <si>
    <t>haiþi</t>
  </si>
  <si>
    <t>Respectively: 'plain; field'. Cf. 'field' 08.120.</t>
  </si>
  <si>
    <t>slätt; fält</t>
  </si>
  <si>
    <t>slētta</t>
  </si>
  <si>
    <t>plaine; campagne</t>
  </si>
  <si>
    <t>Respectively: 'plain; field'.</t>
  </si>
  <si>
    <t>plenenn; park</t>
  </si>
  <si>
    <t>gwastad; maes; gwastatir</t>
  </si>
  <si>
    <t>mag; rōi</t>
  </si>
  <si>
    <t>ürü'pʰea</t>
  </si>
  <si>
    <t>Iberian Span. has llano, campo.</t>
  </si>
  <si>
    <t>pampa; llanura; campo</t>
  </si>
  <si>
    <t>tal; tal-pan; ištawa-t</t>
  </si>
  <si>
    <t>'Meadow' feituʔu musie.</t>
  </si>
  <si>
    <t>malaʔe; toafa</t>
  </si>
  <si>
    <t>paa-tiki; taiapa; maania; rao-rao; parae</t>
  </si>
  <si>
    <t>سهْل , أرْض مُنْبسِطة</t>
  </si>
  <si>
    <t>dæšt</t>
  </si>
  <si>
    <t>Respectively: from Romanian; from Slavic.</t>
  </si>
  <si>
    <t>[kimpo]; [pusta]</t>
  </si>
  <si>
    <t>ajra- is Vedic.</t>
  </si>
  <si>
    <t>sama-; ajra-; kṣetra-; kedāra-</t>
  </si>
  <si>
    <t>plain, field</t>
  </si>
  <si>
    <t>bakti</t>
  </si>
  <si>
    <t>cautēs</t>
  </si>
  <si>
    <t>'vraxos; gre'mos</t>
  </si>
  <si>
    <t>krē'mnos</t>
  </si>
  <si>
    <t>skala</t>
  </si>
  <si>
    <t>kliffe</t>
  </si>
  <si>
    <t>driuso</t>
  </si>
  <si>
    <t>klippa; stup</t>
  </si>
  <si>
    <t>falaise; escarpement</t>
  </si>
  <si>
    <t>tornaot; torraot; bri</t>
  </si>
  <si>
    <t>clogwyn; dibyn</t>
  </si>
  <si>
    <t>Respectively: also has the sense of 'slope'; 'gorge'.</t>
  </si>
  <si>
    <t>es'pũda; a'rolʸa</t>
  </si>
  <si>
    <t>Iberian Span. has acantilado, precipicio.</t>
  </si>
  <si>
    <t>acantilado; barranca</t>
  </si>
  <si>
    <t>Also tal-tepe-hši-t; tepe-hši-yoh.</t>
  </si>
  <si>
    <t>tepe-hši-t</t>
  </si>
  <si>
    <t>lilifa</t>
  </si>
  <si>
    <t>'Slope(steep)' harapaki; 'slope (gentle)' paa-nanaki.</t>
  </si>
  <si>
    <t>pari</t>
  </si>
  <si>
    <t>PEP *pali; PCP *bari.</t>
  </si>
  <si>
    <t>*PPN *mato; *pari; *paLi; *kala</t>
  </si>
  <si>
    <t>جُرﹸف , مُنْحدِر صخْري</t>
  </si>
  <si>
    <t>pært-gɑh; tæxte-sæng</t>
  </si>
  <si>
    <t>[hunia]; [roko]</t>
  </si>
  <si>
    <t>darad-; prapāta-; viṣama-; ataṭa-</t>
  </si>
  <si>
    <t>cliff, precipice</t>
  </si>
  <si>
    <t>var̃r̃i</t>
  </si>
  <si>
    <t>mōns; collis; clīvus</t>
  </si>
  <si>
    <t>vu'no; 'oros; 'lofos</t>
  </si>
  <si>
    <t>'oros; 'lopʰos; kolō'nos; bū'nos</t>
  </si>
  <si>
    <t>gora; cholm, xolm</t>
  </si>
  <si>
    <t>The first term refers to mountains, the latter three to hills.</t>
  </si>
  <si>
    <t>berg; bühel; hübel; houc</t>
  </si>
  <si>
    <t>fairguni; hlain</t>
  </si>
  <si>
    <t>First term is 'mountain' (often only 100 meters high) and 'hill'. Second term is 'hill'. Third term is used regarding Northern high Swedish mountains, and in Southwestern Swedish dialects about mountains and high hills. Fourth term (often difficult to translate) indicates slope or hillside within context of roads.</t>
  </si>
  <si>
    <t>berg; kulle; fjäll; backe</t>
  </si>
  <si>
    <t>fjall</t>
  </si>
  <si>
    <t>montagne; colline</t>
  </si>
  <si>
    <t>bre occurs only in toponyms.</t>
  </si>
  <si>
    <t>menez; krec’h</t>
  </si>
  <si>
    <t>mynydd; bryn; bre</t>
  </si>
  <si>
    <t>sliab; telach; cnoc; brī</t>
  </si>
  <si>
    <t>From Latin 'mons, tis'; 'high mountain' from Latin 'portus'.</t>
  </si>
  <si>
    <t>['mɛ̃di]; ['bortü]</t>
  </si>
  <si>
    <t>Iberian Span. has montaɲa, colina.</t>
  </si>
  <si>
    <t>montaɲa; loma; cerro</t>
  </si>
  <si>
    <t>tepe-t</t>
  </si>
  <si>
    <t>Latter example is 'crest of hill'.</t>
  </si>
  <si>
    <t>moʔuŋa; ʔotu moʔuŋa; tumutumu</t>
  </si>
  <si>
    <t>'Ridge' is hiwi; pae mauŋa. 'Mound' is puke-puke.</t>
  </si>
  <si>
    <t>mauŋa; puke</t>
  </si>
  <si>
    <t>Second form is 'ridge of hill'. PPN *puke 'mound'.</t>
  </si>
  <si>
    <t>PPN *maʔuŋa; *maquŋa; *siwi; *afu; *tuqasiwi</t>
  </si>
  <si>
    <t>'Platform/ foundation (house site)' is *PEO *apu</t>
  </si>
  <si>
    <t>جبل , تلّ</t>
  </si>
  <si>
    <t>Respectively: mountain; hill.</t>
  </si>
  <si>
    <t>kuh; teppe</t>
  </si>
  <si>
    <t>playin</t>
  </si>
  <si>
    <t>giri- parvata-; acala-; šaila-; adri-; bhūdhara</t>
  </si>
  <si>
    <t>mountain, hill</t>
  </si>
  <si>
    <t>sattu</t>
  </si>
  <si>
    <t>(h)arēna; sabulō (sabulum)</t>
  </si>
  <si>
    <t>'amos</t>
  </si>
  <si>
    <t>'psammos, 'ammos</t>
  </si>
  <si>
    <t>pesok</t>
  </si>
  <si>
    <t>sant</t>
  </si>
  <si>
    <t>malma</t>
  </si>
  <si>
    <t>sand</t>
  </si>
  <si>
    <t>sandr</t>
  </si>
  <si>
    <t>sable</t>
  </si>
  <si>
    <t>traez; sabl</t>
  </si>
  <si>
    <t>tywod</t>
  </si>
  <si>
    <t>ganem</t>
  </si>
  <si>
    <t>From Latin 'arena'.</t>
  </si>
  <si>
    <t>['hariɲa]</t>
  </si>
  <si>
    <t>arena</t>
  </si>
  <si>
    <t>šal</t>
  </si>
  <si>
    <t>ʔoneʔone</t>
  </si>
  <si>
    <t>one-puu; one</t>
  </si>
  <si>
    <t>PPN *ʔone; *qone; *'one; *oneone; *kili-kili</t>
  </si>
  <si>
    <t>رمْل</t>
  </si>
  <si>
    <t>rig; šen</t>
  </si>
  <si>
    <t>tisai</t>
  </si>
  <si>
    <t>vālukā- is also written as bālukā- (the vowel /a/ remains long in both positions).</t>
  </si>
  <si>
    <t>vālukā-; sikatā-; mahāsūkṣmā</t>
  </si>
  <si>
    <t>moðði</t>
  </si>
  <si>
    <t>lutum; līmus; caenum</t>
  </si>
  <si>
    <t>'laspi</t>
  </si>
  <si>
    <t>pē'los</t>
  </si>
  <si>
    <t>grjaz</t>
  </si>
  <si>
    <t>mot; slam; slīm</t>
  </si>
  <si>
    <t>fani</t>
  </si>
  <si>
    <t>First term used today to indicate conditions in Siberia, and as an international term for 'fresh water anaerobic mud containing abundant organic matter'. Fourth term is used by children. Fifth term is generic; also, 'loam'; 'clay'.</t>
  </si>
  <si>
    <t>gyttja; dy; mudder; gäggamoja; lera</t>
  </si>
  <si>
    <t>boue</t>
  </si>
  <si>
    <t>fank</t>
  </si>
  <si>
    <t>llaid; mwd</t>
  </si>
  <si>
    <t>lathach</t>
  </si>
  <si>
    <t>'lohi</t>
  </si>
  <si>
    <t>Iberian Span. has lodo, barro.</t>
  </si>
  <si>
    <t>lodo</t>
  </si>
  <si>
    <t>'It is muddy' ta-soki-yo-wa.</t>
  </si>
  <si>
    <t>soki-t; soki-yo</t>
  </si>
  <si>
    <t>pelepela</t>
  </si>
  <si>
    <t>paru; paru-paru; one</t>
  </si>
  <si>
    <t>PPN *(ʔ)oru; *(q)oru; *pela; *kele; *repo; *Lepo; *taʔe</t>
  </si>
  <si>
    <t>Lumpur</t>
  </si>
  <si>
    <t>*PEO *lepa'swamp, ground, earth'; *lope'fruit-watery'; *pela'swamp'; *(bp)wela'swamp, taro patch, soil'.</t>
  </si>
  <si>
    <t>PAN *cak; *tak; *taq; *tek</t>
  </si>
  <si>
    <t>وحْل , طِين</t>
  </si>
  <si>
    <t>pan̄ka-; kardama-; jambāla-</t>
  </si>
  <si>
    <t>gɑvyɑ</t>
  </si>
  <si>
    <t>pulvis</t>
  </si>
  <si>
    <t>'skoni</t>
  </si>
  <si>
    <t>'konis</t>
  </si>
  <si>
    <t>pyl</t>
  </si>
  <si>
    <t>stoup</t>
  </si>
  <si>
    <t>stubjus</t>
  </si>
  <si>
    <t>damm; stoft</t>
  </si>
  <si>
    <t>dupt; dust</t>
  </si>
  <si>
    <t>poussière</t>
  </si>
  <si>
    <t>poultr; poucher</t>
  </si>
  <si>
    <t>llwch; pylor</t>
  </si>
  <si>
    <t>Cf. 'ashes' 01.840.</t>
  </si>
  <si>
    <t>luaith-red</t>
  </si>
  <si>
    <t>er'hawc̷̣</t>
  </si>
  <si>
    <t>polvo</t>
  </si>
  <si>
    <t>Latter is 'dusty, powder'. Cf. 'ashes' 01.840.</t>
  </si>
  <si>
    <t>tal-neš; taal-neeš-yo</t>
  </si>
  <si>
    <t>efu</t>
  </si>
  <si>
    <t>'Speck' kora; toŋi.</t>
  </si>
  <si>
    <t>nehu; puehu</t>
  </si>
  <si>
    <t>See also 'ashes, powder, flour'.</t>
  </si>
  <si>
    <t>PPN *efu; PNP *pu(u)-efu; *(r)efu; *lefu; *pUefu</t>
  </si>
  <si>
    <t>Second form is homonyn (1); third form is homonyn (2). See also 'ashes, powder, flour' PHN Proto Hesperonesian</t>
  </si>
  <si>
    <t>PAN *bu; *buk; *puk</t>
  </si>
  <si>
    <t>غُبار</t>
  </si>
  <si>
    <t>gærd; xɑk</t>
  </si>
  <si>
    <t>poš</t>
  </si>
  <si>
    <t>reṇu-; pāṃsu-; dhūli-; kṣoda-</t>
  </si>
  <si>
    <t>dust</t>
  </si>
  <si>
    <t>solum</t>
  </si>
  <si>
    <t>'ɣi; 'eðafos; 'xoma</t>
  </si>
  <si>
    <t>gē; 'edapʰos; 'kʰōma; 'pedon</t>
  </si>
  <si>
    <t>počva</t>
  </si>
  <si>
    <t>erde; boden; grunt</t>
  </si>
  <si>
    <t>mulda</t>
  </si>
  <si>
    <t>grund; land; mark; jord</t>
  </si>
  <si>
    <t>terre; sol</t>
  </si>
  <si>
    <t>douar</t>
  </si>
  <si>
    <t>pridd</t>
  </si>
  <si>
    <t>lür</t>
  </si>
  <si>
    <t>tal-pan</t>
  </si>
  <si>
    <t>kelekele; ʔuli</t>
  </si>
  <si>
    <t>one-one; paru; whenua; papa</t>
  </si>
  <si>
    <t>PPN *kele; *fanua; *kau; *ta(a)kaŋa; PEP *repo</t>
  </si>
  <si>
    <t>أرْض , تُرْبة</t>
  </si>
  <si>
    <t>xɑk; zæmin</t>
  </si>
  <si>
    <t>bhū-; bhūmi-; mahī-; pṛthvī-; pṛthivī-; dharaṇī-; dharā-; vasudhā-; kṣiti-; avani-; avanī-; urvī-; medinī-; vasumatī-; kṣoṇī-</t>
  </si>
  <si>
    <t>earth=ground, soil</t>
  </si>
  <si>
    <t>terra; tellūs; humus</t>
  </si>
  <si>
    <t>'ɣi</t>
  </si>
  <si>
    <t>gē; kʰtʰōn</t>
  </si>
  <si>
    <t>zemlja</t>
  </si>
  <si>
    <t>erde; lant</t>
  </si>
  <si>
    <t>airþa; land</t>
  </si>
  <si>
    <t>jord; land</t>
  </si>
  <si>
    <t>jorð; land</t>
  </si>
  <si>
    <t>terre</t>
  </si>
  <si>
    <t>daear; tir</t>
  </si>
  <si>
    <t>talan; tīr</t>
  </si>
  <si>
    <t>tierra</t>
  </si>
  <si>
    <t>*Aztecan *tlaal-.</t>
  </si>
  <si>
    <t>māmani; fonua; kelekele</t>
  </si>
  <si>
    <t>ao; whenua</t>
  </si>
  <si>
    <t>PPN *ʔuta; *nuku; *fanua; *kele</t>
  </si>
  <si>
    <t>أرْض</t>
  </si>
  <si>
    <t>I cannot verify the compound kṣam-pṛthivī. Either term means 'earth, ' but it is possible that the compound is used in the sense of 'patient earth' with kṣam (kṣama-) having the descriptive sense of 'patient.' Perhaps the form of the compound (though I cannot verify it in the literature) is kṣam-pṛthivī. The morpheme kṣama- 'patient' (said of the earth), also appears as kṣamā- and kṣā-.</t>
  </si>
  <si>
    <t>bhū-; bhūmi-; [kṣam-pṛthivī]; mahī; kṣam-; bhuvana-; bhūloka-; bhūgola-; jagat-; kṣiti-; vasudhā-; pṛthvī; loka-; pṛthivī-; kṣmā; kṣama-</t>
  </si>
  <si>
    <t>earth, land</t>
  </si>
  <si>
    <t>mailbmi</t>
  </si>
  <si>
    <t>mundus</t>
  </si>
  <si>
    <t>The form in the brackets [ ] indicates neutralization of /s/ and /z/.</t>
  </si>
  <si>
    <t>'kosmos ['kozmos]</t>
  </si>
  <si>
    <t>'kosmos; oikū'menē</t>
  </si>
  <si>
    <t>mir; svet</t>
  </si>
  <si>
    <t>werlt</t>
  </si>
  <si>
    <t>fairhwus; midjungards; manaseþs</t>
  </si>
  <si>
    <t>First term is earlier form.</t>
  </si>
  <si>
    <t>verld; värld</t>
  </si>
  <si>
    <t>heimr; verold</t>
  </si>
  <si>
    <t>monde</t>
  </si>
  <si>
    <t>byd</t>
  </si>
  <si>
    <t>domun</t>
  </si>
  <si>
    <t>['mü̃dü]</t>
  </si>
  <si>
    <t>mundo</t>
  </si>
  <si>
    <t>tal-tikpa-k; tal-mani-k</t>
  </si>
  <si>
    <t>māmani</t>
  </si>
  <si>
    <t>ao</t>
  </si>
  <si>
    <t>عالم</t>
  </si>
  <si>
    <t>The Persian lexicon contains many loanwords, especially from Arabic. Loans are enclosed in brackets: [ ]. If no other language is specified, the loan is assumed to be from Arabic. A few dialect examples are given from Tajik = East Persian.</t>
  </si>
  <si>
    <t>[donyɑ]; ǰæhɑn</t>
  </si>
  <si>
    <t>[lumia]</t>
  </si>
  <si>
    <t>Note: verbal forms are often presented with an example of the 3rd person sing. form.</t>
  </si>
  <si>
    <t>loka-; jagat-; jagatī-; bhū-; bhuvana-; carācara-</t>
  </si>
  <si>
    <t>world</t>
  </si>
  <si>
    <t>Lappish_North_Saami_comment</t>
  </si>
  <si>
    <t>Lappish_North_Saami_Phonemic</t>
  </si>
  <si>
    <t>Latin_comment</t>
  </si>
  <si>
    <t>Latin_StandardOrth</t>
  </si>
  <si>
    <t>Greek_Modern_comment</t>
  </si>
  <si>
    <t>Greek_Modern_LatinTrans</t>
  </si>
  <si>
    <t>Greek_Ancient_comment</t>
  </si>
  <si>
    <t>Greek_Ancient_LatinTrans</t>
  </si>
  <si>
    <t>Russian_comment</t>
  </si>
  <si>
    <t>Russian_Phonemic</t>
  </si>
  <si>
    <t>German_Middle_High_comment</t>
  </si>
  <si>
    <t>German_Middle_High_StandardOrth</t>
  </si>
  <si>
    <t>Gothic_comment</t>
  </si>
  <si>
    <t>Gothic_StandardOrth</t>
  </si>
  <si>
    <t>Swedish_comment</t>
  </si>
  <si>
    <t>Swedish_StandardOrth</t>
  </si>
  <si>
    <t>Norse_Old_comment</t>
  </si>
  <si>
    <t>Norse_Old_StandardOrth</t>
  </si>
  <si>
    <t>French_comment</t>
  </si>
  <si>
    <t>French_StandardOrth</t>
  </si>
  <si>
    <t>Breton_comment</t>
  </si>
  <si>
    <t>Breton_Phonemic</t>
  </si>
  <si>
    <t>Welsh_comment</t>
  </si>
  <si>
    <t>Welsh_StandardOrth</t>
  </si>
  <si>
    <t>Irish_Old_comment</t>
  </si>
  <si>
    <t>Irish_Old_StandardOrth</t>
  </si>
  <si>
    <t>Basque_comment</t>
  </si>
  <si>
    <t>Basque_Phonemic</t>
  </si>
  <si>
    <t>Spanish_comment</t>
  </si>
  <si>
    <t>Spanish_Phonemic</t>
  </si>
  <si>
    <t>Nahuatl_Sierra_de_Zacapoaxtla_comment</t>
  </si>
  <si>
    <t>Nahuatl_Sierra_de_Zacapoaxtla_Phonemic</t>
  </si>
  <si>
    <t>-</t>
  </si>
  <si>
    <t>Tongan_comment</t>
  </si>
  <si>
    <t>Tongan_Phonemic</t>
  </si>
  <si>
    <t>Maori_comment</t>
  </si>
  <si>
    <t>Maori_Phonemic</t>
  </si>
  <si>
    <t>Proto_Polynesian_comment</t>
  </si>
  <si>
    <t>Proto_Polynesian_Phonemic</t>
  </si>
  <si>
    <t>Bahasa from Austrones and Polynes</t>
  </si>
  <si>
    <t>Proto_Austronesian_comment</t>
  </si>
  <si>
    <t>Proto_Austronesian_Phonemic</t>
  </si>
  <si>
    <t>Arabic_comment</t>
  </si>
  <si>
    <t>Arabic_Standard</t>
  </si>
  <si>
    <t>Persian_comment</t>
  </si>
  <si>
    <t>Persian_Phonemic</t>
  </si>
  <si>
    <t>Romani_comment</t>
  </si>
  <si>
    <t>Romani_Phonemic</t>
  </si>
  <si>
    <t>Sanskrit_comment</t>
  </si>
  <si>
    <t>Sanskrit_LatinTrans</t>
  </si>
  <si>
    <t>Length</t>
  </si>
  <si>
    <t>IDS</t>
  </si>
  <si>
    <t>trans_english</t>
  </si>
  <si>
    <t>Swadesh</t>
  </si>
  <si>
    <t>Germanic</t>
  </si>
  <si>
    <t>Celtic</t>
  </si>
  <si>
    <t>Intercontinental Dictionary Serie</t>
  </si>
  <si>
    <t>with</t>
  </si>
  <si>
    <t>in</t>
  </si>
  <si>
    <t>at</t>
  </si>
  <si>
    <t>correct</t>
  </si>
  <si>
    <t>wet</t>
  </si>
  <si>
    <t>dull</t>
  </si>
  <si>
    <t>dirty</t>
  </si>
  <si>
    <t>snow</t>
  </si>
  <si>
    <t>river</t>
  </si>
  <si>
    <t>rain</t>
  </si>
  <si>
    <t>swell</t>
  </si>
  <si>
    <t>freeze</t>
  </si>
  <si>
    <t>tie</t>
  </si>
  <si>
    <t>push</t>
  </si>
  <si>
    <t>wipe</t>
  </si>
  <si>
    <t>rub</t>
  </si>
  <si>
    <t>squeeze</t>
  </si>
  <si>
    <t>lie</t>
  </si>
  <si>
    <t>scratch</t>
  </si>
  <si>
    <t>hit</t>
  </si>
  <si>
    <t>fight</t>
  </si>
  <si>
    <t>live</t>
  </si>
  <si>
    <t>fear</t>
  </si>
  <si>
    <t>smell</t>
  </si>
  <si>
    <t>breathe</t>
  </si>
  <si>
    <t>guts</t>
  </si>
  <si>
    <t>rope</t>
  </si>
  <si>
    <t>stick</t>
  </si>
  <si>
    <t>thin</t>
  </si>
  <si>
    <t>thick</t>
  </si>
  <si>
    <t>wide</t>
  </si>
  <si>
    <t>other</t>
  </si>
  <si>
    <t>few</t>
  </si>
  <si>
    <t>there</t>
  </si>
  <si>
    <t>here</t>
  </si>
  <si>
    <t>he</t>
  </si>
  <si>
    <t>Swadesh 100</t>
  </si>
  <si>
    <t>burn</t>
  </si>
  <si>
    <t>smoke</t>
  </si>
  <si>
    <t>die</t>
  </si>
  <si>
    <t>breast</t>
  </si>
  <si>
    <t>belly</t>
  </si>
  <si>
    <t>hair</t>
  </si>
  <si>
    <t>fat (n.)</t>
  </si>
  <si>
    <t>skin</t>
  </si>
  <si>
    <t>Man (human being)</t>
  </si>
  <si>
    <t>man (adult male)</t>
  </si>
  <si>
    <t>small</t>
  </si>
  <si>
    <t>many</t>
  </si>
  <si>
    <t>all</t>
  </si>
  <si>
    <t>that</t>
  </si>
  <si>
    <t>this</t>
  </si>
  <si>
    <t>Swadesh ID</t>
  </si>
  <si>
    <t>By Morris Swadesh, 1940-1950</t>
  </si>
  <si>
    <t>List of basic words less subject to be replaced by loanwords</t>
  </si>
  <si>
    <t>bao1 nhiêu1</t>
  </si>
  <si>
    <t>berapa</t>
  </si>
  <si>
    <t>Backpacker</t>
  </si>
  <si>
    <t>what number</t>
  </si>
  <si>
    <t>=</t>
  </si>
  <si>
    <t>How much ?</t>
  </si>
  <si>
    <t>tiên4</t>
  </si>
  <si>
    <t>wang</t>
  </si>
  <si>
    <t>Survivor</t>
  </si>
  <si>
    <t>Money</t>
  </si>
  <si>
    <t>Miss</t>
  </si>
  <si>
    <t>no4</t>
  </si>
  <si>
    <t>Full</t>
  </si>
  <si>
    <t>??</t>
  </si>
  <si>
    <t>cukup</t>
  </si>
  <si>
    <t>good mount</t>
  </si>
  <si>
    <t>Enough</t>
  </si>
  <si>
    <t>nhiêu1</t>
  </si>
  <si>
    <t>banyak</t>
  </si>
  <si>
    <t>Much, many</t>
  </si>
  <si>
    <t>ho'n1</t>
  </si>
  <si>
    <t>lebih</t>
  </si>
  <si>
    <t>More</t>
  </si>
  <si>
    <t>chin2</t>
  </si>
  <si>
    <t>sembilan</t>
  </si>
  <si>
    <t>tam2</t>
  </si>
  <si>
    <t>lapan</t>
  </si>
  <si>
    <t>bay3</t>
  </si>
  <si>
    <t>tujuh</t>
  </si>
  <si>
    <t>sau2</t>
  </si>
  <si>
    <t>enam</t>
  </si>
  <si>
    <t>na'm1</t>
  </si>
  <si>
    <t>lima</t>
  </si>
  <si>
    <t>bôn2</t>
  </si>
  <si>
    <t>empat</t>
  </si>
  <si>
    <t>ba1</t>
  </si>
  <si>
    <t>tiga</t>
  </si>
  <si>
    <t>two ten</t>
  </si>
  <si>
    <t>hai1</t>
  </si>
  <si>
    <t>dua</t>
  </si>
  <si>
    <t>nhgin4</t>
  </si>
  <si>
    <t>se-ribu</t>
  </si>
  <si>
    <t>tra'm1</t>
  </si>
  <si>
    <t>se-ratus</t>
  </si>
  <si>
    <t>mu'o'i4</t>
  </si>
  <si>
    <t>se-puluh</t>
  </si>
  <si>
    <t>môt6</t>
  </si>
  <si>
    <t>satu</t>
  </si>
  <si>
    <t>sô2</t>
  </si>
  <si>
    <t>nombor</t>
  </si>
  <si>
    <t>Number</t>
  </si>
  <si>
    <t>Amounts</t>
  </si>
  <si>
    <t>vi6 sao1</t>
  </si>
  <si>
    <t>kenapa</t>
  </si>
  <si>
    <t>Why?</t>
  </si>
  <si>
    <t>khac2</t>
  </si>
  <si>
    <t>lain</t>
  </si>
  <si>
    <t>Other</t>
  </si>
  <si>
    <t>giông2</t>
  </si>
  <si>
    <t>sama</t>
  </si>
  <si>
    <t>Same</t>
  </si>
  <si>
    <t>môi6</t>
  </si>
  <si>
    <t>semua</t>
  </si>
  <si>
    <t>All</t>
  </si>
  <si>
    <t>Then, hence</t>
  </si>
  <si>
    <t>tai1vi6 ?</t>
  </si>
  <si>
    <t>kerana</t>
  </si>
  <si>
    <t>Because</t>
  </si>
  <si>
    <t>nêo2</t>
  </si>
  <si>
    <t>kalau</t>
  </si>
  <si>
    <t>If</t>
  </si>
  <si>
    <t>hoac6</t>
  </si>
  <si>
    <t>atau</t>
  </si>
  <si>
    <t>Or</t>
  </si>
  <si>
    <t>vo'i2</t>
  </si>
  <si>
    <t>dengan</t>
  </si>
  <si>
    <t>and this</t>
  </si>
  <si>
    <t>With</t>
  </si>
  <si>
    <t>va4</t>
  </si>
  <si>
    <t>dan</t>
  </si>
  <si>
    <t>And</t>
  </si>
  <si>
    <t>Logic</t>
  </si>
  <si>
    <t>sach2</t>
  </si>
  <si>
    <t>buku</t>
  </si>
  <si>
    <t>Book</t>
  </si>
  <si>
    <t>giây2</t>
  </si>
  <si>
    <t>karta</t>
  </si>
  <si>
    <t>Paper</t>
  </si>
  <si>
    <t>baca</t>
  </si>
  <si>
    <t>Read</t>
  </si>
  <si>
    <t>viêt2</t>
  </si>
  <si>
    <t>tulis</t>
  </si>
  <si>
    <t>Write</t>
  </si>
  <si>
    <t>biêt2</t>
  </si>
  <si>
    <t>tahu</t>
  </si>
  <si>
    <t>Know</t>
  </si>
  <si>
    <t>Answer</t>
  </si>
  <si>
    <t>hoi3</t>
  </si>
  <si>
    <t>tanya</t>
  </si>
  <si>
    <t>Ask</t>
  </si>
  <si>
    <t>noi2</t>
  </si>
  <si>
    <t>Say</t>
  </si>
  <si>
    <t>Speech</t>
  </si>
  <si>
    <t>muôn2</t>
  </si>
  <si>
    <t>mahu</t>
  </si>
  <si>
    <t>Want</t>
  </si>
  <si>
    <t>tôt2</t>
  </si>
  <si>
    <t>baik</t>
  </si>
  <si>
    <t>Good</t>
  </si>
  <si>
    <t>not happy</t>
  </si>
  <si>
    <t>Angry</t>
  </si>
  <si>
    <t>buôn4</t>
  </si>
  <si>
    <t>Sad</t>
  </si>
  <si>
    <t>vui2</t>
  </si>
  <si>
    <t>Happy</t>
  </si>
  <si>
    <t>rasa</t>
  </si>
  <si>
    <t>Feel</t>
  </si>
  <si>
    <t>Feeling</t>
  </si>
  <si>
    <t>nhac6</t>
  </si>
  <si>
    <t>Music</t>
  </si>
  <si>
    <t>Heat</t>
  </si>
  <si>
    <t>Light</t>
  </si>
  <si>
    <t>Hear</t>
  </si>
  <si>
    <t>dao</t>
  </si>
  <si>
    <t>lihat</t>
  </si>
  <si>
    <t>See</t>
  </si>
  <si>
    <t>Perception</t>
  </si>
  <si>
    <t>tre3</t>
  </si>
  <si>
    <t>mudah</t>
  </si>
  <si>
    <t>not old</t>
  </si>
  <si>
    <t>Young</t>
  </si>
  <si>
    <t>gia4</t>
  </si>
  <si>
    <t>tua</t>
  </si>
  <si>
    <t>Old</t>
  </si>
  <si>
    <t>tuoi3</t>
  </si>
  <si>
    <t>Age</t>
  </si>
  <si>
    <t>a'n1</t>
  </si>
  <si>
    <t>makan</t>
  </si>
  <si>
    <t>Eat</t>
  </si>
  <si>
    <t>Body</t>
  </si>
  <si>
    <t>lam4 sao1</t>
  </si>
  <si>
    <t>begaimana</t>
  </si>
  <si>
    <t>How?</t>
  </si>
  <si>
    <t>???</t>
  </si>
  <si>
    <t>cuba</t>
  </si>
  <si>
    <t>Try</t>
  </si>
  <si>
    <t>Find</t>
  </si>
  <si>
    <t>tim4</t>
  </si>
  <si>
    <t>cari</t>
  </si>
  <si>
    <t>Search</t>
  </si>
  <si>
    <t>phai3</t>
  </si>
  <si>
    <t>harus</t>
  </si>
  <si>
    <t>Must</t>
  </si>
  <si>
    <t>co2 the3</t>
  </si>
  <si>
    <t>boleh</t>
  </si>
  <si>
    <t>Can</t>
  </si>
  <si>
    <t>nghi3</t>
  </si>
  <si>
    <t>Rest</t>
  </si>
  <si>
    <t>cho1</t>
  </si>
  <si>
    <t>beri</t>
  </si>
  <si>
    <t>Give</t>
  </si>
  <si>
    <t>lai2</t>
  </si>
  <si>
    <t>ambil</t>
  </si>
  <si>
    <t>Take</t>
  </si>
  <si>
    <t>co2</t>
  </si>
  <si>
    <t>Have</t>
  </si>
  <si>
    <t>viec4</t>
  </si>
  <si>
    <t>kerja</t>
  </si>
  <si>
    <t>Work</t>
  </si>
  <si>
    <t>lam4</t>
  </si>
  <si>
    <t>buat</t>
  </si>
  <si>
    <t>Do, act</t>
  </si>
  <si>
    <t>la4</t>
  </si>
  <si>
    <t>jadilah</t>
  </si>
  <si>
    <t>Be</t>
  </si>
  <si>
    <t>Action</t>
  </si>
  <si>
    <t>not fast</t>
  </si>
  <si>
    <t>Slow</t>
  </si>
  <si>
    <t>nhanh1</t>
  </si>
  <si>
    <t>cepat</t>
  </si>
  <si>
    <t>Fast</t>
  </si>
  <si>
    <t>laju</t>
  </si>
  <si>
    <t>Speed</t>
  </si>
  <si>
    <t>ikut</t>
  </si>
  <si>
    <t>Follow</t>
  </si>
  <si>
    <t>tu'4</t>
  </si>
  <si>
    <t>dari</t>
  </si>
  <si>
    <t>From</t>
  </si>
  <si>
    <t>den2</t>
  </si>
  <si>
    <t>ke</t>
  </si>
  <si>
    <t>To</t>
  </si>
  <si>
    <t>ve4</t>
  </si>
  <si>
    <t>balik</t>
  </si>
  <si>
    <t>go here again</t>
  </si>
  <si>
    <t>Come back</t>
  </si>
  <si>
    <t>datang</t>
  </si>
  <si>
    <t>go here</t>
  </si>
  <si>
    <t>Come</t>
  </si>
  <si>
    <t>di1</t>
  </si>
  <si>
    <t>pergi</t>
  </si>
  <si>
    <t>Go</t>
  </si>
  <si>
    <t>Make, turn</t>
  </si>
  <si>
    <t>jadi</t>
  </si>
  <si>
    <t>Become, get</t>
  </si>
  <si>
    <t>khi1 nao4</t>
  </si>
  <si>
    <t>bila</t>
  </si>
  <si>
    <t>what time</t>
  </si>
  <si>
    <t>When?</t>
  </si>
  <si>
    <t>bây1 gio'4</t>
  </si>
  <si>
    <t>sekarang</t>
  </si>
  <si>
    <t>this time</t>
  </si>
  <si>
    <t>Now</t>
  </si>
  <si>
    <t>sau</t>
  </si>
  <si>
    <t>selepas</t>
  </si>
  <si>
    <t>After</t>
  </si>
  <si>
    <t>sebelum</t>
  </si>
  <si>
    <t>Before</t>
  </si>
  <si>
    <t>chu'a1</t>
  </si>
  <si>
    <t>belum</t>
  </si>
  <si>
    <t>not already</t>
  </si>
  <si>
    <t>Not yet</t>
  </si>
  <si>
    <t>van4 con4</t>
  </si>
  <si>
    <t>masih</t>
  </si>
  <si>
    <t>Still</t>
  </si>
  <si>
    <t>se5</t>
  </si>
  <si>
    <t>akan</t>
  </si>
  <si>
    <t>Will, plan, futur</t>
  </si>
  <si>
    <t>rôi4</t>
  </si>
  <si>
    <t>sudah</t>
  </si>
  <si>
    <t>Already, finish</t>
  </si>
  <si>
    <t>muôn4</t>
  </si>
  <si>
    <t>lembat</t>
  </si>
  <si>
    <t>Late</t>
  </si>
  <si>
    <t>doi6</t>
  </si>
  <si>
    <t>tunggu</t>
  </si>
  <si>
    <t>take time</t>
  </si>
  <si>
    <t>Wait</t>
  </si>
  <si>
    <t>thang2</t>
  </si>
  <si>
    <t>bulan</t>
  </si>
  <si>
    <t>Month</t>
  </si>
  <si>
    <t>ngay4</t>
  </si>
  <si>
    <t>hari</t>
  </si>
  <si>
    <t>Day</t>
  </si>
  <si>
    <t>gio'4</t>
  </si>
  <si>
    <t>jam</t>
  </si>
  <si>
    <t>Hour</t>
  </si>
  <si>
    <t>waktu</t>
  </si>
  <si>
    <t>Time, moment</t>
  </si>
  <si>
    <t>o'3 dâu1</t>
  </si>
  <si>
    <t>mana</t>
  </si>
  <si>
    <t>what place</t>
  </si>
  <si>
    <t>Where?</t>
  </si>
  <si>
    <t>o'3 day4</t>
  </si>
  <si>
    <t>sini</t>
  </si>
  <si>
    <t>this place</t>
  </si>
  <si>
    <t>Here</t>
  </si>
  <si>
    <t>o'3</t>
  </si>
  <si>
    <t>di</t>
  </si>
  <si>
    <t>At</t>
  </si>
  <si>
    <t>xa1</t>
  </si>
  <si>
    <t>jahu</t>
  </si>
  <si>
    <t>not near</t>
  </si>
  <si>
    <t>Far</t>
  </si>
  <si>
    <t>gan4?</t>
  </si>
  <si>
    <t>dekat</t>
  </si>
  <si>
    <t>Near</t>
  </si>
  <si>
    <t>nha4 hang4</t>
  </si>
  <si>
    <t>place eat</t>
  </si>
  <si>
    <t>Restorant</t>
  </si>
  <si>
    <t>cu'a3 hang4</t>
  </si>
  <si>
    <t>kedai</t>
  </si>
  <si>
    <t>place buy</t>
  </si>
  <si>
    <t>Shop</t>
  </si>
  <si>
    <t>nha4</t>
  </si>
  <si>
    <t>rumah</t>
  </si>
  <si>
    <t>place live</t>
  </si>
  <si>
    <t>House</t>
  </si>
  <si>
    <t>phong4</t>
  </si>
  <si>
    <t>bilik</t>
  </si>
  <si>
    <t>Room</t>
  </si>
  <si>
    <t>tempat</t>
  </si>
  <si>
    <t>Space</t>
  </si>
  <si>
    <t>ai4</t>
  </si>
  <si>
    <t>siapa</t>
  </si>
  <si>
    <t>what man</t>
  </si>
  <si>
    <t>Who?</t>
  </si>
  <si>
    <t>gi4</t>
  </si>
  <si>
    <t>What?</t>
  </si>
  <si>
    <t>ban6</t>
  </si>
  <si>
    <t>kawan</t>
  </si>
  <si>
    <t>good man</t>
  </si>
  <si>
    <t>Friend</t>
  </si>
  <si>
    <t>nu'5</t>
  </si>
  <si>
    <t>wanita</t>
  </si>
  <si>
    <t>Women</t>
  </si>
  <si>
    <t>nay4</t>
  </si>
  <si>
    <t>ini</t>
  </si>
  <si>
    <t>This</t>
  </si>
  <si>
    <t>ban6 ây2</t>
  </si>
  <si>
    <t>this man</t>
  </si>
  <si>
    <t>He, she</t>
  </si>
  <si>
    <t>kamu</t>
  </si>
  <si>
    <t>You</t>
  </si>
  <si>
    <t>tôi1</t>
  </si>
  <si>
    <t>saya</t>
  </si>
  <si>
    <t>I, me</t>
  </si>
  <si>
    <t>ngu'o'i4</t>
  </si>
  <si>
    <t>orang</t>
  </si>
  <si>
    <t>Man, person</t>
  </si>
  <si>
    <t>Persons</t>
  </si>
  <si>
    <t>Viet</t>
  </si>
  <si>
    <t>Bahasa</t>
  </si>
  <si>
    <t>Combination</t>
  </si>
  <si>
    <t>Meaning</t>
  </si>
  <si>
    <t>Field</t>
  </si>
  <si>
    <t>Semio-tree</t>
  </si>
  <si>
    <t>IDS#</t>
  </si>
  <si>
    <t>Basic words for travel survival</t>
  </si>
  <si>
    <t>Most common notions in French literature</t>
  </si>
  <si>
    <t>Physical 1</t>
  </si>
  <si>
    <t>Chemical 2</t>
  </si>
  <si>
    <t>Nature 2</t>
  </si>
  <si>
    <t>Matter 1</t>
  </si>
  <si>
    <t>Biology 3</t>
  </si>
  <si>
    <t>Life 1</t>
  </si>
  <si>
    <t>Body 2</t>
  </si>
  <si>
    <t>Psychology 4</t>
  </si>
  <si>
    <t>Sensation 1</t>
  </si>
  <si>
    <t>Thoughts 3</t>
  </si>
  <si>
    <t>Emotion 2</t>
  </si>
  <si>
    <t>Social 5</t>
  </si>
  <si>
    <t>Writing 2</t>
  </si>
  <si>
    <t>Civilisation 3</t>
  </si>
  <si>
    <t>Kinship 3</t>
  </si>
  <si>
    <t>Abstract 1</t>
  </si>
  <si>
    <t>Time 2</t>
  </si>
  <si>
    <t>Space 3</t>
  </si>
  <si>
    <t>Motion 4</t>
  </si>
  <si>
    <t>Animal 4</t>
  </si>
  <si>
    <t>level 2</t>
  </si>
  <si>
    <t>level 3</t>
  </si>
  <si>
    <t>SubSub</t>
  </si>
  <si>
    <t>Numbers 1</t>
  </si>
  <si>
    <t>Location 1</t>
  </si>
  <si>
    <t>Travel 1</t>
  </si>
  <si>
    <t>Plants 1</t>
  </si>
  <si>
    <t>Target 1</t>
  </si>
  <si>
    <t>Assess 2</t>
  </si>
  <si>
    <t>Ownership 2</t>
  </si>
  <si>
    <t>Money 1</t>
  </si>
  <si>
    <t>tampat makan</t>
  </si>
  <si>
    <t>Shadow</t>
  </si>
  <si>
    <t>True / False / Real</t>
  </si>
  <si>
    <t>Have to / need / needed</t>
  </si>
  <si>
    <t>To have</t>
  </si>
  <si>
    <t>Against / Contrary</t>
  </si>
  <si>
    <t>Thing</t>
  </si>
  <si>
    <t>Equal</t>
  </si>
  <si>
    <t>Composer / Item</t>
  </si>
  <si>
    <t>General / Individual</t>
  </si>
  <si>
    <t>Function</t>
  </si>
  <si>
    <t>Degree</t>
  </si>
  <si>
    <t>System</t>
  </si>
  <si>
    <t>Species / genus</t>
  </si>
  <si>
    <t>Part</t>
  </si>
  <si>
    <t>Whole</t>
  </si>
  <si>
    <t>State</t>
  </si>
  <si>
    <t>Nothing</t>
  </si>
  <si>
    <t>Two</t>
  </si>
  <si>
    <t>Three four</t>
  </si>
  <si>
    <t>A / Only</t>
  </si>
  <si>
    <t>Day Night</t>
  </si>
  <si>
    <t>Slow / Fast</t>
  </si>
  <si>
    <t>Morning evening</t>
  </si>
  <si>
    <t>Early / Late</t>
  </si>
  <si>
    <t>Former</t>
  </si>
  <si>
    <t>Times</t>
  </si>
  <si>
    <t>First / Last</t>
  </si>
  <si>
    <t>Year / Year</t>
  </si>
  <si>
    <t>Expect</t>
  </si>
  <si>
    <t>Hour / Minute / Second</t>
  </si>
  <si>
    <t>Last</t>
  </si>
  <si>
    <t>Event / circumstance</t>
  </si>
  <si>
    <t>Season</t>
  </si>
  <si>
    <t>Week</t>
  </si>
  <si>
    <t>Big / small</t>
  </si>
  <si>
    <t>Near / Far</t>
  </si>
  <si>
    <t>Together</t>
  </si>
  <si>
    <t>Fat</t>
  </si>
  <si>
    <t>Place / Location</t>
  </si>
  <si>
    <t>Full empty</t>
  </si>
  <si>
    <t>Edge</t>
  </si>
  <si>
    <t>End</t>
  </si>
  <si>
    <t>Side</t>
  </si>
  <si>
    <t>Corner</t>
  </si>
  <si>
    <t>Contain</t>
  </si>
  <si>
    <t>Cover / Cutlery</t>
  </si>
  <si>
    <t>Background</t>
  </si>
  <si>
    <t>Line</t>
  </si>
  <si>
    <t>Long / Wide</t>
  </si>
  <si>
    <t>Spot</t>
  </si>
  <si>
    <t>Flat / Plan</t>
  </si>
  <si>
    <t>Round / Circle</t>
  </si>
  <si>
    <t>In / On / Off</t>
  </si>
  <si>
    <t>Up down</t>
  </si>
  <si>
    <t>Middle / center</t>
  </si>
  <si>
    <t>Right left</t>
  </si>
  <si>
    <t>On under</t>
  </si>
  <si>
    <t>Front / front</t>
  </si>
  <si>
    <t>Between</t>
  </si>
  <si>
    <t>Easy hard</t>
  </si>
  <si>
    <t>Start / Finish</t>
  </si>
  <si>
    <t>Enter / Catching / Hook</t>
  </si>
  <si>
    <t>Strong</t>
  </si>
  <si>
    <t>Change / become</t>
  </si>
  <si>
    <t>Act</t>
  </si>
  <si>
    <t>Do</t>
  </si>
  <si>
    <t>Way / Way</t>
  </si>
  <si>
    <t>Movement</t>
  </si>
  <si>
    <t>Average</t>
  </si>
  <si>
    <t>Carry</t>
  </si>
  <si>
    <t>Able</t>
  </si>
  <si>
    <t>Strength</t>
  </si>
  <si>
    <t>New / Nine</t>
  </si>
  <si>
    <t>Build / Destroy</t>
  </si>
  <si>
    <t>Open close</t>
  </si>
  <si>
    <t>Send</t>
  </si>
  <si>
    <t>Lead</t>
  </si>
  <si>
    <t>Raise</t>
  </si>
  <si>
    <t>Blow</t>
  </si>
  <si>
    <t>Effect</t>
  </si>
  <si>
    <t>Stop / Stop</t>
  </si>
  <si>
    <t>Break</t>
  </si>
  <si>
    <t>Load</t>
  </si>
  <si>
    <t>Carry on</t>
  </si>
  <si>
    <t>Cut</t>
  </si>
  <si>
    <t>Explode</t>
  </si>
  <si>
    <t>Prevent</t>
  </si>
  <si>
    <t>To stare</t>
  </si>
  <si>
    <t>Form / Form</t>
  </si>
  <si>
    <t>Hit</t>
  </si>
  <si>
    <t>Throw</t>
  </si>
  <si>
    <t>Lift</t>
  </si>
  <si>
    <t>Mixing / Mixing / Mix</t>
  </si>
  <si>
    <t>To occupy</t>
  </si>
  <si>
    <t>Hang</t>
  </si>
  <si>
    <t>Pose</t>
  </si>
  <si>
    <t>Push</t>
  </si>
  <si>
    <t>Press</t>
  </si>
  <si>
    <t>Produce / reproduce</t>
  </si>
  <si>
    <t>Deep / Dig</t>
  </si>
  <si>
    <t>Tighten / Pinch</t>
  </si>
  <si>
    <t>Solid / Resist</t>
  </si>
  <si>
    <t>Tender</t>
  </si>
  <si>
    <t>Hold</t>
  </si>
  <si>
    <t>Shoot</t>
  </si>
  <si>
    <t>Falling / Drop</t>
  </si>
  <si>
    <t>To touch</t>
  </si>
  <si>
    <t>Turn / Tour</t>
  </si>
  <si>
    <t>Drag</t>
  </si>
  <si>
    <t>Pointe / Pierce / Hole</t>
  </si>
  <si>
    <t>Stay</t>
  </si>
  <si>
    <t>Support</t>
  </si>
  <si>
    <t>Attach / Link</t>
  </si>
  <si>
    <t>Fight</t>
  </si>
  <si>
    <t>To expand</t>
  </si>
  <si>
    <t>Go ahead</t>
  </si>
  <si>
    <t>Enter exit</t>
  </si>
  <si>
    <t>Follow / Suite</t>
  </si>
  <si>
    <t>Go up go down</t>
  </si>
  <si>
    <t>Leave / Exit</t>
  </si>
  <si>
    <t>Arrive</t>
  </si>
  <si>
    <t>Reach</t>
  </si>
  <si>
    <t>Flow</t>
  </si>
  <si>
    <t>Cross</t>
  </si>
  <si>
    <t>Escape</t>
  </si>
  <si>
    <t>Pass</t>
  </si>
  <si>
    <t>Set / Reset</t>
  </si>
  <si>
    <t>Take / Resume</t>
  </si>
  <si>
    <t>Make</t>
  </si>
  <si>
    <t>Receive</t>
  </si>
  <si>
    <t>Lose</t>
  </si>
  <si>
    <t>Remove / Remove</t>
  </si>
  <si>
    <t>Heavy, light</t>
  </si>
  <si>
    <t>Quality / Quantity</t>
  </si>
  <si>
    <t>Earth</t>
  </si>
  <si>
    <t>Fire</t>
  </si>
  <si>
    <t>Water</t>
  </si>
  <si>
    <t>Gold Silver</t>
  </si>
  <si>
    <t>Fine (fine)</t>
  </si>
  <si>
    <t>Iron</t>
  </si>
  <si>
    <t>Material</t>
  </si>
  <si>
    <t>Room / Piece</t>
  </si>
  <si>
    <t>Pure</t>
  </si>
  <si>
    <t>Dry</t>
  </si>
  <si>
    <t>Wind</t>
  </si>
  <si>
    <t>Sky</t>
  </si>
  <si>
    <t>Sea</t>
  </si>
  <si>
    <t>World</t>
  </si>
  <si>
    <t>Sun / Moon</t>
  </si>
  <si>
    <t>Campaign</t>
  </si>
  <si>
    <t>Mountain</t>
  </si>
  <si>
    <t>Standing / Laying / Sitting</t>
  </si>
  <si>
    <t>Defend</t>
  </si>
  <si>
    <t>Walking / No</t>
  </si>
  <si>
    <t>Dining / Living</t>
  </si>
  <si>
    <t>Young / Old</t>
  </si>
  <si>
    <t>Die / Death</t>
  </si>
  <si>
    <t>Be born</t>
  </si>
  <si>
    <t>Living / Life</t>
  </si>
  <si>
    <t>Work / Work / Works</t>
  </si>
  <si>
    <t>Kill</t>
  </si>
  <si>
    <t>Travel</t>
  </si>
  <si>
    <t>Paint</t>
  </si>
  <si>
    <t>Kitchen / Cook</t>
  </si>
  <si>
    <t>Bread</t>
  </si>
  <si>
    <t>Filer / Weaving</t>
  </si>
  <si>
    <t>Run</t>
  </si>
  <si>
    <t>Hunting / Fishing</t>
  </si>
  <si>
    <t>Clothing / Dress</t>
  </si>
  <si>
    <t>Drink</t>
  </si>
  <si>
    <t>Dwell</t>
  </si>
  <si>
    <t>Patient / Doctor / Health</t>
  </si>
  <si>
    <t>Care / Caring</t>
  </si>
  <si>
    <t>Shaft</t>
  </si>
  <si>
    <t>Leaf</t>
  </si>
  <si>
    <t>Flower</t>
  </si>
  <si>
    <t>Plant</t>
  </si>
  <si>
    <t>Pink</t>
  </si>
  <si>
    <t>Wood</t>
  </si>
  <si>
    <t>Grass</t>
  </si>
  <si>
    <t>Garden</t>
  </si>
  <si>
    <t>Eye eyes</t>
  </si>
  <si>
    <t>No one</t>
  </si>
  <si>
    <t>Hand</t>
  </si>
  <si>
    <t>Head</t>
  </si>
  <si>
    <t>Heart</t>
  </si>
  <si>
    <t>Back</t>
  </si>
  <si>
    <t>Forehead</t>
  </si>
  <si>
    <t>Nerve / brain</t>
  </si>
  <si>
    <t>Nose / Throat</t>
  </si>
  <si>
    <t>Skin</t>
  </si>
  <si>
    <t>Foot</t>
  </si>
  <si>
    <t>Chest / Breast</t>
  </si>
  <si>
    <t>Blood</t>
  </si>
  <si>
    <t>Flying / Wing</t>
  </si>
  <si>
    <t>Mouth</t>
  </si>
  <si>
    <t>Arm</t>
  </si>
  <si>
    <t>Flesh</t>
  </si>
  <si>
    <t>Leg</t>
  </si>
  <si>
    <t>Naked</t>
  </si>
  <si>
    <t>Bone</t>
  </si>
  <si>
    <t>Hair / Hair</t>
  </si>
  <si>
    <t>Finger</t>
  </si>
  <si>
    <t>Figure / Face</t>
  </si>
  <si>
    <t>Man Woman</t>
  </si>
  <si>
    <t>Father mother</t>
  </si>
  <si>
    <t>Son / Girl / Boy</t>
  </si>
  <si>
    <t>Brother sister</t>
  </si>
  <si>
    <t>Child</t>
  </si>
  <si>
    <t>Bird</t>
  </si>
  <si>
    <t>Stupid</t>
  </si>
  <si>
    <t>Horse</t>
  </si>
  <si>
    <t>Dog / Cat / Wolf</t>
  </si>
  <si>
    <t>Hot cold</t>
  </si>
  <si>
    <t>Clear</t>
  </si>
  <si>
    <t>Color</t>
  </si>
  <si>
    <t>Listen</t>
  </si>
  <si>
    <t>Hearing / Ear</t>
  </si>
  <si>
    <t>Look</t>
  </si>
  <si>
    <t>Sound / Sound</t>
  </si>
  <si>
    <t>View / View</t>
  </si>
  <si>
    <t>Black White</t>
  </si>
  <si>
    <t>Red / Blue</t>
  </si>
  <si>
    <t>Dirty / Clean / Net</t>
  </si>
  <si>
    <t>Shine</t>
  </si>
  <si>
    <t>Sound / Appear / Appearing</t>
  </si>
  <si>
    <t>Soft</t>
  </si>
  <si>
    <t>Hard</t>
  </si>
  <si>
    <t>Sensitive / Sensation</t>
  </si>
  <si>
    <t>Suffering / Pain</t>
  </si>
  <si>
    <t>Good bad</t>
  </si>
  <si>
    <t>Happy / Unhappy</t>
  </si>
  <si>
    <t>Loving / Pleasing</t>
  </si>
  <si>
    <t>Beautiful</t>
  </si>
  <si>
    <t>Fear / Fear</t>
  </si>
  <si>
    <t>Pleasure / Joy</t>
  </si>
  <si>
    <t>Laugh</t>
  </si>
  <si>
    <t>Admire / indignant</t>
  </si>
  <si>
    <t>Sentence</t>
  </si>
  <si>
    <t>Charmer / enchant</t>
  </si>
  <si>
    <t>Character</t>
  </si>
  <si>
    <t>Anger</t>
  </si>
  <si>
    <t>happy</t>
  </si>
  <si>
    <t>Boredom</t>
  </si>
  <si>
    <t>Impress</t>
  </si>
  <si>
    <t>Proud</t>
  </si>
  <si>
    <t>Glory</t>
  </si>
  <si>
    <t>Honor</t>
  </si>
  <si>
    <t>Dare / Courage</t>
  </si>
  <si>
    <t>Crying / Tear</t>
  </si>
  <si>
    <t>Poet / Poetry</t>
  </si>
  <si>
    <t>Regret</t>
  </si>
  <si>
    <t>Serious</t>
  </si>
  <si>
    <t>Quiet / quiet</t>
  </si>
  <si>
    <t>Believe</t>
  </si>
  <si>
    <t>Deciding / Select</t>
  </si>
  <si>
    <t>Duty / Oblige</t>
  </si>
  <si>
    <t>Sleeping / Ensure</t>
  </si>
  <si>
    <t>Mind</t>
  </si>
  <si>
    <t>Idea</t>
  </si>
  <si>
    <t>Imagine</t>
  </si>
  <si>
    <t>Just</t>
  </si>
  <si>
    <t>Free / Freedom</t>
  </si>
  <si>
    <t>Memory / Memory / Forgetting</t>
  </si>
  <si>
    <t>Think</t>
  </si>
  <si>
    <t>Worth / Value</t>
  </si>
  <si>
    <t>Case</t>
  </si>
  <si>
    <t>Badly</t>
  </si>
  <si>
    <t>Price / Cher</t>
  </si>
  <si>
    <t>Subject / Object</t>
  </si>
  <si>
    <t>Hide</t>
  </si>
  <si>
    <t>Prepare / Ready</t>
  </si>
  <si>
    <t>Secret / discreet</t>
  </si>
  <si>
    <t>Consciousness</t>
  </si>
  <si>
    <t>Doubt</t>
  </si>
  <si>
    <t>To feel / experience</t>
  </si>
  <si>
    <t>Foreign</t>
  </si>
  <si>
    <t>Crazy</t>
  </si>
  <si>
    <t>Grace</t>
  </si>
  <si>
    <t>Habit</t>
  </si>
  <si>
    <t>Clever / Intelligence</t>
  </si>
  <si>
    <t>Measure</t>
  </si>
  <si>
    <t>Recognize</t>
  </si>
  <si>
    <t>Sets / Set / Regular</t>
  </si>
  <si>
    <t>Note / Note</t>
  </si>
  <si>
    <t>Dream / Dream / Songer</t>
  </si>
  <si>
    <t>Assume</t>
  </si>
  <si>
    <t>Sure and certain</t>
  </si>
  <si>
    <t>Class / Sort</t>
  </si>
  <si>
    <t>Drive</t>
  </si>
  <si>
    <t>Establish</t>
  </si>
  <si>
    <t>Example</t>
  </si>
  <si>
    <t>Win</t>
  </si>
  <si>
    <t>Keep</t>
  </si>
  <si>
    <t>Order</t>
  </si>
  <si>
    <t>Hold back</t>
  </si>
  <si>
    <t>Serve / Usage</t>
  </si>
  <si>
    <t>Warning</t>
  </si>
  <si>
    <t>Interest</t>
  </si>
  <si>
    <t>Goal</t>
  </si>
  <si>
    <t>Search / Search</t>
  </si>
  <si>
    <t>Desire</t>
  </si>
  <si>
    <t>Want to</t>
  </si>
  <si>
    <t>Hope / wish</t>
  </si>
  <si>
    <t>Faith / Confidence</t>
  </si>
  <si>
    <t>Count</t>
  </si>
  <si>
    <t>Knowledge / Know</t>
  </si>
  <si>
    <t>Learn</t>
  </si>
  <si>
    <t>Understand</t>
  </si>
  <si>
    <t>Consider</t>
  </si>
  <si>
    <t>To study</t>
  </si>
  <si>
    <t>Reason</t>
  </si>
  <si>
    <t>Compare</t>
  </si>
  <si>
    <t>Yes No</t>
  </si>
  <si>
    <t>Language</t>
  </si>
  <si>
    <t>Word / Word</t>
  </si>
  <si>
    <t>Speak</t>
  </si>
  <si>
    <t>Allow</t>
  </si>
  <si>
    <t>Sing</t>
  </si>
  <si>
    <t>Mark</t>
  </si>
  <si>
    <t>Report / Report</t>
  </si>
  <si>
    <t>Agreement / grant</t>
  </si>
  <si>
    <t>Announce</t>
  </si>
  <si>
    <t>Call / Name</t>
  </si>
  <si>
    <t>Board / Advisor</t>
  </si>
  <si>
    <t>Suit</t>
  </si>
  <si>
    <t>Explain</t>
  </si>
  <si>
    <t>Express</t>
  </si>
  <si>
    <t>School</t>
  </si>
  <si>
    <t>Show</t>
  </si>
  <si>
    <t>Offer / Offer</t>
  </si>
  <si>
    <t>Opinion / Review</t>
  </si>
  <si>
    <t>Present</t>
  </si>
  <si>
    <t>Traitor</t>
  </si>
  <si>
    <t>Fool</t>
  </si>
  <si>
    <t>Scream</t>
  </si>
  <si>
    <t>Dance</t>
  </si>
  <si>
    <t>Draw</t>
  </si>
  <si>
    <t>Expose</t>
  </si>
  <si>
    <t>History / Narrating</t>
  </si>
  <si>
    <t>Repeat</t>
  </si>
  <si>
    <t>Voice</t>
  </si>
  <si>
    <t>To write</t>
  </si>
  <si>
    <t>Letter</t>
  </si>
  <si>
    <t>Sign</t>
  </si>
  <si>
    <t>Representing / Image</t>
  </si>
  <si>
    <t>Table / Table</t>
  </si>
  <si>
    <t>War / Peace</t>
  </si>
  <si>
    <t>Master / Authority</t>
  </si>
  <si>
    <t>Family</t>
  </si>
  <si>
    <t>People</t>
  </si>
  <si>
    <t>Religion / Sacred</t>
  </si>
  <si>
    <t>Soul</t>
  </si>
  <si>
    <t>Celebration</t>
  </si>
  <si>
    <t>Play / game</t>
  </si>
  <si>
    <t>Country</t>
  </si>
  <si>
    <t>Door / Window</t>
  </si>
  <si>
    <t>King</t>
  </si>
  <si>
    <t>Save</t>
  </si>
  <si>
    <t>City Town</t>
  </si>
  <si>
    <t>Associate / Company</t>
  </si>
  <si>
    <t>Bedroom</t>
  </si>
  <si>
    <t>Castle / Palace / Hotel</t>
  </si>
  <si>
    <t>Judge / Judge</t>
  </si>
  <si>
    <t>Performance / Theatre</t>
  </si>
  <si>
    <t>Weapon / Army</t>
  </si>
  <si>
    <t>Christian</t>
  </si>
  <si>
    <t>Civilization</t>
  </si>
  <si>
    <t>Church</t>
  </si>
  <si>
    <t>Married / Marriage</t>
  </si>
  <si>
    <t>Policy</t>
  </si>
  <si>
    <t>Title / Office</t>
  </si>
  <si>
    <t>Moral / Moral</t>
  </si>
  <si>
    <t>Random / Destin</t>
  </si>
  <si>
    <t>Philosophy / Wisdom</t>
  </si>
  <si>
    <t>Common</t>
  </si>
  <si>
    <t>Law / Law</t>
  </si>
  <si>
    <t>Fault</t>
  </si>
  <si>
    <t>Wall</t>
  </si>
  <si>
    <t>Share / Share</t>
  </si>
  <si>
    <t>Roll / Wheel</t>
  </si>
  <si>
    <t>Road / Street</t>
  </si>
  <si>
    <t>Transporter / Car</t>
  </si>
  <si>
    <t>Rich / Poor</t>
  </si>
  <si>
    <t>Sell ​​buy</t>
  </si>
  <si>
    <t>Pay</t>
  </si>
  <si>
    <t>Words EN</t>
  </si>
  <si>
    <t>Words FR</t>
  </si>
  <si>
    <t>Same / Others</t>
  </si>
  <si>
    <t>Present / absent</t>
  </si>
  <si>
    <t>Weak</t>
  </si>
</sst>
</file>

<file path=xl/styles.xml><?xml version="1.0" encoding="utf-8"?>
<styleSheet xmlns="http://schemas.openxmlformats.org/spreadsheetml/2006/main">
  <numFmts count="3">
    <numFmt numFmtId="43" formatCode="_-* #,##0.00_-;\-* #,##0.00_-;_-* &quot;-&quot;??_-;_-@_-"/>
    <numFmt numFmtId="164" formatCode="_(* #,##0.00_);_(* \(#,##0.00\);_(* &quot;-&quot;??_);_(@_)"/>
    <numFmt numFmtId="165" formatCode="&quot;Q&quot;#,##0_);\(&quot;Q&quot;#,##0\)"/>
  </numFmts>
  <fonts count="24">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8"/>
      <color theme="1"/>
      <name val="Calibri"/>
      <family val="2"/>
      <scheme val="minor"/>
    </font>
    <font>
      <b/>
      <sz val="8"/>
      <color indexed="81"/>
      <name val="Tahoma"/>
      <family val="2"/>
    </font>
    <font>
      <sz val="8"/>
      <color indexed="81"/>
      <name val="Tahoma"/>
      <family val="2"/>
    </font>
    <font>
      <sz val="10"/>
      <color indexed="18"/>
      <name val="Arial"/>
      <family val="2"/>
    </font>
    <font>
      <sz val="10"/>
      <name val="Arial"/>
      <family val="2"/>
    </font>
    <font>
      <u/>
      <sz val="10"/>
      <color indexed="12"/>
      <name val="Arial"/>
      <family val="2"/>
    </font>
    <font>
      <sz val="10"/>
      <color indexed="16"/>
      <name val="Arial"/>
      <family val="2"/>
    </font>
    <font>
      <b/>
      <sz val="16"/>
      <color indexed="9"/>
      <name val="Arial"/>
      <family val="2"/>
    </font>
    <font>
      <b/>
      <sz val="12"/>
      <color indexed="9"/>
      <name val="Arial"/>
      <family val="2"/>
    </font>
    <font>
      <sz val="12"/>
      <color indexed="9"/>
      <name val="Arial"/>
      <family val="2"/>
    </font>
    <font>
      <sz val="10"/>
      <color indexed="9"/>
      <name val="Arial"/>
      <family val="2"/>
    </font>
    <font>
      <b/>
      <sz val="10"/>
      <color indexed="10"/>
      <name val="Arial"/>
      <family val="2"/>
    </font>
    <font>
      <sz val="12"/>
      <color theme="1"/>
      <name val="Calibri"/>
      <family val="2"/>
      <scheme val="minor"/>
    </font>
    <font>
      <b/>
      <sz val="12"/>
      <color theme="1"/>
      <name val="Consolas"/>
      <family val="3"/>
    </font>
    <font>
      <b/>
      <u/>
      <sz val="12"/>
      <color theme="1"/>
      <name val="Calibri"/>
      <family val="2"/>
      <scheme val="minor"/>
    </font>
    <font>
      <b/>
      <sz val="12"/>
      <color theme="0"/>
      <name val="Cambria"/>
      <family val="1"/>
      <scheme val="major"/>
    </font>
    <font>
      <b/>
      <sz val="12"/>
      <color theme="0"/>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rgb="FF92D050"/>
        <bgColor indexed="64"/>
      </patternFill>
    </fill>
    <fill>
      <patternFill patternType="solid">
        <fgColor rgb="FF007A92"/>
        <bgColor indexed="64"/>
      </patternFill>
    </fill>
    <fill>
      <patternFill patternType="solid">
        <fgColor theme="4" tint="0.39997558519241921"/>
        <bgColor indexed="64"/>
      </patternFill>
    </fill>
    <fill>
      <patternFill patternType="solid">
        <fgColor rgb="FFFFFF00"/>
        <bgColor indexed="64"/>
      </patternFill>
    </fill>
    <fill>
      <patternFill patternType="solid">
        <fgColor indexed="43"/>
        <bgColor indexed="64"/>
      </patternFill>
    </fill>
    <fill>
      <patternFill patternType="solid">
        <fgColor rgb="FF007592"/>
        <bgColor indexed="64"/>
      </patternFill>
    </fill>
    <fill>
      <patternFill patternType="solid">
        <fgColor indexed="22"/>
        <bgColor indexed="64"/>
      </patternFill>
    </fill>
    <fill>
      <patternFill patternType="solid">
        <fgColor rgb="FF007792"/>
        <bgColor indexed="64"/>
      </patternFill>
    </fill>
    <fill>
      <patternFill patternType="lightVertical">
        <fgColor indexed="48"/>
        <bgColor indexed="9"/>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style="thin">
        <color indexed="64"/>
      </left>
      <right style="medium">
        <color indexed="64"/>
      </right>
      <top/>
      <bottom/>
      <diagonal/>
    </border>
    <border>
      <left style="thin">
        <color indexed="16"/>
      </left>
      <right style="thin">
        <color indexed="16"/>
      </right>
      <top style="thin">
        <color indexed="16"/>
      </top>
      <bottom style="thin">
        <color indexed="16"/>
      </bottom>
      <diagonal/>
    </border>
    <border>
      <left style="thin">
        <color indexed="48"/>
      </left>
      <right style="thin">
        <color indexed="48"/>
      </right>
      <top style="thin">
        <color indexed="48"/>
      </top>
      <bottom style="thin">
        <color indexed="48"/>
      </bottom>
      <diagonal/>
    </border>
    <border>
      <left/>
      <right/>
      <top/>
      <bottom style="medium">
        <color indexed="64"/>
      </bottom>
      <diagonal/>
    </border>
  </borders>
  <cellStyleXfs count="22">
    <xf numFmtId="0" fontId="0" fillId="0" borderId="0"/>
    <xf numFmtId="0" fontId="8" fillId="6" borderId="8" applyNumberFormat="0" applyAlignment="0"/>
    <xf numFmtId="0" fontId="8" fillId="6" borderId="8" applyNumberFormat="0" applyAlignment="0"/>
    <xf numFmtId="164"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65" fontId="9" fillId="0" borderId="0" applyFill="0" applyBorder="0" applyAlignment="0" applyProtection="0"/>
    <xf numFmtId="0" fontId="10" fillId="0" borderId="0" applyNumberFormat="0" applyFill="0" applyBorder="0" applyAlignment="0" applyProtection="0">
      <alignment vertical="top"/>
      <protection locked="0"/>
    </xf>
    <xf numFmtId="0" fontId="4" fillId="7" borderId="9" applyNumberFormat="0" applyFont="0" applyBorder="0" applyAlignment="0" applyProtection="0">
      <alignment horizontal="right" vertical="top"/>
    </xf>
    <xf numFmtId="0" fontId="9" fillId="0" borderId="0" applyNumberFormat="0" applyFill="0" applyBorder="0" applyAlignment="0" applyProtection="0"/>
    <xf numFmtId="0" fontId="9" fillId="0" borderId="0"/>
    <xf numFmtId="0" fontId="9" fillId="0" borderId="0" applyNumberFormat="0" applyAlignment="0"/>
    <xf numFmtId="0" fontId="2" fillId="0" borderId="0"/>
    <xf numFmtId="0" fontId="11" fillId="8" borderId="10" applyNumberFormat="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2" fillId="9" borderId="0"/>
    <xf numFmtId="0" fontId="13" fillId="9" borderId="0"/>
    <xf numFmtId="0" fontId="14" fillId="9" borderId="0"/>
    <xf numFmtId="0" fontId="15" fillId="9" borderId="1" applyNumberFormat="0">
      <alignment horizontal="center" vertical="center"/>
    </xf>
    <xf numFmtId="0" fontId="16" fillId="10" borderId="11">
      <alignment horizontal="center"/>
    </xf>
  </cellStyleXfs>
  <cellXfs count="37">
    <xf numFmtId="0" fontId="0" fillId="0" borderId="0" xfId="0"/>
    <xf numFmtId="0" fontId="0" fillId="0" borderId="1" xfId="0" applyBorder="1"/>
    <xf numFmtId="0" fontId="1" fillId="2" borderId="1" xfId="0" applyFont="1" applyFill="1" applyBorder="1"/>
    <xf numFmtId="0" fontId="0" fillId="0" borderId="2" xfId="0" applyBorder="1"/>
    <xf numFmtId="0" fontId="0" fillId="0" borderId="3" xfId="0" applyBorder="1"/>
    <xf numFmtId="0" fontId="0" fillId="0" borderId="0" xfId="0" applyAlignment="1">
      <alignment horizontal="left"/>
    </xf>
    <xf numFmtId="0" fontId="0" fillId="0" borderId="0" xfId="0" applyAlignment="1">
      <alignment horizontal="left" indent="1"/>
    </xf>
    <xf numFmtId="0" fontId="0" fillId="0" borderId="3" xfId="0" applyNumberFormat="1" applyBorder="1"/>
    <xf numFmtId="0" fontId="0" fillId="0" borderId="0" xfId="0" applyFill="1" applyBorder="1"/>
    <xf numFmtId="0" fontId="1" fillId="0" borderId="0" xfId="0" applyFont="1"/>
    <xf numFmtId="0" fontId="0" fillId="0" borderId="0" xfId="0" applyBorder="1"/>
    <xf numFmtId="0" fontId="3" fillId="3" borderId="4" xfId="0" applyFont="1" applyFill="1" applyBorder="1" applyAlignment="1">
      <alignment horizontal="left"/>
    </xf>
    <xf numFmtId="0" fontId="3" fillId="3" borderId="4" xfId="0" quotePrefix="1" applyFont="1" applyFill="1" applyBorder="1" applyAlignment="1">
      <alignment horizontal="left"/>
    </xf>
    <xf numFmtId="0" fontId="3" fillId="3" borderId="4" xfId="0" applyFont="1" applyFill="1" applyBorder="1" applyAlignment="1">
      <alignment horizontal="left" indent="1"/>
    </xf>
    <xf numFmtId="0" fontId="0" fillId="2" borderId="5" xfId="0" applyFill="1" applyBorder="1"/>
    <xf numFmtId="0" fontId="0" fillId="2" borderId="4" xfId="0" applyFill="1" applyBorder="1"/>
    <xf numFmtId="0" fontId="0" fillId="2" borderId="6" xfId="0" applyFill="1" applyBorder="1"/>
    <xf numFmtId="0" fontId="0" fillId="4" borderId="5" xfId="0" applyFill="1" applyBorder="1"/>
    <xf numFmtId="0" fontId="0" fillId="4" borderId="4" xfId="0" applyFill="1" applyBorder="1"/>
    <xf numFmtId="0" fontId="0" fillId="4" borderId="6" xfId="0" applyFill="1" applyBorder="1"/>
    <xf numFmtId="0" fontId="0" fillId="5" borderId="7" xfId="0" applyFill="1" applyBorder="1"/>
    <xf numFmtId="0" fontId="0" fillId="0" borderId="0" xfId="0" applyBorder="1" applyAlignment="1">
      <alignment horizontal="left"/>
    </xf>
    <xf numFmtId="0" fontId="0" fillId="0" borderId="0" xfId="0" applyBorder="1" applyAlignment="1">
      <alignment horizontal="left" indent="1"/>
    </xf>
    <xf numFmtId="0" fontId="5" fillId="0" borderId="0" xfId="0" applyFont="1" applyBorder="1"/>
    <xf numFmtId="0" fontId="0" fillId="0" borderId="0" xfId="0" applyNumberFormat="1" applyAlignment="1">
      <alignment horizontal="left"/>
    </xf>
    <xf numFmtId="0" fontId="5" fillId="0" borderId="0" xfId="0" applyFont="1"/>
    <xf numFmtId="0" fontId="17" fillId="0" borderId="0" xfId="0" applyFont="1"/>
    <xf numFmtId="0" fontId="17" fillId="0" borderId="0" xfId="0" applyFont="1" applyAlignment="1">
      <alignment horizontal="left"/>
    </xf>
    <xf numFmtId="0" fontId="18" fillId="0" borderId="0" xfId="0" applyFont="1" applyAlignment="1">
      <alignment horizontal="left"/>
    </xf>
    <xf numFmtId="0" fontId="19" fillId="0" borderId="0" xfId="0" applyFont="1"/>
    <xf numFmtId="0" fontId="17" fillId="0" borderId="0" xfId="0" quotePrefix="1" applyFont="1"/>
    <xf numFmtId="0" fontId="19" fillId="0" borderId="0" xfId="0" applyFont="1" applyAlignment="1">
      <alignment horizontal="left"/>
    </xf>
    <xf numFmtId="0" fontId="20" fillId="3" borderId="4" xfId="0" applyFont="1" applyFill="1" applyBorder="1" applyAlignment="1">
      <alignment horizontal="left"/>
    </xf>
    <xf numFmtId="0" fontId="21" fillId="3" borderId="4" xfId="0" applyFont="1" applyFill="1" applyBorder="1" applyAlignment="1">
      <alignment horizontal="left"/>
    </xf>
    <xf numFmtId="0" fontId="20" fillId="3" borderId="12" xfId="0" applyFont="1" applyFill="1" applyBorder="1" applyAlignment="1">
      <alignment horizontal="left"/>
    </xf>
    <xf numFmtId="0" fontId="17" fillId="0" borderId="1" xfId="0" applyFont="1" applyBorder="1"/>
    <xf numFmtId="0" fontId="5" fillId="0" borderId="0" xfId="0" applyFont="1" applyAlignment="1"/>
  </cellXfs>
  <cellStyles count="22">
    <cellStyle name="Assumption 2 3" xfId="1"/>
    <cellStyle name="Assumption 4" xfId="2"/>
    <cellStyle name="Comma 2" xfId="3"/>
    <cellStyle name="Comma 3" xfId="4"/>
    <cellStyle name="Comma 4" xfId="5"/>
    <cellStyle name="Currency 2" xfId="6"/>
    <cellStyle name="Hyperlink 2" xfId="7"/>
    <cellStyle name="KeTeal" xfId="8"/>
    <cellStyle name="Normal" xfId="0" builtinId="0"/>
    <cellStyle name="Normal 2" xfId="9"/>
    <cellStyle name="Normal 3" xfId="10"/>
    <cellStyle name="Normal 4" xfId="11"/>
    <cellStyle name="Normal 4 2" xfId="12"/>
    <cellStyle name="OffSheet 2" xfId="13"/>
    <cellStyle name="Percent 2" xfId="14"/>
    <cellStyle name="Percent 3" xfId="15"/>
    <cellStyle name="Percent 4" xfId="16"/>
    <cellStyle name="SheetHeader1" xfId="17"/>
    <cellStyle name="SheetHeader2" xfId="18"/>
    <cellStyle name="SheetHeader3" xfId="19"/>
    <cellStyle name="Table_Heading 3" xfId="20"/>
    <cellStyle name="WIP 2" xfId="21"/>
  </cellStyles>
  <dxfs count="2">
    <dxf>
      <fill>
        <patternFill>
          <bgColor rgb="FFFFC000"/>
        </patternFill>
      </fill>
    </dxf>
    <dxf>
      <fill>
        <patternFill>
          <bgColor theme="9"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CB8E5E2-5DB3-476E-A7D3-EA722E5191E7}"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en-GB"/>
        </a:p>
      </dgm:t>
    </dgm:pt>
    <dgm:pt modelId="{B94496D4-4C0E-4AF0-98C3-4FA0D46864D3}">
      <dgm:prSet phldrT="[Text]"/>
      <dgm:spPr/>
      <dgm:t>
        <a:bodyPr/>
        <a:lstStyle/>
        <a:p>
          <a:pPr algn="l"/>
          <a:r>
            <a:rPr lang="en-GB"/>
            <a:t>1 physics</a:t>
          </a:r>
        </a:p>
      </dgm:t>
    </dgm:pt>
    <dgm:pt modelId="{FB74AD23-B9D4-4E15-BE4E-70A749645024}" type="parTrans" cxnId="{C0BFF831-4110-472E-A37B-FACF3FDCF2FF}">
      <dgm:prSet/>
      <dgm:spPr/>
      <dgm:t>
        <a:bodyPr/>
        <a:lstStyle/>
        <a:p>
          <a:pPr algn="l"/>
          <a:endParaRPr lang="en-GB"/>
        </a:p>
      </dgm:t>
    </dgm:pt>
    <dgm:pt modelId="{4B82D001-0940-4CDD-84CD-F0CCD2B7ABAF}" type="sibTrans" cxnId="{C0BFF831-4110-472E-A37B-FACF3FDCF2FF}">
      <dgm:prSet/>
      <dgm:spPr/>
      <dgm:t>
        <a:bodyPr/>
        <a:lstStyle/>
        <a:p>
          <a:pPr algn="l"/>
          <a:endParaRPr lang="en-GB"/>
        </a:p>
      </dgm:t>
    </dgm:pt>
    <dgm:pt modelId="{0EB312F7-55BC-4228-8EDA-1F3490BAF426}">
      <dgm:prSet phldrT="[Text]"/>
      <dgm:spPr/>
      <dgm:t>
        <a:bodyPr/>
        <a:lstStyle/>
        <a:p>
          <a:pPr algn="l"/>
          <a:r>
            <a:rPr lang="en-GB"/>
            <a:t>1 time</a:t>
          </a:r>
        </a:p>
      </dgm:t>
    </dgm:pt>
    <dgm:pt modelId="{CACA1C4D-9994-4DB1-AA30-394A5BDA511B}" type="parTrans" cxnId="{BD4F03F6-F9F1-46D4-92B5-738B410E6268}">
      <dgm:prSet/>
      <dgm:spPr/>
      <dgm:t>
        <a:bodyPr/>
        <a:lstStyle/>
        <a:p>
          <a:pPr algn="l"/>
          <a:endParaRPr lang="en-GB"/>
        </a:p>
      </dgm:t>
    </dgm:pt>
    <dgm:pt modelId="{609F28AA-2EF3-4A65-9269-7B6DA5BE7771}" type="sibTrans" cxnId="{BD4F03F6-F9F1-46D4-92B5-738B410E6268}">
      <dgm:prSet/>
      <dgm:spPr/>
      <dgm:t>
        <a:bodyPr/>
        <a:lstStyle/>
        <a:p>
          <a:pPr algn="l"/>
          <a:endParaRPr lang="en-GB"/>
        </a:p>
      </dgm:t>
    </dgm:pt>
    <dgm:pt modelId="{47AD5E5C-0092-4243-9F78-5AB494A3E4EC}">
      <dgm:prSet phldrT="[Text]"/>
      <dgm:spPr/>
      <dgm:t>
        <a:bodyPr/>
        <a:lstStyle/>
        <a:p>
          <a:pPr algn="l"/>
          <a:r>
            <a:rPr lang="en-GB"/>
            <a:t>2 nature</a:t>
          </a:r>
        </a:p>
      </dgm:t>
    </dgm:pt>
    <dgm:pt modelId="{0F715514-A1B3-44BF-A82C-C718A3A5B53C}" type="parTrans" cxnId="{BEBF8183-5545-4EA4-AA4F-112CE0C6E9D9}">
      <dgm:prSet/>
      <dgm:spPr/>
      <dgm:t>
        <a:bodyPr/>
        <a:lstStyle/>
        <a:p>
          <a:pPr algn="l"/>
          <a:endParaRPr lang="en-GB"/>
        </a:p>
      </dgm:t>
    </dgm:pt>
    <dgm:pt modelId="{CA08AE3C-1FBA-4B07-9031-E704C39E06B1}" type="sibTrans" cxnId="{BEBF8183-5545-4EA4-AA4F-112CE0C6E9D9}">
      <dgm:prSet/>
      <dgm:spPr/>
      <dgm:t>
        <a:bodyPr/>
        <a:lstStyle/>
        <a:p>
          <a:pPr algn="l"/>
          <a:endParaRPr lang="en-GB"/>
        </a:p>
      </dgm:t>
    </dgm:pt>
    <dgm:pt modelId="{209190DE-6099-4544-8C27-675F8995A4D0}">
      <dgm:prSet phldrT="[Text]"/>
      <dgm:spPr/>
      <dgm:t>
        <a:bodyPr/>
        <a:lstStyle/>
        <a:p>
          <a:pPr algn="l"/>
          <a:r>
            <a:rPr lang="en-GB"/>
            <a:t>1 life</a:t>
          </a:r>
        </a:p>
      </dgm:t>
    </dgm:pt>
    <dgm:pt modelId="{51B2DB3B-2B29-44A1-A705-7DA40E196851}" type="parTrans" cxnId="{DDA87026-A269-4DF4-899A-2B657763C5A1}">
      <dgm:prSet/>
      <dgm:spPr/>
      <dgm:t>
        <a:bodyPr/>
        <a:lstStyle/>
        <a:p>
          <a:pPr algn="l"/>
          <a:endParaRPr lang="en-GB"/>
        </a:p>
      </dgm:t>
    </dgm:pt>
    <dgm:pt modelId="{E55EF20B-0319-4216-9B0E-B6943382176A}" type="sibTrans" cxnId="{DDA87026-A269-4DF4-899A-2B657763C5A1}">
      <dgm:prSet/>
      <dgm:spPr/>
      <dgm:t>
        <a:bodyPr/>
        <a:lstStyle/>
        <a:p>
          <a:pPr algn="l"/>
          <a:endParaRPr lang="en-GB"/>
        </a:p>
      </dgm:t>
    </dgm:pt>
    <dgm:pt modelId="{7D0C80B5-DF5E-4044-8479-9AAA8306B14F}">
      <dgm:prSet phldrT="[Text]"/>
      <dgm:spPr/>
      <dgm:t>
        <a:bodyPr/>
        <a:lstStyle/>
        <a:p>
          <a:pPr algn="l"/>
          <a:r>
            <a:rPr lang="en-GB"/>
            <a:t>2 space</a:t>
          </a:r>
        </a:p>
      </dgm:t>
    </dgm:pt>
    <dgm:pt modelId="{4A9DFA8A-29D8-455D-961F-D91162F3634D}" type="parTrans" cxnId="{B414A45A-0867-4911-B995-FD4DBB7B5F53}">
      <dgm:prSet/>
      <dgm:spPr/>
      <dgm:t>
        <a:bodyPr/>
        <a:lstStyle/>
        <a:p>
          <a:pPr algn="l"/>
          <a:endParaRPr lang="en-GB"/>
        </a:p>
      </dgm:t>
    </dgm:pt>
    <dgm:pt modelId="{9C251676-9C7B-4B61-9FC9-FC6B7C4313F8}" type="sibTrans" cxnId="{B414A45A-0867-4911-B995-FD4DBB7B5F53}">
      <dgm:prSet/>
      <dgm:spPr/>
      <dgm:t>
        <a:bodyPr/>
        <a:lstStyle/>
        <a:p>
          <a:pPr algn="l"/>
          <a:endParaRPr lang="en-GB"/>
        </a:p>
      </dgm:t>
    </dgm:pt>
    <dgm:pt modelId="{D5E64C23-0FDD-44B8-9B67-A81445A66E02}">
      <dgm:prSet phldrT="[Text]"/>
      <dgm:spPr/>
      <dgm:t>
        <a:bodyPr/>
        <a:lstStyle/>
        <a:p>
          <a:pPr algn="l"/>
          <a:r>
            <a:rPr lang="en-GB"/>
            <a:t>3 motion</a:t>
          </a:r>
        </a:p>
      </dgm:t>
    </dgm:pt>
    <dgm:pt modelId="{4DDF53C3-2DDC-4452-961D-E43D55F9D3CF}" type="parTrans" cxnId="{33BAE638-424C-4730-89B7-DC5841D69698}">
      <dgm:prSet/>
      <dgm:spPr/>
      <dgm:t>
        <a:bodyPr/>
        <a:lstStyle/>
        <a:p>
          <a:pPr algn="l"/>
          <a:endParaRPr lang="en-GB"/>
        </a:p>
      </dgm:t>
    </dgm:pt>
    <dgm:pt modelId="{F6B84A29-D392-4C2E-9818-0EE580A4CE69}" type="sibTrans" cxnId="{33BAE638-424C-4730-89B7-DC5841D69698}">
      <dgm:prSet/>
      <dgm:spPr/>
      <dgm:t>
        <a:bodyPr/>
        <a:lstStyle/>
        <a:p>
          <a:pPr algn="l"/>
          <a:endParaRPr lang="en-GB"/>
        </a:p>
      </dgm:t>
    </dgm:pt>
    <dgm:pt modelId="{19D3F858-F711-4CA5-A791-54766C41B50A}">
      <dgm:prSet phldrT="[Text]"/>
      <dgm:spPr/>
      <dgm:t>
        <a:bodyPr/>
        <a:lstStyle/>
        <a:p>
          <a:pPr algn="l"/>
          <a:r>
            <a:rPr lang="en-GB"/>
            <a:t>2 chemistry</a:t>
          </a:r>
        </a:p>
      </dgm:t>
    </dgm:pt>
    <dgm:pt modelId="{38AD798E-C92E-499C-9229-3B97D4B2164B}" type="parTrans" cxnId="{B4F21096-6942-4000-8B80-154D44610B75}">
      <dgm:prSet/>
      <dgm:spPr/>
      <dgm:t>
        <a:bodyPr/>
        <a:lstStyle/>
        <a:p>
          <a:pPr algn="l"/>
          <a:endParaRPr lang="en-GB"/>
        </a:p>
      </dgm:t>
    </dgm:pt>
    <dgm:pt modelId="{79023AB1-91D7-4E9E-AF7A-D1E80233A241}" type="sibTrans" cxnId="{B4F21096-6942-4000-8B80-154D44610B75}">
      <dgm:prSet/>
      <dgm:spPr/>
      <dgm:t>
        <a:bodyPr/>
        <a:lstStyle/>
        <a:p>
          <a:pPr algn="l"/>
          <a:endParaRPr lang="en-GB"/>
        </a:p>
      </dgm:t>
    </dgm:pt>
    <dgm:pt modelId="{584840FA-3694-4096-A6B3-E8575FF76C8C}">
      <dgm:prSet phldrT="[Text]"/>
      <dgm:spPr/>
      <dgm:t>
        <a:bodyPr/>
        <a:lstStyle/>
        <a:p>
          <a:pPr algn="l"/>
          <a:r>
            <a:rPr lang="en-GB"/>
            <a:t>1 matter</a:t>
          </a:r>
        </a:p>
      </dgm:t>
    </dgm:pt>
    <dgm:pt modelId="{E66540C3-3479-4747-BDA0-E1289558ACA0}" type="parTrans" cxnId="{A11DE0A2-3481-444E-9E8A-CF2A313D23AF}">
      <dgm:prSet/>
      <dgm:spPr/>
      <dgm:t>
        <a:bodyPr/>
        <a:lstStyle/>
        <a:p>
          <a:pPr algn="l"/>
          <a:endParaRPr lang="en-GB"/>
        </a:p>
      </dgm:t>
    </dgm:pt>
    <dgm:pt modelId="{17AB304C-EEC0-45ED-801F-4927E6FCDF8F}" type="sibTrans" cxnId="{A11DE0A2-3481-444E-9E8A-CF2A313D23AF}">
      <dgm:prSet/>
      <dgm:spPr/>
      <dgm:t>
        <a:bodyPr/>
        <a:lstStyle/>
        <a:p>
          <a:pPr algn="l"/>
          <a:endParaRPr lang="en-GB"/>
        </a:p>
      </dgm:t>
    </dgm:pt>
    <dgm:pt modelId="{EDD12029-3C31-48D3-8AED-2A6DDE360B03}">
      <dgm:prSet phldrT="[Text]"/>
      <dgm:spPr/>
      <dgm:t>
        <a:bodyPr/>
        <a:lstStyle/>
        <a:p>
          <a:pPr algn="l"/>
          <a:r>
            <a:rPr lang="en-GB"/>
            <a:t>3 biology</a:t>
          </a:r>
        </a:p>
      </dgm:t>
    </dgm:pt>
    <dgm:pt modelId="{3E463026-044F-420A-BCA8-4587AC11EC70}" type="parTrans" cxnId="{628EB71B-FBA1-4612-862D-AD156BA0CC45}">
      <dgm:prSet/>
      <dgm:spPr/>
      <dgm:t>
        <a:bodyPr/>
        <a:lstStyle/>
        <a:p>
          <a:pPr algn="l"/>
          <a:endParaRPr lang="en-GB"/>
        </a:p>
      </dgm:t>
    </dgm:pt>
    <dgm:pt modelId="{B3073D4F-DB75-4582-B398-9C1CCC00B318}" type="sibTrans" cxnId="{628EB71B-FBA1-4612-862D-AD156BA0CC45}">
      <dgm:prSet/>
      <dgm:spPr/>
      <dgm:t>
        <a:bodyPr/>
        <a:lstStyle/>
        <a:p>
          <a:pPr algn="l"/>
          <a:endParaRPr lang="en-GB"/>
        </a:p>
      </dgm:t>
    </dgm:pt>
    <dgm:pt modelId="{31CD701E-4BB2-4A5F-826B-3D2182C9D674}">
      <dgm:prSet phldrT="[Text]"/>
      <dgm:spPr/>
      <dgm:t>
        <a:bodyPr/>
        <a:lstStyle/>
        <a:p>
          <a:pPr algn="l"/>
          <a:r>
            <a:rPr lang="en-GB"/>
            <a:t>2 body</a:t>
          </a:r>
        </a:p>
      </dgm:t>
    </dgm:pt>
    <dgm:pt modelId="{7A1577A5-9FB2-4F93-BCF5-0955DE24CBB4}" type="parTrans" cxnId="{70920970-5D29-4F2D-A7B1-62B8970962A7}">
      <dgm:prSet/>
      <dgm:spPr/>
      <dgm:t>
        <a:bodyPr/>
        <a:lstStyle/>
        <a:p>
          <a:pPr algn="l"/>
          <a:endParaRPr lang="en-GB"/>
        </a:p>
      </dgm:t>
    </dgm:pt>
    <dgm:pt modelId="{805D9D24-CBD9-4222-8490-9217D746D831}" type="sibTrans" cxnId="{70920970-5D29-4F2D-A7B1-62B8970962A7}">
      <dgm:prSet/>
      <dgm:spPr/>
      <dgm:t>
        <a:bodyPr/>
        <a:lstStyle/>
        <a:p>
          <a:pPr algn="l"/>
          <a:endParaRPr lang="en-GB"/>
        </a:p>
      </dgm:t>
    </dgm:pt>
    <dgm:pt modelId="{E8215494-4A85-4B43-A7DE-08580E5987F7}">
      <dgm:prSet phldrT="[Text]"/>
      <dgm:spPr/>
      <dgm:t>
        <a:bodyPr/>
        <a:lstStyle/>
        <a:p>
          <a:pPr algn="l"/>
          <a:r>
            <a:rPr lang="en-GB"/>
            <a:t>4 psychology</a:t>
          </a:r>
        </a:p>
      </dgm:t>
    </dgm:pt>
    <dgm:pt modelId="{FA7F0A49-A91A-4D96-8217-C3E361A5BA4D}" type="parTrans" cxnId="{B5D70F2A-C7B4-4EA7-9173-459C987F6547}">
      <dgm:prSet/>
      <dgm:spPr/>
      <dgm:t>
        <a:bodyPr/>
        <a:lstStyle/>
        <a:p>
          <a:pPr algn="l"/>
          <a:endParaRPr lang="en-GB"/>
        </a:p>
      </dgm:t>
    </dgm:pt>
    <dgm:pt modelId="{1990D471-9710-4124-9E38-25A3EEEFDE0C}" type="sibTrans" cxnId="{B5D70F2A-C7B4-4EA7-9173-459C987F6547}">
      <dgm:prSet/>
      <dgm:spPr/>
      <dgm:t>
        <a:bodyPr/>
        <a:lstStyle/>
        <a:p>
          <a:pPr algn="l"/>
          <a:endParaRPr lang="en-GB"/>
        </a:p>
      </dgm:t>
    </dgm:pt>
    <dgm:pt modelId="{B863766F-B51E-4705-84F2-C221440F098F}">
      <dgm:prSet phldrT="[Text]"/>
      <dgm:spPr/>
      <dgm:t>
        <a:bodyPr/>
        <a:lstStyle/>
        <a:p>
          <a:pPr algn="l"/>
          <a:r>
            <a:rPr lang="en-GB"/>
            <a:t>1 sensation</a:t>
          </a:r>
        </a:p>
      </dgm:t>
    </dgm:pt>
    <dgm:pt modelId="{E8805262-9057-4D45-8E4C-0FE9EC4FF865}" type="parTrans" cxnId="{F478892A-4F01-43AC-A22E-5BAC09271881}">
      <dgm:prSet/>
      <dgm:spPr/>
      <dgm:t>
        <a:bodyPr/>
        <a:lstStyle/>
        <a:p>
          <a:pPr algn="l"/>
          <a:endParaRPr lang="en-GB"/>
        </a:p>
      </dgm:t>
    </dgm:pt>
    <dgm:pt modelId="{10A91DF8-0CC4-4F90-9561-2BB03B7DAFA5}" type="sibTrans" cxnId="{F478892A-4F01-43AC-A22E-5BAC09271881}">
      <dgm:prSet/>
      <dgm:spPr/>
      <dgm:t>
        <a:bodyPr/>
        <a:lstStyle/>
        <a:p>
          <a:pPr algn="l"/>
          <a:endParaRPr lang="en-GB"/>
        </a:p>
      </dgm:t>
    </dgm:pt>
    <dgm:pt modelId="{6F91D109-AB95-4F21-BDFF-A89AB1E8600C}">
      <dgm:prSet phldrT="[Text]"/>
      <dgm:spPr/>
      <dgm:t>
        <a:bodyPr/>
        <a:lstStyle/>
        <a:p>
          <a:pPr algn="l"/>
          <a:r>
            <a:rPr lang="en-GB"/>
            <a:t>2 emotion</a:t>
          </a:r>
        </a:p>
      </dgm:t>
    </dgm:pt>
    <dgm:pt modelId="{32EA29A3-F3FD-465F-B13A-EACD7BD3A1D5}" type="parTrans" cxnId="{03ED997E-79EF-4E5D-935B-BE6314257F3B}">
      <dgm:prSet/>
      <dgm:spPr/>
      <dgm:t>
        <a:bodyPr/>
        <a:lstStyle/>
        <a:p>
          <a:pPr algn="l"/>
          <a:endParaRPr lang="en-GB"/>
        </a:p>
      </dgm:t>
    </dgm:pt>
    <dgm:pt modelId="{EC55A577-5698-4C69-B193-E7632B110068}" type="sibTrans" cxnId="{03ED997E-79EF-4E5D-935B-BE6314257F3B}">
      <dgm:prSet/>
      <dgm:spPr/>
      <dgm:t>
        <a:bodyPr/>
        <a:lstStyle/>
        <a:p>
          <a:pPr algn="l"/>
          <a:endParaRPr lang="en-GB"/>
        </a:p>
      </dgm:t>
    </dgm:pt>
    <dgm:pt modelId="{138DC57B-525E-4376-B78A-1E1AFFA7D1DB}">
      <dgm:prSet phldrT="[Text]"/>
      <dgm:spPr/>
      <dgm:t>
        <a:bodyPr/>
        <a:lstStyle/>
        <a:p>
          <a:pPr algn="l"/>
          <a:r>
            <a:rPr lang="en-GB"/>
            <a:t>3 thoughts</a:t>
          </a:r>
        </a:p>
      </dgm:t>
    </dgm:pt>
    <dgm:pt modelId="{03E47105-5139-4685-9D6B-8F292DDAE94B}" type="parTrans" cxnId="{B4E1AE2A-F025-4609-8E50-29E7C5CB73A1}">
      <dgm:prSet/>
      <dgm:spPr/>
      <dgm:t>
        <a:bodyPr/>
        <a:lstStyle/>
        <a:p>
          <a:pPr algn="l"/>
          <a:endParaRPr lang="en-GB"/>
        </a:p>
      </dgm:t>
    </dgm:pt>
    <dgm:pt modelId="{945C7283-5ABD-43AA-B85D-C1CE3ED0B615}" type="sibTrans" cxnId="{B4E1AE2A-F025-4609-8E50-29E7C5CB73A1}">
      <dgm:prSet/>
      <dgm:spPr/>
      <dgm:t>
        <a:bodyPr/>
        <a:lstStyle/>
        <a:p>
          <a:pPr algn="l"/>
          <a:endParaRPr lang="en-GB"/>
        </a:p>
      </dgm:t>
    </dgm:pt>
    <dgm:pt modelId="{E096A1FF-1F6C-4C16-8903-314B34EB85E2}">
      <dgm:prSet phldrT="[Text]"/>
      <dgm:spPr/>
      <dgm:t>
        <a:bodyPr/>
        <a:lstStyle/>
        <a:p>
          <a:pPr algn="l"/>
          <a:r>
            <a:rPr lang="en-GB"/>
            <a:t>5 sociology</a:t>
          </a:r>
        </a:p>
      </dgm:t>
    </dgm:pt>
    <dgm:pt modelId="{F11409D5-C2AC-4CA3-9862-7F03BBA95DDE}" type="parTrans" cxnId="{B9B58D9F-BA94-4B01-A59A-257FFC0D087F}">
      <dgm:prSet/>
      <dgm:spPr/>
      <dgm:t>
        <a:bodyPr/>
        <a:lstStyle/>
        <a:p>
          <a:pPr algn="l"/>
          <a:endParaRPr lang="en-GB"/>
        </a:p>
      </dgm:t>
    </dgm:pt>
    <dgm:pt modelId="{CF8613DC-E77F-4B6A-845D-2AE5D4976F2D}" type="sibTrans" cxnId="{B9B58D9F-BA94-4B01-A59A-257FFC0D087F}">
      <dgm:prSet/>
      <dgm:spPr/>
      <dgm:t>
        <a:bodyPr/>
        <a:lstStyle/>
        <a:p>
          <a:pPr algn="l"/>
          <a:endParaRPr lang="en-GB"/>
        </a:p>
      </dgm:t>
    </dgm:pt>
    <dgm:pt modelId="{DB691A4A-973D-40BA-9C7E-9C49574311CD}">
      <dgm:prSet phldrT="[Text]"/>
      <dgm:spPr/>
      <dgm:t>
        <a:bodyPr/>
        <a:lstStyle/>
        <a:p>
          <a:pPr algn="l"/>
          <a:r>
            <a:rPr lang="en-GB"/>
            <a:t>1 language</a:t>
          </a:r>
        </a:p>
      </dgm:t>
    </dgm:pt>
    <dgm:pt modelId="{03018F9B-433A-4BF7-9416-ED56DE820D78}" type="parTrans" cxnId="{81091AD3-F7A3-4B7F-B98C-A94EF80F5FDD}">
      <dgm:prSet/>
      <dgm:spPr/>
      <dgm:t>
        <a:bodyPr/>
        <a:lstStyle/>
        <a:p>
          <a:pPr algn="l"/>
          <a:endParaRPr lang="en-GB"/>
        </a:p>
      </dgm:t>
    </dgm:pt>
    <dgm:pt modelId="{4F4D0154-53BD-488E-BC23-E187E79134BC}" type="sibTrans" cxnId="{81091AD3-F7A3-4B7F-B98C-A94EF80F5FDD}">
      <dgm:prSet/>
      <dgm:spPr/>
      <dgm:t>
        <a:bodyPr/>
        <a:lstStyle/>
        <a:p>
          <a:pPr algn="l"/>
          <a:endParaRPr lang="en-GB"/>
        </a:p>
      </dgm:t>
    </dgm:pt>
    <dgm:pt modelId="{CF48AB32-E905-40A5-A100-469E051ECF50}">
      <dgm:prSet phldrT="[Text]"/>
      <dgm:spPr/>
      <dgm:t>
        <a:bodyPr/>
        <a:lstStyle/>
        <a:p>
          <a:pPr algn="l"/>
          <a:r>
            <a:rPr lang="en-GB"/>
            <a:t>2 civilisation</a:t>
          </a:r>
        </a:p>
      </dgm:t>
    </dgm:pt>
    <dgm:pt modelId="{94BCE3B1-01BD-486F-82BA-2D8CC2E234F2}" type="parTrans" cxnId="{7CBD85BF-71A8-45EE-BBD0-E99ABEC3B03B}">
      <dgm:prSet/>
      <dgm:spPr/>
      <dgm:t>
        <a:bodyPr/>
        <a:lstStyle/>
        <a:p>
          <a:pPr algn="l"/>
          <a:endParaRPr lang="en-GB"/>
        </a:p>
      </dgm:t>
    </dgm:pt>
    <dgm:pt modelId="{FE246EA2-A8A9-4E4F-B2EB-FADAC050C571}" type="sibTrans" cxnId="{7CBD85BF-71A8-45EE-BBD0-E99ABEC3B03B}">
      <dgm:prSet/>
      <dgm:spPr/>
      <dgm:t>
        <a:bodyPr/>
        <a:lstStyle/>
        <a:p>
          <a:pPr algn="l"/>
          <a:endParaRPr lang="en-GB"/>
        </a:p>
      </dgm:t>
    </dgm:pt>
    <dgm:pt modelId="{CC1E7478-4920-4D53-BF9B-85F2205AC3FC}">
      <dgm:prSet phldrT="[Text]"/>
      <dgm:spPr/>
      <dgm:t>
        <a:bodyPr/>
        <a:lstStyle/>
        <a:p>
          <a:pPr algn="l"/>
          <a:r>
            <a:rPr lang="en-GB"/>
            <a:t>3 kinship</a:t>
          </a:r>
        </a:p>
      </dgm:t>
    </dgm:pt>
    <dgm:pt modelId="{36DCA1D2-3176-4900-974F-22872E5DD2F5}" type="parTrans" cxnId="{10F419AF-01C2-40C4-A5C5-F620E64C9E85}">
      <dgm:prSet/>
      <dgm:spPr/>
      <dgm:t>
        <a:bodyPr/>
        <a:lstStyle/>
        <a:p>
          <a:endParaRPr lang="en-GB"/>
        </a:p>
      </dgm:t>
    </dgm:pt>
    <dgm:pt modelId="{FDD5E0E5-BDC7-42EA-BAB7-DB68479D50A0}" type="sibTrans" cxnId="{10F419AF-01C2-40C4-A5C5-F620E64C9E85}">
      <dgm:prSet/>
      <dgm:spPr/>
      <dgm:t>
        <a:bodyPr/>
        <a:lstStyle/>
        <a:p>
          <a:endParaRPr lang="en-GB"/>
        </a:p>
      </dgm:t>
    </dgm:pt>
    <dgm:pt modelId="{BE9D6E33-C6EA-4438-964F-CE691D1776D3}">
      <dgm:prSet phldrT="[Text]"/>
      <dgm:spPr/>
      <dgm:t>
        <a:bodyPr/>
        <a:lstStyle/>
        <a:p>
          <a:pPr algn="l"/>
          <a:r>
            <a:rPr lang="en-GB"/>
            <a:t>0 abstract</a:t>
          </a:r>
        </a:p>
      </dgm:t>
    </dgm:pt>
    <dgm:pt modelId="{C994001D-97C3-440E-B837-5140AF199908}" type="parTrans" cxnId="{9ACFB00E-02C2-4C43-B7C3-70F47C8EB9F6}">
      <dgm:prSet/>
      <dgm:spPr/>
      <dgm:t>
        <a:bodyPr/>
        <a:lstStyle/>
        <a:p>
          <a:endParaRPr lang="en-GB"/>
        </a:p>
      </dgm:t>
    </dgm:pt>
    <dgm:pt modelId="{423AA950-44A3-41F5-B6A1-E8D9D9EE7258}" type="sibTrans" cxnId="{9ACFB00E-02C2-4C43-B7C3-70F47C8EB9F6}">
      <dgm:prSet/>
      <dgm:spPr/>
      <dgm:t>
        <a:bodyPr/>
        <a:lstStyle/>
        <a:p>
          <a:endParaRPr lang="en-GB"/>
        </a:p>
      </dgm:t>
    </dgm:pt>
    <dgm:pt modelId="{9C86D9CE-848A-4BA3-A07D-629916E3EE23}" type="pres">
      <dgm:prSet presAssocID="{3CB8E5E2-5DB3-476E-A7D3-EA722E5191E7}" presName="diagram" presStyleCnt="0">
        <dgm:presLayoutVars>
          <dgm:chPref val="1"/>
          <dgm:dir/>
          <dgm:animOne val="branch"/>
          <dgm:animLvl val="lvl"/>
          <dgm:resizeHandles val="exact"/>
        </dgm:presLayoutVars>
      </dgm:prSet>
      <dgm:spPr/>
      <dgm:t>
        <a:bodyPr/>
        <a:lstStyle/>
        <a:p>
          <a:endParaRPr lang="en-GB"/>
        </a:p>
      </dgm:t>
    </dgm:pt>
    <dgm:pt modelId="{B6FF509B-56D1-40DC-A0C5-E4C0D219FCEA}" type="pres">
      <dgm:prSet presAssocID="{B94496D4-4C0E-4AF0-98C3-4FA0D46864D3}" presName="root1" presStyleCnt="0"/>
      <dgm:spPr/>
    </dgm:pt>
    <dgm:pt modelId="{37574FFC-DB78-43B2-9F8F-DE17D0FB7118}" type="pres">
      <dgm:prSet presAssocID="{B94496D4-4C0E-4AF0-98C3-4FA0D46864D3}" presName="LevelOneTextNode" presStyleLbl="node0" presStyleIdx="0" presStyleCnt="5" custScaleX="66140" custScaleY="57595">
        <dgm:presLayoutVars>
          <dgm:chPref val="3"/>
        </dgm:presLayoutVars>
      </dgm:prSet>
      <dgm:spPr/>
      <dgm:t>
        <a:bodyPr/>
        <a:lstStyle/>
        <a:p>
          <a:endParaRPr lang="en-GB"/>
        </a:p>
      </dgm:t>
    </dgm:pt>
    <dgm:pt modelId="{02AA4038-8F17-4335-834A-E3FAE05D04D0}" type="pres">
      <dgm:prSet presAssocID="{B94496D4-4C0E-4AF0-98C3-4FA0D46864D3}" presName="level2hierChild" presStyleCnt="0"/>
      <dgm:spPr/>
    </dgm:pt>
    <dgm:pt modelId="{4BAE9EA8-4535-4EC9-88B2-25A7177B1FC4}" type="pres">
      <dgm:prSet presAssocID="{C994001D-97C3-440E-B837-5140AF199908}" presName="conn2-1" presStyleLbl="parChTrans1D2" presStyleIdx="0" presStyleCnt="14"/>
      <dgm:spPr/>
      <dgm:t>
        <a:bodyPr/>
        <a:lstStyle/>
        <a:p>
          <a:endParaRPr lang="en-GB"/>
        </a:p>
      </dgm:t>
    </dgm:pt>
    <dgm:pt modelId="{86C49970-8D8B-4B49-B1FB-8D9815F6FB92}" type="pres">
      <dgm:prSet presAssocID="{C994001D-97C3-440E-B837-5140AF199908}" presName="connTx" presStyleLbl="parChTrans1D2" presStyleIdx="0" presStyleCnt="14"/>
      <dgm:spPr/>
      <dgm:t>
        <a:bodyPr/>
        <a:lstStyle/>
        <a:p>
          <a:endParaRPr lang="en-GB"/>
        </a:p>
      </dgm:t>
    </dgm:pt>
    <dgm:pt modelId="{8BAD7CFA-147C-4142-95A2-D9EB6B6DC5D3}" type="pres">
      <dgm:prSet presAssocID="{BE9D6E33-C6EA-4438-964F-CE691D1776D3}" presName="root2" presStyleCnt="0"/>
      <dgm:spPr/>
    </dgm:pt>
    <dgm:pt modelId="{CCD8F70C-5BC6-4CB9-9D4F-80E787FB45D9}" type="pres">
      <dgm:prSet presAssocID="{BE9D6E33-C6EA-4438-964F-CE691D1776D3}" presName="LevelTwoTextNode" presStyleLbl="node2" presStyleIdx="0" presStyleCnt="14" custScaleX="59493" custScaleY="26014" custLinFactNeighborY="6664">
        <dgm:presLayoutVars>
          <dgm:chPref val="3"/>
        </dgm:presLayoutVars>
      </dgm:prSet>
      <dgm:spPr/>
      <dgm:t>
        <a:bodyPr/>
        <a:lstStyle/>
        <a:p>
          <a:endParaRPr lang="en-GB"/>
        </a:p>
      </dgm:t>
    </dgm:pt>
    <dgm:pt modelId="{64A7E4CF-1356-431D-A2BD-CB6D9998CA94}" type="pres">
      <dgm:prSet presAssocID="{BE9D6E33-C6EA-4438-964F-CE691D1776D3}" presName="level3hierChild" presStyleCnt="0"/>
      <dgm:spPr/>
    </dgm:pt>
    <dgm:pt modelId="{A6B86C35-E82D-433B-8A38-BEF14B7D02A5}" type="pres">
      <dgm:prSet presAssocID="{CACA1C4D-9994-4DB1-AA30-394A5BDA511B}" presName="conn2-1" presStyleLbl="parChTrans1D2" presStyleIdx="1" presStyleCnt="14"/>
      <dgm:spPr/>
      <dgm:t>
        <a:bodyPr/>
        <a:lstStyle/>
        <a:p>
          <a:endParaRPr lang="en-GB"/>
        </a:p>
      </dgm:t>
    </dgm:pt>
    <dgm:pt modelId="{6631F147-42FA-4C85-88E1-5DE3D6719E8B}" type="pres">
      <dgm:prSet presAssocID="{CACA1C4D-9994-4DB1-AA30-394A5BDA511B}" presName="connTx" presStyleLbl="parChTrans1D2" presStyleIdx="1" presStyleCnt="14"/>
      <dgm:spPr/>
      <dgm:t>
        <a:bodyPr/>
        <a:lstStyle/>
        <a:p>
          <a:endParaRPr lang="en-GB"/>
        </a:p>
      </dgm:t>
    </dgm:pt>
    <dgm:pt modelId="{6D2E4EC2-341B-4BE2-8FB8-5D8ADD2B8853}" type="pres">
      <dgm:prSet presAssocID="{0EB312F7-55BC-4228-8EDA-1F3490BAF426}" presName="root2" presStyleCnt="0"/>
      <dgm:spPr/>
    </dgm:pt>
    <dgm:pt modelId="{3F30E14D-F729-45B7-85AD-60CE794629B6}" type="pres">
      <dgm:prSet presAssocID="{0EB312F7-55BC-4228-8EDA-1F3490BAF426}" presName="LevelTwoTextNode" presStyleLbl="node2" presStyleIdx="1" presStyleCnt="14" custScaleX="59526" custScaleY="26526" custLinFactNeighborX="-555" custLinFactNeighborY="7765">
        <dgm:presLayoutVars>
          <dgm:chPref val="3"/>
        </dgm:presLayoutVars>
      </dgm:prSet>
      <dgm:spPr/>
      <dgm:t>
        <a:bodyPr/>
        <a:lstStyle/>
        <a:p>
          <a:endParaRPr lang="en-GB"/>
        </a:p>
      </dgm:t>
    </dgm:pt>
    <dgm:pt modelId="{791C902E-A7A3-47A1-AD7D-35712C78FBDA}" type="pres">
      <dgm:prSet presAssocID="{0EB312F7-55BC-4228-8EDA-1F3490BAF426}" presName="level3hierChild" presStyleCnt="0"/>
      <dgm:spPr/>
    </dgm:pt>
    <dgm:pt modelId="{4DE76AA0-996D-4B01-B926-C3AB56EF23B6}" type="pres">
      <dgm:prSet presAssocID="{4A9DFA8A-29D8-455D-961F-D91162F3634D}" presName="conn2-1" presStyleLbl="parChTrans1D2" presStyleIdx="2" presStyleCnt="14"/>
      <dgm:spPr/>
      <dgm:t>
        <a:bodyPr/>
        <a:lstStyle/>
        <a:p>
          <a:endParaRPr lang="en-GB"/>
        </a:p>
      </dgm:t>
    </dgm:pt>
    <dgm:pt modelId="{C91845D3-AC35-421C-8E5A-CE6DB36657E9}" type="pres">
      <dgm:prSet presAssocID="{4A9DFA8A-29D8-455D-961F-D91162F3634D}" presName="connTx" presStyleLbl="parChTrans1D2" presStyleIdx="2" presStyleCnt="14"/>
      <dgm:spPr/>
      <dgm:t>
        <a:bodyPr/>
        <a:lstStyle/>
        <a:p>
          <a:endParaRPr lang="en-GB"/>
        </a:p>
      </dgm:t>
    </dgm:pt>
    <dgm:pt modelId="{98E14879-9327-4B97-8246-8AB62838BCFD}" type="pres">
      <dgm:prSet presAssocID="{7D0C80B5-DF5E-4044-8479-9AAA8306B14F}" presName="root2" presStyleCnt="0"/>
      <dgm:spPr/>
    </dgm:pt>
    <dgm:pt modelId="{E539CB1C-9AC9-47B2-8C4C-08D5DC9269F6}" type="pres">
      <dgm:prSet presAssocID="{7D0C80B5-DF5E-4044-8479-9AAA8306B14F}" presName="LevelTwoTextNode" presStyleLbl="node2" presStyleIdx="2" presStyleCnt="14" custScaleX="59526" custScaleY="24803" custLinFactNeighborY="8027">
        <dgm:presLayoutVars>
          <dgm:chPref val="3"/>
        </dgm:presLayoutVars>
      </dgm:prSet>
      <dgm:spPr/>
      <dgm:t>
        <a:bodyPr/>
        <a:lstStyle/>
        <a:p>
          <a:endParaRPr lang="en-GB"/>
        </a:p>
      </dgm:t>
    </dgm:pt>
    <dgm:pt modelId="{EEAA4099-3291-4E3E-BD09-2DE3A69D7873}" type="pres">
      <dgm:prSet presAssocID="{7D0C80B5-DF5E-4044-8479-9AAA8306B14F}" presName="level3hierChild" presStyleCnt="0"/>
      <dgm:spPr/>
    </dgm:pt>
    <dgm:pt modelId="{77C0DEA4-DCAC-47E9-9AD3-3B06D2C0913A}" type="pres">
      <dgm:prSet presAssocID="{4DDF53C3-2DDC-4452-961D-E43D55F9D3CF}" presName="conn2-1" presStyleLbl="parChTrans1D2" presStyleIdx="3" presStyleCnt="14"/>
      <dgm:spPr/>
      <dgm:t>
        <a:bodyPr/>
        <a:lstStyle/>
        <a:p>
          <a:endParaRPr lang="en-GB"/>
        </a:p>
      </dgm:t>
    </dgm:pt>
    <dgm:pt modelId="{3AFFBB90-BA57-4A1F-9F4E-090124A6468C}" type="pres">
      <dgm:prSet presAssocID="{4DDF53C3-2DDC-4452-961D-E43D55F9D3CF}" presName="connTx" presStyleLbl="parChTrans1D2" presStyleIdx="3" presStyleCnt="14"/>
      <dgm:spPr/>
      <dgm:t>
        <a:bodyPr/>
        <a:lstStyle/>
        <a:p>
          <a:endParaRPr lang="en-GB"/>
        </a:p>
      </dgm:t>
    </dgm:pt>
    <dgm:pt modelId="{B9F4489E-1751-441D-8DB5-03595B02AFAE}" type="pres">
      <dgm:prSet presAssocID="{D5E64C23-0FDD-44B8-9B67-A81445A66E02}" presName="root2" presStyleCnt="0"/>
      <dgm:spPr/>
    </dgm:pt>
    <dgm:pt modelId="{DFACE1B2-589F-477C-8504-038DA4BCE5B6}" type="pres">
      <dgm:prSet presAssocID="{D5E64C23-0FDD-44B8-9B67-A81445A66E02}" presName="LevelTwoTextNode" presStyleLbl="node2" presStyleIdx="3" presStyleCnt="14" custScaleX="59526" custScaleY="24803" custLinFactNeighborY="8027">
        <dgm:presLayoutVars>
          <dgm:chPref val="3"/>
        </dgm:presLayoutVars>
      </dgm:prSet>
      <dgm:spPr/>
      <dgm:t>
        <a:bodyPr/>
        <a:lstStyle/>
        <a:p>
          <a:endParaRPr lang="en-GB"/>
        </a:p>
      </dgm:t>
    </dgm:pt>
    <dgm:pt modelId="{3F1292DF-448F-42FC-B07A-3EEF1211BDFE}" type="pres">
      <dgm:prSet presAssocID="{D5E64C23-0FDD-44B8-9B67-A81445A66E02}" presName="level3hierChild" presStyleCnt="0"/>
      <dgm:spPr/>
    </dgm:pt>
    <dgm:pt modelId="{AF12C91E-5B13-42B1-AFAA-C9677E08BEE0}" type="pres">
      <dgm:prSet presAssocID="{19D3F858-F711-4CA5-A791-54766C41B50A}" presName="root1" presStyleCnt="0"/>
      <dgm:spPr/>
    </dgm:pt>
    <dgm:pt modelId="{19E32A0E-B475-42CE-8418-39103A6CB96E}" type="pres">
      <dgm:prSet presAssocID="{19D3F858-F711-4CA5-A791-54766C41B50A}" presName="LevelOneTextNode" presStyleLbl="node0" presStyleIdx="1" presStyleCnt="5" custScaleX="66140" custScaleY="57595">
        <dgm:presLayoutVars>
          <dgm:chPref val="3"/>
        </dgm:presLayoutVars>
      </dgm:prSet>
      <dgm:spPr/>
      <dgm:t>
        <a:bodyPr/>
        <a:lstStyle/>
        <a:p>
          <a:endParaRPr lang="en-GB"/>
        </a:p>
      </dgm:t>
    </dgm:pt>
    <dgm:pt modelId="{EC96B20B-EAA8-4A48-93C0-E44BE28D3151}" type="pres">
      <dgm:prSet presAssocID="{19D3F858-F711-4CA5-A791-54766C41B50A}" presName="level2hierChild" presStyleCnt="0"/>
      <dgm:spPr/>
    </dgm:pt>
    <dgm:pt modelId="{83440878-22F2-4E9D-AA74-99AFD4B97F5C}" type="pres">
      <dgm:prSet presAssocID="{E66540C3-3479-4747-BDA0-E1289558ACA0}" presName="conn2-1" presStyleLbl="parChTrans1D2" presStyleIdx="4" presStyleCnt="14"/>
      <dgm:spPr/>
      <dgm:t>
        <a:bodyPr/>
        <a:lstStyle/>
        <a:p>
          <a:endParaRPr lang="en-GB"/>
        </a:p>
      </dgm:t>
    </dgm:pt>
    <dgm:pt modelId="{5C154649-69AA-47AA-A22C-8A60217E7E39}" type="pres">
      <dgm:prSet presAssocID="{E66540C3-3479-4747-BDA0-E1289558ACA0}" presName="connTx" presStyleLbl="parChTrans1D2" presStyleIdx="4" presStyleCnt="14"/>
      <dgm:spPr/>
      <dgm:t>
        <a:bodyPr/>
        <a:lstStyle/>
        <a:p>
          <a:endParaRPr lang="en-GB"/>
        </a:p>
      </dgm:t>
    </dgm:pt>
    <dgm:pt modelId="{3FA27C83-633A-4407-9745-60BF0FFBC697}" type="pres">
      <dgm:prSet presAssocID="{584840FA-3694-4096-A6B3-E8575FF76C8C}" presName="root2" presStyleCnt="0"/>
      <dgm:spPr/>
    </dgm:pt>
    <dgm:pt modelId="{F61341CD-3E5D-4AD7-A191-0BBBA3AC9A8B}" type="pres">
      <dgm:prSet presAssocID="{584840FA-3694-4096-A6B3-E8575FF76C8C}" presName="LevelTwoTextNode" presStyleLbl="node2" presStyleIdx="4" presStyleCnt="14" custScaleX="59526" custScaleY="24803" custLinFactNeighborY="8027">
        <dgm:presLayoutVars>
          <dgm:chPref val="3"/>
        </dgm:presLayoutVars>
      </dgm:prSet>
      <dgm:spPr/>
      <dgm:t>
        <a:bodyPr/>
        <a:lstStyle/>
        <a:p>
          <a:endParaRPr lang="en-GB"/>
        </a:p>
      </dgm:t>
    </dgm:pt>
    <dgm:pt modelId="{B6587B75-2391-404F-B653-F87BFF2554B3}" type="pres">
      <dgm:prSet presAssocID="{584840FA-3694-4096-A6B3-E8575FF76C8C}" presName="level3hierChild" presStyleCnt="0"/>
      <dgm:spPr/>
    </dgm:pt>
    <dgm:pt modelId="{BC348733-3188-4653-9159-23C956C8A324}" type="pres">
      <dgm:prSet presAssocID="{0F715514-A1B3-44BF-A82C-C718A3A5B53C}" presName="conn2-1" presStyleLbl="parChTrans1D2" presStyleIdx="5" presStyleCnt="14"/>
      <dgm:spPr/>
      <dgm:t>
        <a:bodyPr/>
        <a:lstStyle/>
        <a:p>
          <a:endParaRPr lang="en-GB"/>
        </a:p>
      </dgm:t>
    </dgm:pt>
    <dgm:pt modelId="{A38944A2-777D-4CDC-B743-06B9B051C298}" type="pres">
      <dgm:prSet presAssocID="{0F715514-A1B3-44BF-A82C-C718A3A5B53C}" presName="connTx" presStyleLbl="parChTrans1D2" presStyleIdx="5" presStyleCnt="14"/>
      <dgm:spPr/>
      <dgm:t>
        <a:bodyPr/>
        <a:lstStyle/>
        <a:p>
          <a:endParaRPr lang="en-GB"/>
        </a:p>
      </dgm:t>
    </dgm:pt>
    <dgm:pt modelId="{3CC27253-93EC-4B86-98ED-F7632969C802}" type="pres">
      <dgm:prSet presAssocID="{47AD5E5C-0092-4243-9F78-5AB494A3E4EC}" presName="root2" presStyleCnt="0"/>
      <dgm:spPr/>
    </dgm:pt>
    <dgm:pt modelId="{4C553217-2ECB-4B76-BE12-AF9AFC6DAEBD}" type="pres">
      <dgm:prSet presAssocID="{47AD5E5C-0092-4243-9F78-5AB494A3E4EC}" presName="LevelTwoTextNode" presStyleLbl="node2" presStyleIdx="5" presStyleCnt="14" custScaleX="59526" custScaleY="24803" custLinFactNeighborY="8027">
        <dgm:presLayoutVars>
          <dgm:chPref val="3"/>
        </dgm:presLayoutVars>
      </dgm:prSet>
      <dgm:spPr/>
      <dgm:t>
        <a:bodyPr/>
        <a:lstStyle/>
        <a:p>
          <a:endParaRPr lang="en-GB"/>
        </a:p>
      </dgm:t>
    </dgm:pt>
    <dgm:pt modelId="{15A6C766-6E60-45E8-8E72-EEA4B19AE554}" type="pres">
      <dgm:prSet presAssocID="{47AD5E5C-0092-4243-9F78-5AB494A3E4EC}" presName="level3hierChild" presStyleCnt="0"/>
      <dgm:spPr/>
    </dgm:pt>
    <dgm:pt modelId="{4BEDFC80-F0CD-4355-A135-33267484A049}" type="pres">
      <dgm:prSet presAssocID="{EDD12029-3C31-48D3-8AED-2A6DDE360B03}" presName="root1" presStyleCnt="0"/>
      <dgm:spPr/>
    </dgm:pt>
    <dgm:pt modelId="{BA2A2421-3EE0-4325-B168-498FCE02C4B0}" type="pres">
      <dgm:prSet presAssocID="{EDD12029-3C31-48D3-8AED-2A6DDE360B03}" presName="LevelOneTextNode" presStyleLbl="node0" presStyleIdx="2" presStyleCnt="5" custScaleX="66140" custScaleY="57595">
        <dgm:presLayoutVars>
          <dgm:chPref val="3"/>
        </dgm:presLayoutVars>
      </dgm:prSet>
      <dgm:spPr/>
      <dgm:t>
        <a:bodyPr/>
        <a:lstStyle/>
        <a:p>
          <a:endParaRPr lang="en-GB"/>
        </a:p>
      </dgm:t>
    </dgm:pt>
    <dgm:pt modelId="{0252CA84-FBA2-426E-81ED-32287FB1BB95}" type="pres">
      <dgm:prSet presAssocID="{EDD12029-3C31-48D3-8AED-2A6DDE360B03}" presName="level2hierChild" presStyleCnt="0"/>
      <dgm:spPr/>
    </dgm:pt>
    <dgm:pt modelId="{B7B40CF3-D18A-4FD7-B59F-E2EB298488FD}" type="pres">
      <dgm:prSet presAssocID="{51B2DB3B-2B29-44A1-A705-7DA40E196851}" presName="conn2-1" presStyleLbl="parChTrans1D2" presStyleIdx="6" presStyleCnt="14"/>
      <dgm:spPr/>
      <dgm:t>
        <a:bodyPr/>
        <a:lstStyle/>
        <a:p>
          <a:endParaRPr lang="en-GB"/>
        </a:p>
      </dgm:t>
    </dgm:pt>
    <dgm:pt modelId="{72D6C84E-00B8-4C25-AA71-88FBDBAABFE4}" type="pres">
      <dgm:prSet presAssocID="{51B2DB3B-2B29-44A1-A705-7DA40E196851}" presName="connTx" presStyleLbl="parChTrans1D2" presStyleIdx="6" presStyleCnt="14"/>
      <dgm:spPr/>
      <dgm:t>
        <a:bodyPr/>
        <a:lstStyle/>
        <a:p>
          <a:endParaRPr lang="en-GB"/>
        </a:p>
      </dgm:t>
    </dgm:pt>
    <dgm:pt modelId="{4FCF1F65-CCEE-4C8B-B971-7F9C153831D8}" type="pres">
      <dgm:prSet presAssocID="{209190DE-6099-4544-8C27-675F8995A4D0}" presName="root2" presStyleCnt="0"/>
      <dgm:spPr/>
    </dgm:pt>
    <dgm:pt modelId="{BC67BBC7-3B23-4BC9-8FE2-64FF1F759412}" type="pres">
      <dgm:prSet presAssocID="{209190DE-6099-4544-8C27-675F8995A4D0}" presName="LevelTwoTextNode" presStyleLbl="node2" presStyleIdx="6" presStyleCnt="14" custScaleX="59526" custScaleY="24803" custLinFactNeighborY="8027">
        <dgm:presLayoutVars>
          <dgm:chPref val="3"/>
        </dgm:presLayoutVars>
      </dgm:prSet>
      <dgm:spPr/>
      <dgm:t>
        <a:bodyPr/>
        <a:lstStyle/>
        <a:p>
          <a:endParaRPr lang="en-GB"/>
        </a:p>
      </dgm:t>
    </dgm:pt>
    <dgm:pt modelId="{8279CBC2-228D-490F-B938-A3ED8AB28F39}" type="pres">
      <dgm:prSet presAssocID="{209190DE-6099-4544-8C27-675F8995A4D0}" presName="level3hierChild" presStyleCnt="0"/>
      <dgm:spPr/>
    </dgm:pt>
    <dgm:pt modelId="{A22DE6CE-52BF-4ACF-B34B-B01D64D2AF23}" type="pres">
      <dgm:prSet presAssocID="{7A1577A5-9FB2-4F93-BCF5-0955DE24CBB4}" presName="conn2-1" presStyleLbl="parChTrans1D2" presStyleIdx="7" presStyleCnt="14"/>
      <dgm:spPr/>
      <dgm:t>
        <a:bodyPr/>
        <a:lstStyle/>
        <a:p>
          <a:endParaRPr lang="en-GB"/>
        </a:p>
      </dgm:t>
    </dgm:pt>
    <dgm:pt modelId="{3A882C2F-534C-4895-9169-D27E8E817842}" type="pres">
      <dgm:prSet presAssocID="{7A1577A5-9FB2-4F93-BCF5-0955DE24CBB4}" presName="connTx" presStyleLbl="parChTrans1D2" presStyleIdx="7" presStyleCnt="14"/>
      <dgm:spPr/>
      <dgm:t>
        <a:bodyPr/>
        <a:lstStyle/>
        <a:p>
          <a:endParaRPr lang="en-GB"/>
        </a:p>
      </dgm:t>
    </dgm:pt>
    <dgm:pt modelId="{CB636526-E049-451A-87A5-6A0C8B56A344}" type="pres">
      <dgm:prSet presAssocID="{31CD701E-4BB2-4A5F-826B-3D2182C9D674}" presName="root2" presStyleCnt="0"/>
      <dgm:spPr/>
    </dgm:pt>
    <dgm:pt modelId="{E6B9A87A-0DB1-4683-AAE9-3CE15F020649}" type="pres">
      <dgm:prSet presAssocID="{31CD701E-4BB2-4A5F-826B-3D2182C9D674}" presName="LevelTwoTextNode" presStyleLbl="node2" presStyleIdx="7" presStyleCnt="14" custScaleX="59526" custScaleY="24803" custLinFactNeighborY="8027">
        <dgm:presLayoutVars>
          <dgm:chPref val="3"/>
        </dgm:presLayoutVars>
      </dgm:prSet>
      <dgm:spPr/>
      <dgm:t>
        <a:bodyPr/>
        <a:lstStyle/>
        <a:p>
          <a:endParaRPr lang="en-GB"/>
        </a:p>
      </dgm:t>
    </dgm:pt>
    <dgm:pt modelId="{D8DEF79A-408B-405B-B544-B39AE5E4207F}" type="pres">
      <dgm:prSet presAssocID="{31CD701E-4BB2-4A5F-826B-3D2182C9D674}" presName="level3hierChild" presStyleCnt="0"/>
      <dgm:spPr/>
    </dgm:pt>
    <dgm:pt modelId="{B1F302B3-C995-4069-9F82-5190D85A5849}" type="pres">
      <dgm:prSet presAssocID="{36DCA1D2-3176-4900-974F-22872E5DD2F5}" presName="conn2-1" presStyleLbl="parChTrans1D2" presStyleIdx="8" presStyleCnt="14"/>
      <dgm:spPr/>
      <dgm:t>
        <a:bodyPr/>
        <a:lstStyle/>
        <a:p>
          <a:endParaRPr lang="en-GB"/>
        </a:p>
      </dgm:t>
    </dgm:pt>
    <dgm:pt modelId="{0F65DD24-E9D1-437D-B81A-76763059AEE5}" type="pres">
      <dgm:prSet presAssocID="{36DCA1D2-3176-4900-974F-22872E5DD2F5}" presName="connTx" presStyleLbl="parChTrans1D2" presStyleIdx="8" presStyleCnt="14"/>
      <dgm:spPr/>
      <dgm:t>
        <a:bodyPr/>
        <a:lstStyle/>
        <a:p>
          <a:endParaRPr lang="en-GB"/>
        </a:p>
      </dgm:t>
    </dgm:pt>
    <dgm:pt modelId="{430146D8-844A-4865-9B1C-DACE5A600EB8}" type="pres">
      <dgm:prSet presAssocID="{CC1E7478-4920-4D53-BF9B-85F2205AC3FC}" presName="root2" presStyleCnt="0"/>
      <dgm:spPr/>
    </dgm:pt>
    <dgm:pt modelId="{2C11B486-24C6-44C3-919A-091A9DDD5FC4}" type="pres">
      <dgm:prSet presAssocID="{CC1E7478-4920-4D53-BF9B-85F2205AC3FC}" presName="LevelTwoTextNode" presStyleLbl="node2" presStyleIdx="8" presStyleCnt="14" custScaleX="57664" custScaleY="26891">
        <dgm:presLayoutVars>
          <dgm:chPref val="3"/>
        </dgm:presLayoutVars>
      </dgm:prSet>
      <dgm:spPr/>
      <dgm:t>
        <a:bodyPr/>
        <a:lstStyle/>
        <a:p>
          <a:endParaRPr lang="en-GB"/>
        </a:p>
      </dgm:t>
    </dgm:pt>
    <dgm:pt modelId="{299100C0-D8D2-49D7-B939-6EBDE24C2DDF}" type="pres">
      <dgm:prSet presAssocID="{CC1E7478-4920-4D53-BF9B-85F2205AC3FC}" presName="level3hierChild" presStyleCnt="0"/>
      <dgm:spPr/>
    </dgm:pt>
    <dgm:pt modelId="{E89D3395-54BD-4B7A-BE64-AC694810B88E}" type="pres">
      <dgm:prSet presAssocID="{E8215494-4A85-4B43-A7DE-08580E5987F7}" presName="root1" presStyleCnt="0"/>
      <dgm:spPr/>
    </dgm:pt>
    <dgm:pt modelId="{2529846C-25D6-4B05-97B3-202F801B4AAA}" type="pres">
      <dgm:prSet presAssocID="{E8215494-4A85-4B43-A7DE-08580E5987F7}" presName="LevelOneTextNode" presStyleLbl="node0" presStyleIdx="3" presStyleCnt="5" custScaleX="66140" custScaleY="57595">
        <dgm:presLayoutVars>
          <dgm:chPref val="3"/>
        </dgm:presLayoutVars>
      </dgm:prSet>
      <dgm:spPr/>
      <dgm:t>
        <a:bodyPr/>
        <a:lstStyle/>
        <a:p>
          <a:endParaRPr lang="en-GB"/>
        </a:p>
      </dgm:t>
    </dgm:pt>
    <dgm:pt modelId="{179ACAA9-8F91-499F-BC97-EACD202DDAD9}" type="pres">
      <dgm:prSet presAssocID="{E8215494-4A85-4B43-A7DE-08580E5987F7}" presName="level2hierChild" presStyleCnt="0"/>
      <dgm:spPr/>
    </dgm:pt>
    <dgm:pt modelId="{E8BFB116-95F0-4E5A-AB26-EA8FC24CAF4A}" type="pres">
      <dgm:prSet presAssocID="{E8805262-9057-4D45-8E4C-0FE9EC4FF865}" presName="conn2-1" presStyleLbl="parChTrans1D2" presStyleIdx="9" presStyleCnt="14"/>
      <dgm:spPr/>
      <dgm:t>
        <a:bodyPr/>
        <a:lstStyle/>
        <a:p>
          <a:endParaRPr lang="en-GB"/>
        </a:p>
      </dgm:t>
    </dgm:pt>
    <dgm:pt modelId="{FB5F70EF-A207-4630-BEBF-159AABBA4BA4}" type="pres">
      <dgm:prSet presAssocID="{E8805262-9057-4D45-8E4C-0FE9EC4FF865}" presName="connTx" presStyleLbl="parChTrans1D2" presStyleIdx="9" presStyleCnt="14"/>
      <dgm:spPr/>
      <dgm:t>
        <a:bodyPr/>
        <a:lstStyle/>
        <a:p>
          <a:endParaRPr lang="en-GB"/>
        </a:p>
      </dgm:t>
    </dgm:pt>
    <dgm:pt modelId="{6C7354D2-6C06-4F48-8931-C4D2D0218F09}" type="pres">
      <dgm:prSet presAssocID="{B863766F-B51E-4705-84F2-C221440F098F}" presName="root2" presStyleCnt="0"/>
      <dgm:spPr/>
    </dgm:pt>
    <dgm:pt modelId="{FD0482F9-9569-4FA8-8ED3-64A214E0A114}" type="pres">
      <dgm:prSet presAssocID="{B863766F-B51E-4705-84F2-C221440F098F}" presName="LevelTwoTextNode" presStyleLbl="node2" presStyleIdx="9" presStyleCnt="14" custScaleX="59526" custScaleY="24803" custLinFactNeighborY="8027">
        <dgm:presLayoutVars>
          <dgm:chPref val="3"/>
        </dgm:presLayoutVars>
      </dgm:prSet>
      <dgm:spPr/>
      <dgm:t>
        <a:bodyPr/>
        <a:lstStyle/>
        <a:p>
          <a:endParaRPr lang="en-GB"/>
        </a:p>
      </dgm:t>
    </dgm:pt>
    <dgm:pt modelId="{1EFE4550-4296-4A2A-9444-29A0FC9212ED}" type="pres">
      <dgm:prSet presAssocID="{B863766F-B51E-4705-84F2-C221440F098F}" presName="level3hierChild" presStyleCnt="0"/>
      <dgm:spPr/>
    </dgm:pt>
    <dgm:pt modelId="{EFF79749-BF9A-4589-809F-C4176F923C38}" type="pres">
      <dgm:prSet presAssocID="{32EA29A3-F3FD-465F-B13A-EACD7BD3A1D5}" presName="conn2-1" presStyleLbl="parChTrans1D2" presStyleIdx="10" presStyleCnt="14"/>
      <dgm:spPr/>
      <dgm:t>
        <a:bodyPr/>
        <a:lstStyle/>
        <a:p>
          <a:endParaRPr lang="en-GB"/>
        </a:p>
      </dgm:t>
    </dgm:pt>
    <dgm:pt modelId="{38AE689B-2300-48D7-AB5D-C31773530501}" type="pres">
      <dgm:prSet presAssocID="{32EA29A3-F3FD-465F-B13A-EACD7BD3A1D5}" presName="connTx" presStyleLbl="parChTrans1D2" presStyleIdx="10" presStyleCnt="14"/>
      <dgm:spPr/>
      <dgm:t>
        <a:bodyPr/>
        <a:lstStyle/>
        <a:p>
          <a:endParaRPr lang="en-GB"/>
        </a:p>
      </dgm:t>
    </dgm:pt>
    <dgm:pt modelId="{32D1CBF1-A113-4650-81B6-537F75A83C97}" type="pres">
      <dgm:prSet presAssocID="{6F91D109-AB95-4F21-BDFF-A89AB1E8600C}" presName="root2" presStyleCnt="0"/>
      <dgm:spPr/>
    </dgm:pt>
    <dgm:pt modelId="{CE1ECF2F-066B-4464-AC92-C9750BDF97B6}" type="pres">
      <dgm:prSet presAssocID="{6F91D109-AB95-4F21-BDFF-A89AB1E8600C}" presName="LevelTwoTextNode" presStyleLbl="node2" presStyleIdx="10" presStyleCnt="14" custScaleX="59526" custScaleY="24803" custLinFactNeighborY="8027">
        <dgm:presLayoutVars>
          <dgm:chPref val="3"/>
        </dgm:presLayoutVars>
      </dgm:prSet>
      <dgm:spPr/>
      <dgm:t>
        <a:bodyPr/>
        <a:lstStyle/>
        <a:p>
          <a:endParaRPr lang="en-GB"/>
        </a:p>
      </dgm:t>
    </dgm:pt>
    <dgm:pt modelId="{C0F9B9A9-A8EF-4BAC-A99A-A36ED2E92E2E}" type="pres">
      <dgm:prSet presAssocID="{6F91D109-AB95-4F21-BDFF-A89AB1E8600C}" presName="level3hierChild" presStyleCnt="0"/>
      <dgm:spPr/>
    </dgm:pt>
    <dgm:pt modelId="{B519F0F8-D49C-49FB-96E1-752F3019CB58}" type="pres">
      <dgm:prSet presAssocID="{03E47105-5139-4685-9D6B-8F292DDAE94B}" presName="conn2-1" presStyleLbl="parChTrans1D2" presStyleIdx="11" presStyleCnt="14"/>
      <dgm:spPr/>
      <dgm:t>
        <a:bodyPr/>
        <a:lstStyle/>
        <a:p>
          <a:endParaRPr lang="en-GB"/>
        </a:p>
      </dgm:t>
    </dgm:pt>
    <dgm:pt modelId="{FC5BAFC2-AC28-432D-B75F-E8F1C903C714}" type="pres">
      <dgm:prSet presAssocID="{03E47105-5139-4685-9D6B-8F292DDAE94B}" presName="connTx" presStyleLbl="parChTrans1D2" presStyleIdx="11" presStyleCnt="14"/>
      <dgm:spPr/>
      <dgm:t>
        <a:bodyPr/>
        <a:lstStyle/>
        <a:p>
          <a:endParaRPr lang="en-GB"/>
        </a:p>
      </dgm:t>
    </dgm:pt>
    <dgm:pt modelId="{25AD4E37-3BF4-45E9-91D6-B526C0B8FCC2}" type="pres">
      <dgm:prSet presAssocID="{138DC57B-525E-4376-B78A-1E1AFFA7D1DB}" presName="root2" presStyleCnt="0"/>
      <dgm:spPr/>
    </dgm:pt>
    <dgm:pt modelId="{57B728D2-6B83-4986-A5AC-10921F6F927E}" type="pres">
      <dgm:prSet presAssocID="{138DC57B-525E-4376-B78A-1E1AFFA7D1DB}" presName="LevelTwoTextNode" presStyleLbl="node2" presStyleIdx="11" presStyleCnt="14" custScaleX="59526" custScaleY="24803" custLinFactNeighborY="8027">
        <dgm:presLayoutVars>
          <dgm:chPref val="3"/>
        </dgm:presLayoutVars>
      </dgm:prSet>
      <dgm:spPr/>
      <dgm:t>
        <a:bodyPr/>
        <a:lstStyle/>
        <a:p>
          <a:endParaRPr lang="en-GB"/>
        </a:p>
      </dgm:t>
    </dgm:pt>
    <dgm:pt modelId="{B4E3CA5D-1E8B-4BDE-AAE4-4B16E2402A1C}" type="pres">
      <dgm:prSet presAssocID="{138DC57B-525E-4376-B78A-1E1AFFA7D1DB}" presName="level3hierChild" presStyleCnt="0"/>
      <dgm:spPr/>
    </dgm:pt>
    <dgm:pt modelId="{3B8B7DC5-1222-41DD-A259-C9BA84B8BEBD}" type="pres">
      <dgm:prSet presAssocID="{E096A1FF-1F6C-4C16-8903-314B34EB85E2}" presName="root1" presStyleCnt="0"/>
      <dgm:spPr/>
    </dgm:pt>
    <dgm:pt modelId="{13CC2843-1B87-463D-AFD3-79D4328ED5EF}" type="pres">
      <dgm:prSet presAssocID="{E096A1FF-1F6C-4C16-8903-314B34EB85E2}" presName="LevelOneTextNode" presStyleLbl="node0" presStyleIdx="4" presStyleCnt="5" custScaleX="66140" custScaleY="57595">
        <dgm:presLayoutVars>
          <dgm:chPref val="3"/>
        </dgm:presLayoutVars>
      </dgm:prSet>
      <dgm:spPr/>
      <dgm:t>
        <a:bodyPr/>
        <a:lstStyle/>
        <a:p>
          <a:endParaRPr lang="en-GB"/>
        </a:p>
      </dgm:t>
    </dgm:pt>
    <dgm:pt modelId="{E246695F-FA62-4A02-9C55-0E87C4C9D853}" type="pres">
      <dgm:prSet presAssocID="{E096A1FF-1F6C-4C16-8903-314B34EB85E2}" presName="level2hierChild" presStyleCnt="0"/>
      <dgm:spPr/>
    </dgm:pt>
    <dgm:pt modelId="{D73EB44F-0A5A-4AFB-AD9A-D9E9A730069D}" type="pres">
      <dgm:prSet presAssocID="{03018F9B-433A-4BF7-9416-ED56DE820D78}" presName="conn2-1" presStyleLbl="parChTrans1D2" presStyleIdx="12" presStyleCnt="14"/>
      <dgm:spPr/>
      <dgm:t>
        <a:bodyPr/>
        <a:lstStyle/>
        <a:p>
          <a:endParaRPr lang="en-GB"/>
        </a:p>
      </dgm:t>
    </dgm:pt>
    <dgm:pt modelId="{F12FDDFA-DCBC-4F09-9BB3-817A73CF7F48}" type="pres">
      <dgm:prSet presAssocID="{03018F9B-433A-4BF7-9416-ED56DE820D78}" presName="connTx" presStyleLbl="parChTrans1D2" presStyleIdx="12" presStyleCnt="14"/>
      <dgm:spPr/>
      <dgm:t>
        <a:bodyPr/>
        <a:lstStyle/>
        <a:p>
          <a:endParaRPr lang="en-GB"/>
        </a:p>
      </dgm:t>
    </dgm:pt>
    <dgm:pt modelId="{96626E97-0CB7-47B7-8CE8-CF8168A1D6C4}" type="pres">
      <dgm:prSet presAssocID="{DB691A4A-973D-40BA-9C7E-9C49574311CD}" presName="root2" presStyleCnt="0"/>
      <dgm:spPr/>
    </dgm:pt>
    <dgm:pt modelId="{6FC767EE-A778-4E4D-9297-C099F952FFF9}" type="pres">
      <dgm:prSet presAssocID="{DB691A4A-973D-40BA-9C7E-9C49574311CD}" presName="LevelTwoTextNode" presStyleLbl="node2" presStyleIdx="12" presStyleCnt="14" custScaleX="59526" custScaleY="24803">
        <dgm:presLayoutVars>
          <dgm:chPref val="3"/>
        </dgm:presLayoutVars>
      </dgm:prSet>
      <dgm:spPr/>
      <dgm:t>
        <a:bodyPr/>
        <a:lstStyle/>
        <a:p>
          <a:endParaRPr lang="en-GB"/>
        </a:p>
      </dgm:t>
    </dgm:pt>
    <dgm:pt modelId="{B03CFF55-5AF4-4DEC-BA8C-D8FF5C19D352}" type="pres">
      <dgm:prSet presAssocID="{DB691A4A-973D-40BA-9C7E-9C49574311CD}" presName="level3hierChild" presStyleCnt="0"/>
      <dgm:spPr/>
    </dgm:pt>
    <dgm:pt modelId="{43C4FDB6-D3EE-4715-909B-F3053644C2D9}" type="pres">
      <dgm:prSet presAssocID="{94BCE3B1-01BD-486F-82BA-2D8CC2E234F2}" presName="conn2-1" presStyleLbl="parChTrans1D2" presStyleIdx="13" presStyleCnt="14"/>
      <dgm:spPr/>
      <dgm:t>
        <a:bodyPr/>
        <a:lstStyle/>
        <a:p>
          <a:endParaRPr lang="en-GB"/>
        </a:p>
      </dgm:t>
    </dgm:pt>
    <dgm:pt modelId="{9B43C0F0-82CF-4F1D-B906-1C56C8B980AB}" type="pres">
      <dgm:prSet presAssocID="{94BCE3B1-01BD-486F-82BA-2D8CC2E234F2}" presName="connTx" presStyleLbl="parChTrans1D2" presStyleIdx="13" presStyleCnt="14"/>
      <dgm:spPr/>
      <dgm:t>
        <a:bodyPr/>
        <a:lstStyle/>
        <a:p>
          <a:endParaRPr lang="en-GB"/>
        </a:p>
      </dgm:t>
    </dgm:pt>
    <dgm:pt modelId="{06F9E5F1-ED08-4AE1-B89D-D1156E829016}" type="pres">
      <dgm:prSet presAssocID="{CF48AB32-E905-40A5-A100-469E051ECF50}" presName="root2" presStyleCnt="0"/>
      <dgm:spPr/>
    </dgm:pt>
    <dgm:pt modelId="{FC0897F6-0A27-43A2-9ED5-608E7930B8B2}" type="pres">
      <dgm:prSet presAssocID="{CF48AB32-E905-40A5-A100-469E051ECF50}" presName="LevelTwoTextNode" presStyleLbl="node2" presStyleIdx="13" presStyleCnt="14" custScaleX="59526" custScaleY="24803">
        <dgm:presLayoutVars>
          <dgm:chPref val="3"/>
        </dgm:presLayoutVars>
      </dgm:prSet>
      <dgm:spPr/>
      <dgm:t>
        <a:bodyPr/>
        <a:lstStyle/>
        <a:p>
          <a:endParaRPr lang="en-GB"/>
        </a:p>
      </dgm:t>
    </dgm:pt>
    <dgm:pt modelId="{FC92BABA-A06F-4166-9C14-E255EE3613EB}" type="pres">
      <dgm:prSet presAssocID="{CF48AB32-E905-40A5-A100-469E051ECF50}" presName="level3hierChild" presStyleCnt="0"/>
      <dgm:spPr/>
    </dgm:pt>
  </dgm:ptLst>
  <dgm:cxnLst>
    <dgm:cxn modelId="{877086BA-4052-4186-837A-0AB2EAA6E8E6}" type="presOf" srcId="{4DDF53C3-2DDC-4452-961D-E43D55F9D3CF}" destId="{77C0DEA4-DCAC-47E9-9AD3-3B06D2C0913A}" srcOrd="0" destOrd="0" presId="urn:microsoft.com/office/officeart/2005/8/layout/hierarchy2"/>
    <dgm:cxn modelId="{B4F21096-6942-4000-8B80-154D44610B75}" srcId="{3CB8E5E2-5DB3-476E-A7D3-EA722E5191E7}" destId="{19D3F858-F711-4CA5-A791-54766C41B50A}" srcOrd="1" destOrd="0" parTransId="{38AD798E-C92E-499C-9229-3B97D4B2164B}" sibTransId="{79023AB1-91D7-4E9E-AF7A-D1E80233A241}"/>
    <dgm:cxn modelId="{A1C84DB3-6767-4201-99B5-301F8092865B}" type="presOf" srcId="{7A1577A5-9FB2-4F93-BCF5-0955DE24CBB4}" destId="{A22DE6CE-52BF-4ACF-B34B-B01D64D2AF23}" srcOrd="0" destOrd="0" presId="urn:microsoft.com/office/officeart/2005/8/layout/hierarchy2"/>
    <dgm:cxn modelId="{1BFF6B06-48C6-4180-9916-D06CD76B8797}" type="presOf" srcId="{03018F9B-433A-4BF7-9416-ED56DE820D78}" destId="{D73EB44F-0A5A-4AFB-AD9A-D9E9A730069D}" srcOrd="0" destOrd="0" presId="urn:microsoft.com/office/officeart/2005/8/layout/hierarchy2"/>
    <dgm:cxn modelId="{181DE2BB-3A87-4380-9B27-D10F0CE0C96A}" type="presOf" srcId="{EDD12029-3C31-48D3-8AED-2A6DDE360B03}" destId="{BA2A2421-3EE0-4325-B168-498FCE02C4B0}" srcOrd="0" destOrd="0" presId="urn:microsoft.com/office/officeart/2005/8/layout/hierarchy2"/>
    <dgm:cxn modelId="{540D7F56-9093-4D7A-80A3-429C2AD831C1}" type="presOf" srcId="{B94496D4-4C0E-4AF0-98C3-4FA0D46864D3}" destId="{37574FFC-DB78-43B2-9F8F-DE17D0FB7118}" srcOrd="0" destOrd="0" presId="urn:microsoft.com/office/officeart/2005/8/layout/hierarchy2"/>
    <dgm:cxn modelId="{F11250B0-28F3-424B-93A6-21E6F3DD17DF}" type="presOf" srcId="{C994001D-97C3-440E-B837-5140AF199908}" destId="{4BAE9EA8-4535-4EC9-88B2-25A7177B1FC4}" srcOrd="0" destOrd="0" presId="urn:microsoft.com/office/officeart/2005/8/layout/hierarchy2"/>
    <dgm:cxn modelId="{BD4F03F6-F9F1-46D4-92B5-738B410E6268}" srcId="{B94496D4-4C0E-4AF0-98C3-4FA0D46864D3}" destId="{0EB312F7-55BC-4228-8EDA-1F3490BAF426}" srcOrd="1" destOrd="0" parTransId="{CACA1C4D-9994-4DB1-AA30-394A5BDA511B}" sibTransId="{609F28AA-2EF3-4A65-9269-7B6DA5BE7771}"/>
    <dgm:cxn modelId="{B9B58D9F-BA94-4B01-A59A-257FFC0D087F}" srcId="{3CB8E5E2-5DB3-476E-A7D3-EA722E5191E7}" destId="{E096A1FF-1F6C-4C16-8903-314B34EB85E2}" srcOrd="4" destOrd="0" parTransId="{F11409D5-C2AC-4CA3-9862-7F03BBA95DDE}" sibTransId="{CF8613DC-E77F-4B6A-845D-2AE5D4976F2D}"/>
    <dgm:cxn modelId="{7E68F3C4-0C8D-4B37-9D96-1FEF1B2484FC}" type="presOf" srcId="{BE9D6E33-C6EA-4438-964F-CE691D1776D3}" destId="{CCD8F70C-5BC6-4CB9-9D4F-80E787FB45D9}" srcOrd="0" destOrd="0" presId="urn:microsoft.com/office/officeart/2005/8/layout/hierarchy2"/>
    <dgm:cxn modelId="{03ED997E-79EF-4E5D-935B-BE6314257F3B}" srcId="{E8215494-4A85-4B43-A7DE-08580E5987F7}" destId="{6F91D109-AB95-4F21-BDFF-A89AB1E8600C}" srcOrd="1" destOrd="0" parTransId="{32EA29A3-F3FD-465F-B13A-EACD7BD3A1D5}" sibTransId="{EC55A577-5698-4C69-B193-E7632B110068}"/>
    <dgm:cxn modelId="{0818617A-562B-45C2-9CBD-4C3A1954E49A}" type="presOf" srcId="{E66540C3-3479-4747-BDA0-E1289558ACA0}" destId="{5C154649-69AA-47AA-A22C-8A60217E7E39}" srcOrd="1" destOrd="0" presId="urn:microsoft.com/office/officeart/2005/8/layout/hierarchy2"/>
    <dgm:cxn modelId="{D0FC3690-BA01-4F85-8C17-F9051441DD03}" type="presOf" srcId="{31CD701E-4BB2-4A5F-826B-3D2182C9D674}" destId="{E6B9A87A-0DB1-4683-AAE9-3CE15F020649}" srcOrd="0" destOrd="0" presId="urn:microsoft.com/office/officeart/2005/8/layout/hierarchy2"/>
    <dgm:cxn modelId="{3979656E-0AB3-45FD-94DD-B1EF12782B5F}" type="presOf" srcId="{E66540C3-3479-4747-BDA0-E1289558ACA0}" destId="{83440878-22F2-4E9D-AA74-99AFD4B97F5C}" srcOrd="0" destOrd="0" presId="urn:microsoft.com/office/officeart/2005/8/layout/hierarchy2"/>
    <dgm:cxn modelId="{40AF79CF-DF5D-44ED-B649-954B25413D6A}" type="presOf" srcId="{E096A1FF-1F6C-4C16-8903-314B34EB85E2}" destId="{13CC2843-1B87-463D-AFD3-79D4328ED5EF}" srcOrd="0" destOrd="0" presId="urn:microsoft.com/office/officeart/2005/8/layout/hierarchy2"/>
    <dgm:cxn modelId="{F77C057E-0007-4B59-A63C-EF48A69E6DED}" type="presOf" srcId="{B863766F-B51E-4705-84F2-C221440F098F}" destId="{FD0482F9-9569-4FA8-8ED3-64A214E0A114}" srcOrd="0" destOrd="0" presId="urn:microsoft.com/office/officeart/2005/8/layout/hierarchy2"/>
    <dgm:cxn modelId="{B414A45A-0867-4911-B995-FD4DBB7B5F53}" srcId="{B94496D4-4C0E-4AF0-98C3-4FA0D46864D3}" destId="{7D0C80B5-DF5E-4044-8479-9AAA8306B14F}" srcOrd="2" destOrd="0" parTransId="{4A9DFA8A-29D8-455D-961F-D91162F3634D}" sibTransId="{9C251676-9C7B-4B61-9FC9-FC6B7C4313F8}"/>
    <dgm:cxn modelId="{46626BF5-386E-4DDF-9735-CFAFA7C6C9CE}" type="presOf" srcId="{94BCE3B1-01BD-486F-82BA-2D8CC2E234F2}" destId="{9B43C0F0-82CF-4F1D-B906-1C56C8B980AB}" srcOrd="1" destOrd="0" presId="urn:microsoft.com/office/officeart/2005/8/layout/hierarchy2"/>
    <dgm:cxn modelId="{5EB043F1-5BB3-4446-ABBF-A7FFF9F55993}" type="presOf" srcId="{0F715514-A1B3-44BF-A82C-C718A3A5B53C}" destId="{BC348733-3188-4653-9159-23C956C8A324}" srcOrd="0" destOrd="0" presId="urn:microsoft.com/office/officeart/2005/8/layout/hierarchy2"/>
    <dgm:cxn modelId="{7DB45E10-3F11-4E6F-BED4-F8A744D9991A}" type="presOf" srcId="{7A1577A5-9FB2-4F93-BCF5-0955DE24CBB4}" destId="{3A882C2F-534C-4895-9169-D27E8E817842}" srcOrd="1" destOrd="0" presId="urn:microsoft.com/office/officeart/2005/8/layout/hierarchy2"/>
    <dgm:cxn modelId="{F6F48A9C-DA58-4D17-B789-8E406968C498}" type="presOf" srcId="{36DCA1D2-3176-4900-974F-22872E5DD2F5}" destId="{0F65DD24-E9D1-437D-B81A-76763059AEE5}" srcOrd="1" destOrd="0" presId="urn:microsoft.com/office/officeart/2005/8/layout/hierarchy2"/>
    <dgm:cxn modelId="{68DA1519-A970-41C2-AC16-C41D4AF09B39}" type="presOf" srcId="{E8805262-9057-4D45-8E4C-0FE9EC4FF865}" destId="{FB5F70EF-A207-4630-BEBF-159AABBA4BA4}" srcOrd="1" destOrd="0" presId="urn:microsoft.com/office/officeart/2005/8/layout/hierarchy2"/>
    <dgm:cxn modelId="{37214D9C-BD3D-40DF-BF77-9C9AAE43DD99}" type="presOf" srcId="{584840FA-3694-4096-A6B3-E8575FF76C8C}" destId="{F61341CD-3E5D-4AD7-A191-0BBBA3AC9A8B}" srcOrd="0" destOrd="0" presId="urn:microsoft.com/office/officeart/2005/8/layout/hierarchy2"/>
    <dgm:cxn modelId="{33AB321B-4736-4AC0-9235-23BAB3488272}" type="presOf" srcId="{0F715514-A1B3-44BF-A82C-C718A3A5B53C}" destId="{A38944A2-777D-4CDC-B743-06B9B051C298}" srcOrd="1" destOrd="0" presId="urn:microsoft.com/office/officeart/2005/8/layout/hierarchy2"/>
    <dgm:cxn modelId="{61667CF5-C0D4-4F35-A849-2E78731E0441}" type="presOf" srcId="{4A9DFA8A-29D8-455D-961F-D91162F3634D}" destId="{C91845D3-AC35-421C-8E5A-CE6DB36657E9}" srcOrd="1" destOrd="0" presId="urn:microsoft.com/office/officeart/2005/8/layout/hierarchy2"/>
    <dgm:cxn modelId="{33BAE638-424C-4730-89B7-DC5841D69698}" srcId="{B94496D4-4C0E-4AF0-98C3-4FA0D46864D3}" destId="{D5E64C23-0FDD-44B8-9B67-A81445A66E02}" srcOrd="3" destOrd="0" parTransId="{4DDF53C3-2DDC-4452-961D-E43D55F9D3CF}" sibTransId="{F6B84A29-D392-4C2E-9818-0EE580A4CE69}"/>
    <dgm:cxn modelId="{08E125AC-0E8D-406D-B3EC-11729F2F29BA}" type="presOf" srcId="{DB691A4A-973D-40BA-9C7E-9C49574311CD}" destId="{6FC767EE-A778-4E4D-9297-C099F952FFF9}" srcOrd="0" destOrd="0" presId="urn:microsoft.com/office/officeart/2005/8/layout/hierarchy2"/>
    <dgm:cxn modelId="{8928E76A-058D-4FC9-B960-A70E30AC7425}" type="presOf" srcId="{3CB8E5E2-5DB3-476E-A7D3-EA722E5191E7}" destId="{9C86D9CE-848A-4BA3-A07D-629916E3EE23}" srcOrd="0" destOrd="0" presId="urn:microsoft.com/office/officeart/2005/8/layout/hierarchy2"/>
    <dgm:cxn modelId="{B1020549-BDFF-4F1B-9249-FADF18EFE8D8}" type="presOf" srcId="{CACA1C4D-9994-4DB1-AA30-394A5BDA511B}" destId="{6631F147-42FA-4C85-88E1-5DE3D6719E8B}" srcOrd="1" destOrd="0" presId="urn:microsoft.com/office/officeart/2005/8/layout/hierarchy2"/>
    <dgm:cxn modelId="{B5D70F2A-C7B4-4EA7-9173-459C987F6547}" srcId="{3CB8E5E2-5DB3-476E-A7D3-EA722E5191E7}" destId="{E8215494-4A85-4B43-A7DE-08580E5987F7}" srcOrd="3" destOrd="0" parTransId="{FA7F0A49-A91A-4D96-8217-C3E361A5BA4D}" sibTransId="{1990D471-9710-4124-9E38-25A3EEEFDE0C}"/>
    <dgm:cxn modelId="{DDA87026-A269-4DF4-899A-2B657763C5A1}" srcId="{EDD12029-3C31-48D3-8AED-2A6DDE360B03}" destId="{209190DE-6099-4544-8C27-675F8995A4D0}" srcOrd="0" destOrd="0" parTransId="{51B2DB3B-2B29-44A1-A705-7DA40E196851}" sibTransId="{E55EF20B-0319-4216-9B0E-B6943382176A}"/>
    <dgm:cxn modelId="{F478892A-4F01-43AC-A22E-5BAC09271881}" srcId="{E8215494-4A85-4B43-A7DE-08580E5987F7}" destId="{B863766F-B51E-4705-84F2-C221440F098F}" srcOrd="0" destOrd="0" parTransId="{E8805262-9057-4D45-8E4C-0FE9EC4FF865}" sibTransId="{10A91DF8-0CC4-4F90-9561-2BB03B7DAFA5}"/>
    <dgm:cxn modelId="{153714B9-920E-44E7-B947-3ACC75736F28}" type="presOf" srcId="{CF48AB32-E905-40A5-A100-469E051ECF50}" destId="{FC0897F6-0A27-43A2-9ED5-608E7930B8B2}" srcOrd="0" destOrd="0" presId="urn:microsoft.com/office/officeart/2005/8/layout/hierarchy2"/>
    <dgm:cxn modelId="{3B86B862-8B19-43D7-A027-85F822BDE81D}" type="presOf" srcId="{03018F9B-433A-4BF7-9416-ED56DE820D78}" destId="{F12FDDFA-DCBC-4F09-9BB3-817A73CF7F48}" srcOrd="1" destOrd="0" presId="urn:microsoft.com/office/officeart/2005/8/layout/hierarchy2"/>
    <dgm:cxn modelId="{67FAA8CB-2D7B-4E3C-8A0A-6B5800EBE236}" type="presOf" srcId="{209190DE-6099-4544-8C27-675F8995A4D0}" destId="{BC67BBC7-3B23-4BC9-8FE2-64FF1F759412}" srcOrd="0" destOrd="0" presId="urn:microsoft.com/office/officeart/2005/8/layout/hierarchy2"/>
    <dgm:cxn modelId="{7F8766A2-2DD7-469C-AE56-E977E7FA6E1E}" type="presOf" srcId="{51B2DB3B-2B29-44A1-A705-7DA40E196851}" destId="{B7B40CF3-D18A-4FD7-B59F-E2EB298488FD}" srcOrd="0" destOrd="0" presId="urn:microsoft.com/office/officeart/2005/8/layout/hierarchy2"/>
    <dgm:cxn modelId="{628EB71B-FBA1-4612-862D-AD156BA0CC45}" srcId="{3CB8E5E2-5DB3-476E-A7D3-EA722E5191E7}" destId="{EDD12029-3C31-48D3-8AED-2A6DDE360B03}" srcOrd="2" destOrd="0" parTransId="{3E463026-044F-420A-BCA8-4587AC11EC70}" sibTransId="{B3073D4F-DB75-4582-B398-9C1CCC00B318}"/>
    <dgm:cxn modelId="{70920970-5D29-4F2D-A7B1-62B8970962A7}" srcId="{EDD12029-3C31-48D3-8AED-2A6DDE360B03}" destId="{31CD701E-4BB2-4A5F-826B-3D2182C9D674}" srcOrd="1" destOrd="0" parTransId="{7A1577A5-9FB2-4F93-BCF5-0955DE24CBB4}" sibTransId="{805D9D24-CBD9-4222-8490-9217D746D831}"/>
    <dgm:cxn modelId="{8852BD5B-3EFC-41ED-9C46-DE92B0191D17}" type="presOf" srcId="{D5E64C23-0FDD-44B8-9B67-A81445A66E02}" destId="{DFACE1B2-589F-477C-8504-038DA4BCE5B6}" srcOrd="0" destOrd="0" presId="urn:microsoft.com/office/officeart/2005/8/layout/hierarchy2"/>
    <dgm:cxn modelId="{7CBD85BF-71A8-45EE-BBD0-E99ABEC3B03B}" srcId="{E096A1FF-1F6C-4C16-8903-314B34EB85E2}" destId="{CF48AB32-E905-40A5-A100-469E051ECF50}" srcOrd="1" destOrd="0" parTransId="{94BCE3B1-01BD-486F-82BA-2D8CC2E234F2}" sibTransId="{FE246EA2-A8A9-4E4F-B2EB-FADAC050C571}"/>
    <dgm:cxn modelId="{23EFDE8A-4E5A-4219-B746-683650179545}" type="presOf" srcId="{32EA29A3-F3FD-465F-B13A-EACD7BD3A1D5}" destId="{EFF79749-BF9A-4589-809F-C4176F923C38}" srcOrd="0" destOrd="0" presId="urn:microsoft.com/office/officeart/2005/8/layout/hierarchy2"/>
    <dgm:cxn modelId="{D03E612B-A312-4A00-B89C-6D41AD276972}" type="presOf" srcId="{CC1E7478-4920-4D53-BF9B-85F2205AC3FC}" destId="{2C11B486-24C6-44C3-919A-091A9DDD5FC4}" srcOrd="0" destOrd="0" presId="urn:microsoft.com/office/officeart/2005/8/layout/hierarchy2"/>
    <dgm:cxn modelId="{C2273222-3485-439B-8E35-AF957ABD0ECB}" type="presOf" srcId="{51B2DB3B-2B29-44A1-A705-7DA40E196851}" destId="{72D6C84E-00B8-4C25-AA71-88FBDBAABFE4}" srcOrd="1" destOrd="0" presId="urn:microsoft.com/office/officeart/2005/8/layout/hierarchy2"/>
    <dgm:cxn modelId="{6BD425BF-D222-412D-AE3F-97CC3E97DA9D}" type="presOf" srcId="{47AD5E5C-0092-4243-9F78-5AB494A3E4EC}" destId="{4C553217-2ECB-4B76-BE12-AF9AFC6DAEBD}" srcOrd="0" destOrd="0" presId="urn:microsoft.com/office/officeart/2005/8/layout/hierarchy2"/>
    <dgm:cxn modelId="{BC4B4BFC-1720-45D9-BB60-9A8E0900ABD2}" type="presOf" srcId="{E8805262-9057-4D45-8E4C-0FE9EC4FF865}" destId="{E8BFB116-95F0-4E5A-AB26-EA8FC24CAF4A}" srcOrd="0" destOrd="0" presId="urn:microsoft.com/office/officeart/2005/8/layout/hierarchy2"/>
    <dgm:cxn modelId="{ECE4B691-EB72-4B0B-BED5-775EFFB7D72D}" type="presOf" srcId="{03E47105-5139-4685-9D6B-8F292DDAE94B}" destId="{FC5BAFC2-AC28-432D-B75F-E8F1C903C714}" srcOrd="1" destOrd="0" presId="urn:microsoft.com/office/officeart/2005/8/layout/hierarchy2"/>
    <dgm:cxn modelId="{21B6D233-2CA5-47EB-8DB2-555176EF5876}" type="presOf" srcId="{19D3F858-F711-4CA5-A791-54766C41B50A}" destId="{19E32A0E-B475-42CE-8418-39103A6CB96E}" srcOrd="0" destOrd="0" presId="urn:microsoft.com/office/officeart/2005/8/layout/hierarchy2"/>
    <dgm:cxn modelId="{B8ECB296-B9C1-477F-B494-16686A891BC5}" type="presOf" srcId="{32EA29A3-F3FD-465F-B13A-EACD7BD3A1D5}" destId="{38AE689B-2300-48D7-AB5D-C31773530501}" srcOrd="1" destOrd="0" presId="urn:microsoft.com/office/officeart/2005/8/layout/hierarchy2"/>
    <dgm:cxn modelId="{81091AD3-F7A3-4B7F-B98C-A94EF80F5FDD}" srcId="{E096A1FF-1F6C-4C16-8903-314B34EB85E2}" destId="{DB691A4A-973D-40BA-9C7E-9C49574311CD}" srcOrd="0" destOrd="0" parTransId="{03018F9B-433A-4BF7-9416-ED56DE820D78}" sibTransId="{4F4D0154-53BD-488E-BC23-E187E79134BC}"/>
    <dgm:cxn modelId="{CDB41B89-B352-401B-A980-95A1B1854DC7}" type="presOf" srcId="{6F91D109-AB95-4F21-BDFF-A89AB1E8600C}" destId="{CE1ECF2F-066B-4464-AC92-C9750BDF97B6}" srcOrd="0" destOrd="0" presId="urn:microsoft.com/office/officeart/2005/8/layout/hierarchy2"/>
    <dgm:cxn modelId="{973B6353-3947-4321-BE9D-FC744BB523C0}" type="presOf" srcId="{4A9DFA8A-29D8-455D-961F-D91162F3634D}" destId="{4DE76AA0-996D-4B01-B926-C3AB56EF23B6}" srcOrd="0" destOrd="0" presId="urn:microsoft.com/office/officeart/2005/8/layout/hierarchy2"/>
    <dgm:cxn modelId="{DCCD22A9-B147-4F72-8571-AC821F026B69}" type="presOf" srcId="{36DCA1D2-3176-4900-974F-22872E5DD2F5}" destId="{B1F302B3-C995-4069-9F82-5190D85A5849}" srcOrd="0" destOrd="0" presId="urn:microsoft.com/office/officeart/2005/8/layout/hierarchy2"/>
    <dgm:cxn modelId="{A11DE0A2-3481-444E-9E8A-CF2A313D23AF}" srcId="{19D3F858-F711-4CA5-A791-54766C41B50A}" destId="{584840FA-3694-4096-A6B3-E8575FF76C8C}" srcOrd="0" destOrd="0" parTransId="{E66540C3-3479-4747-BDA0-E1289558ACA0}" sibTransId="{17AB304C-EEC0-45ED-801F-4927E6FCDF8F}"/>
    <dgm:cxn modelId="{9ACFB00E-02C2-4C43-B7C3-70F47C8EB9F6}" srcId="{B94496D4-4C0E-4AF0-98C3-4FA0D46864D3}" destId="{BE9D6E33-C6EA-4438-964F-CE691D1776D3}" srcOrd="0" destOrd="0" parTransId="{C994001D-97C3-440E-B837-5140AF199908}" sibTransId="{423AA950-44A3-41F5-B6A1-E8D9D9EE7258}"/>
    <dgm:cxn modelId="{46A370B0-05EA-476C-BEC7-14DF5601F225}" type="presOf" srcId="{E8215494-4A85-4B43-A7DE-08580E5987F7}" destId="{2529846C-25D6-4B05-97B3-202F801B4AAA}" srcOrd="0" destOrd="0" presId="urn:microsoft.com/office/officeart/2005/8/layout/hierarchy2"/>
    <dgm:cxn modelId="{B4E1AE2A-F025-4609-8E50-29E7C5CB73A1}" srcId="{E8215494-4A85-4B43-A7DE-08580E5987F7}" destId="{138DC57B-525E-4376-B78A-1E1AFFA7D1DB}" srcOrd="2" destOrd="0" parTransId="{03E47105-5139-4685-9D6B-8F292DDAE94B}" sibTransId="{945C7283-5ABD-43AA-B85D-C1CE3ED0B615}"/>
    <dgm:cxn modelId="{7C6752C5-16F6-4A2D-BBB5-F06157688354}" type="presOf" srcId="{C994001D-97C3-440E-B837-5140AF199908}" destId="{86C49970-8D8B-4B49-B1FB-8D9815F6FB92}" srcOrd="1" destOrd="0" presId="urn:microsoft.com/office/officeart/2005/8/layout/hierarchy2"/>
    <dgm:cxn modelId="{4B95C358-7693-4223-AF97-1C189866E09C}" type="presOf" srcId="{94BCE3B1-01BD-486F-82BA-2D8CC2E234F2}" destId="{43C4FDB6-D3EE-4715-909B-F3053644C2D9}" srcOrd="0" destOrd="0" presId="urn:microsoft.com/office/officeart/2005/8/layout/hierarchy2"/>
    <dgm:cxn modelId="{136430AA-99D7-4352-885D-950653952971}" type="presOf" srcId="{CACA1C4D-9994-4DB1-AA30-394A5BDA511B}" destId="{A6B86C35-E82D-433B-8A38-BEF14B7D02A5}" srcOrd="0" destOrd="0" presId="urn:microsoft.com/office/officeart/2005/8/layout/hierarchy2"/>
    <dgm:cxn modelId="{0E367AD6-3B82-4959-865D-08F730878670}" type="presOf" srcId="{7D0C80B5-DF5E-4044-8479-9AAA8306B14F}" destId="{E539CB1C-9AC9-47B2-8C4C-08D5DC9269F6}" srcOrd="0" destOrd="0" presId="urn:microsoft.com/office/officeart/2005/8/layout/hierarchy2"/>
    <dgm:cxn modelId="{F10F77ED-34D8-47BD-863D-9E6F3304F830}" type="presOf" srcId="{138DC57B-525E-4376-B78A-1E1AFFA7D1DB}" destId="{57B728D2-6B83-4986-A5AC-10921F6F927E}" srcOrd="0" destOrd="0" presId="urn:microsoft.com/office/officeart/2005/8/layout/hierarchy2"/>
    <dgm:cxn modelId="{E77E1E7C-81E7-4EDA-B1A8-96E9C89C139C}" type="presOf" srcId="{03E47105-5139-4685-9D6B-8F292DDAE94B}" destId="{B519F0F8-D49C-49FB-96E1-752F3019CB58}" srcOrd="0" destOrd="0" presId="urn:microsoft.com/office/officeart/2005/8/layout/hierarchy2"/>
    <dgm:cxn modelId="{BEBF8183-5545-4EA4-AA4F-112CE0C6E9D9}" srcId="{19D3F858-F711-4CA5-A791-54766C41B50A}" destId="{47AD5E5C-0092-4243-9F78-5AB494A3E4EC}" srcOrd="1" destOrd="0" parTransId="{0F715514-A1B3-44BF-A82C-C718A3A5B53C}" sibTransId="{CA08AE3C-1FBA-4B07-9031-E704C39E06B1}"/>
    <dgm:cxn modelId="{C0BFF831-4110-472E-A37B-FACF3FDCF2FF}" srcId="{3CB8E5E2-5DB3-476E-A7D3-EA722E5191E7}" destId="{B94496D4-4C0E-4AF0-98C3-4FA0D46864D3}" srcOrd="0" destOrd="0" parTransId="{FB74AD23-B9D4-4E15-BE4E-70A749645024}" sibTransId="{4B82D001-0940-4CDD-84CD-F0CCD2B7ABAF}"/>
    <dgm:cxn modelId="{46F4AFAC-24EB-4C30-BBAD-F3B5F80A2D18}" type="presOf" srcId="{0EB312F7-55BC-4228-8EDA-1F3490BAF426}" destId="{3F30E14D-F729-45B7-85AD-60CE794629B6}" srcOrd="0" destOrd="0" presId="urn:microsoft.com/office/officeart/2005/8/layout/hierarchy2"/>
    <dgm:cxn modelId="{3BB00EDA-9F43-459D-AE75-80A07A1137A0}" type="presOf" srcId="{4DDF53C3-2DDC-4452-961D-E43D55F9D3CF}" destId="{3AFFBB90-BA57-4A1F-9F4E-090124A6468C}" srcOrd="1" destOrd="0" presId="urn:microsoft.com/office/officeart/2005/8/layout/hierarchy2"/>
    <dgm:cxn modelId="{10F419AF-01C2-40C4-A5C5-F620E64C9E85}" srcId="{EDD12029-3C31-48D3-8AED-2A6DDE360B03}" destId="{CC1E7478-4920-4D53-BF9B-85F2205AC3FC}" srcOrd="2" destOrd="0" parTransId="{36DCA1D2-3176-4900-974F-22872E5DD2F5}" sibTransId="{FDD5E0E5-BDC7-42EA-BAB7-DB68479D50A0}"/>
    <dgm:cxn modelId="{A32EF2B4-C943-48C9-B1A2-D3CCAE636223}" type="presParOf" srcId="{9C86D9CE-848A-4BA3-A07D-629916E3EE23}" destId="{B6FF509B-56D1-40DC-A0C5-E4C0D219FCEA}" srcOrd="0" destOrd="0" presId="urn:microsoft.com/office/officeart/2005/8/layout/hierarchy2"/>
    <dgm:cxn modelId="{65F3BBFD-5F5A-45B2-8334-019C7FA579E4}" type="presParOf" srcId="{B6FF509B-56D1-40DC-A0C5-E4C0D219FCEA}" destId="{37574FFC-DB78-43B2-9F8F-DE17D0FB7118}" srcOrd="0" destOrd="0" presId="urn:microsoft.com/office/officeart/2005/8/layout/hierarchy2"/>
    <dgm:cxn modelId="{634F9915-7D40-4559-8A4F-C9DB1CE625F0}" type="presParOf" srcId="{B6FF509B-56D1-40DC-A0C5-E4C0D219FCEA}" destId="{02AA4038-8F17-4335-834A-E3FAE05D04D0}" srcOrd="1" destOrd="0" presId="urn:microsoft.com/office/officeart/2005/8/layout/hierarchy2"/>
    <dgm:cxn modelId="{D5441710-7050-4762-BA0F-DA5250860DC7}" type="presParOf" srcId="{02AA4038-8F17-4335-834A-E3FAE05D04D0}" destId="{4BAE9EA8-4535-4EC9-88B2-25A7177B1FC4}" srcOrd="0" destOrd="0" presId="urn:microsoft.com/office/officeart/2005/8/layout/hierarchy2"/>
    <dgm:cxn modelId="{36EDC835-0816-41E2-A3CE-4D38A1CB72CC}" type="presParOf" srcId="{4BAE9EA8-4535-4EC9-88B2-25A7177B1FC4}" destId="{86C49970-8D8B-4B49-B1FB-8D9815F6FB92}" srcOrd="0" destOrd="0" presId="urn:microsoft.com/office/officeart/2005/8/layout/hierarchy2"/>
    <dgm:cxn modelId="{ECF8FC6A-298F-4FDB-9E36-25455D66221A}" type="presParOf" srcId="{02AA4038-8F17-4335-834A-E3FAE05D04D0}" destId="{8BAD7CFA-147C-4142-95A2-D9EB6B6DC5D3}" srcOrd="1" destOrd="0" presId="urn:microsoft.com/office/officeart/2005/8/layout/hierarchy2"/>
    <dgm:cxn modelId="{713BA8FD-C70C-47FC-9375-84BFFFD93A87}" type="presParOf" srcId="{8BAD7CFA-147C-4142-95A2-D9EB6B6DC5D3}" destId="{CCD8F70C-5BC6-4CB9-9D4F-80E787FB45D9}" srcOrd="0" destOrd="0" presId="urn:microsoft.com/office/officeart/2005/8/layout/hierarchy2"/>
    <dgm:cxn modelId="{9A1D1EA6-033F-4887-AA41-D1F2AE1C9236}" type="presParOf" srcId="{8BAD7CFA-147C-4142-95A2-D9EB6B6DC5D3}" destId="{64A7E4CF-1356-431D-A2BD-CB6D9998CA94}" srcOrd="1" destOrd="0" presId="urn:microsoft.com/office/officeart/2005/8/layout/hierarchy2"/>
    <dgm:cxn modelId="{5B4AFDEE-95ED-48DD-9D7B-E8944319A772}" type="presParOf" srcId="{02AA4038-8F17-4335-834A-E3FAE05D04D0}" destId="{A6B86C35-E82D-433B-8A38-BEF14B7D02A5}" srcOrd="2" destOrd="0" presId="urn:microsoft.com/office/officeart/2005/8/layout/hierarchy2"/>
    <dgm:cxn modelId="{974C550C-C7DE-4338-AFC1-4BCC61F82CFF}" type="presParOf" srcId="{A6B86C35-E82D-433B-8A38-BEF14B7D02A5}" destId="{6631F147-42FA-4C85-88E1-5DE3D6719E8B}" srcOrd="0" destOrd="0" presId="urn:microsoft.com/office/officeart/2005/8/layout/hierarchy2"/>
    <dgm:cxn modelId="{82621DF2-707A-4076-8D10-7C015B1D301F}" type="presParOf" srcId="{02AA4038-8F17-4335-834A-E3FAE05D04D0}" destId="{6D2E4EC2-341B-4BE2-8FB8-5D8ADD2B8853}" srcOrd="3" destOrd="0" presId="urn:microsoft.com/office/officeart/2005/8/layout/hierarchy2"/>
    <dgm:cxn modelId="{15D73D8E-C337-4403-BBAA-269EC8E50E25}" type="presParOf" srcId="{6D2E4EC2-341B-4BE2-8FB8-5D8ADD2B8853}" destId="{3F30E14D-F729-45B7-85AD-60CE794629B6}" srcOrd="0" destOrd="0" presId="urn:microsoft.com/office/officeart/2005/8/layout/hierarchy2"/>
    <dgm:cxn modelId="{F850C59F-D0FF-40B6-985E-A9B2D7E392B8}" type="presParOf" srcId="{6D2E4EC2-341B-4BE2-8FB8-5D8ADD2B8853}" destId="{791C902E-A7A3-47A1-AD7D-35712C78FBDA}" srcOrd="1" destOrd="0" presId="urn:microsoft.com/office/officeart/2005/8/layout/hierarchy2"/>
    <dgm:cxn modelId="{F3E64425-9DC5-454F-A746-3D624595F6EC}" type="presParOf" srcId="{02AA4038-8F17-4335-834A-E3FAE05D04D0}" destId="{4DE76AA0-996D-4B01-B926-C3AB56EF23B6}" srcOrd="4" destOrd="0" presId="urn:microsoft.com/office/officeart/2005/8/layout/hierarchy2"/>
    <dgm:cxn modelId="{347A5E58-11AB-4358-B560-9F7AA6646EF9}" type="presParOf" srcId="{4DE76AA0-996D-4B01-B926-C3AB56EF23B6}" destId="{C91845D3-AC35-421C-8E5A-CE6DB36657E9}" srcOrd="0" destOrd="0" presId="urn:microsoft.com/office/officeart/2005/8/layout/hierarchy2"/>
    <dgm:cxn modelId="{FA2BDF3F-DFBA-4AD4-AD79-38BFA8584F3B}" type="presParOf" srcId="{02AA4038-8F17-4335-834A-E3FAE05D04D0}" destId="{98E14879-9327-4B97-8246-8AB62838BCFD}" srcOrd="5" destOrd="0" presId="urn:microsoft.com/office/officeart/2005/8/layout/hierarchy2"/>
    <dgm:cxn modelId="{BD983D03-DDA4-4D35-A489-E5C927C8ABB2}" type="presParOf" srcId="{98E14879-9327-4B97-8246-8AB62838BCFD}" destId="{E539CB1C-9AC9-47B2-8C4C-08D5DC9269F6}" srcOrd="0" destOrd="0" presId="urn:microsoft.com/office/officeart/2005/8/layout/hierarchy2"/>
    <dgm:cxn modelId="{09AA49B8-79CE-4F78-B5E1-260B124876FF}" type="presParOf" srcId="{98E14879-9327-4B97-8246-8AB62838BCFD}" destId="{EEAA4099-3291-4E3E-BD09-2DE3A69D7873}" srcOrd="1" destOrd="0" presId="urn:microsoft.com/office/officeart/2005/8/layout/hierarchy2"/>
    <dgm:cxn modelId="{2B13D3FD-2CC3-44D1-B638-9534E27C90F4}" type="presParOf" srcId="{02AA4038-8F17-4335-834A-E3FAE05D04D0}" destId="{77C0DEA4-DCAC-47E9-9AD3-3B06D2C0913A}" srcOrd="6" destOrd="0" presId="urn:microsoft.com/office/officeart/2005/8/layout/hierarchy2"/>
    <dgm:cxn modelId="{B803B42B-D817-46DC-85C8-9608B425FEE7}" type="presParOf" srcId="{77C0DEA4-DCAC-47E9-9AD3-3B06D2C0913A}" destId="{3AFFBB90-BA57-4A1F-9F4E-090124A6468C}" srcOrd="0" destOrd="0" presId="urn:microsoft.com/office/officeart/2005/8/layout/hierarchy2"/>
    <dgm:cxn modelId="{31E9946F-59AF-466E-A3A9-65E5468B44A7}" type="presParOf" srcId="{02AA4038-8F17-4335-834A-E3FAE05D04D0}" destId="{B9F4489E-1751-441D-8DB5-03595B02AFAE}" srcOrd="7" destOrd="0" presId="urn:microsoft.com/office/officeart/2005/8/layout/hierarchy2"/>
    <dgm:cxn modelId="{9A4A1DD4-9D41-46F4-BF2D-4C0233A456E7}" type="presParOf" srcId="{B9F4489E-1751-441D-8DB5-03595B02AFAE}" destId="{DFACE1B2-589F-477C-8504-038DA4BCE5B6}" srcOrd="0" destOrd="0" presId="urn:microsoft.com/office/officeart/2005/8/layout/hierarchy2"/>
    <dgm:cxn modelId="{90C57DE2-E912-4D99-835F-74AC7793522A}" type="presParOf" srcId="{B9F4489E-1751-441D-8DB5-03595B02AFAE}" destId="{3F1292DF-448F-42FC-B07A-3EEF1211BDFE}" srcOrd="1" destOrd="0" presId="urn:microsoft.com/office/officeart/2005/8/layout/hierarchy2"/>
    <dgm:cxn modelId="{B077E52C-6AD7-495D-9E99-FE3FBDC5F456}" type="presParOf" srcId="{9C86D9CE-848A-4BA3-A07D-629916E3EE23}" destId="{AF12C91E-5B13-42B1-AFAA-C9677E08BEE0}" srcOrd="1" destOrd="0" presId="urn:microsoft.com/office/officeart/2005/8/layout/hierarchy2"/>
    <dgm:cxn modelId="{1B1763CE-E054-4467-87F4-B26EC9A76DF9}" type="presParOf" srcId="{AF12C91E-5B13-42B1-AFAA-C9677E08BEE0}" destId="{19E32A0E-B475-42CE-8418-39103A6CB96E}" srcOrd="0" destOrd="0" presId="urn:microsoft.com/office/officeart/2005/8/layout/hierarchy2"/>
    <dgm:cxn modelId="{BA5849F5-D5A5-4CEF-97D0-CFBE9D1A9849}" type="presParOf" srcId="{AF12C91E-5B13-42B1-AFAA-C9677E08BEE0}" destId="{EC96B20B-EAA8-4A48-93C0-E44BE28D3151}" srcOrd="1" destOrd="0" presId="urn:microsoft.com/office/officeart/2005/8/layout/hierarchy2"/>
    <dgm:cxn modelId="{B3A08BD3-1F1D-4E14-A784-FEFB01825B1F}" type="presParOf" srcId="{EC96B20B-EAA8-4A48-93C0-E44BE28D3151}" destId="{83440878-22F2-4E9D-AA74-99AFD4B97F5C}" srcOrd="0" destOrd="0" presId="urn:microsoft.com/office/officeart/2005/8/layout/hierarchy2"/>
    <dgm:cxn modelId="{741031EF-36DA-4471-A1A0-487E8FF66C68}" type="presParOf" srcId="{83440878-22F2-4E9D-AA74-99AFD4B97F5C}" destId="{5C154649-69AA-47AA-A22C-8A60217E7E39}" srcOrd="0" destOrd="0" presId="urn:microsoft.com/office/officeart/2005/8/layout/hierarchy2"/>
    <dgm:cxn modelId="{A0FCF4C0-A722-4F0B-8AFE-2734711E82F6}" type="presParOf" srcId="{EC96B20B-EAA8-4A48-93C0-E44BE28D3151}" destId="{3FA27C83-633A-4407-9745-60BF0FFBC697}" srcOrd="1" destOrd="0" presId="urn:microsoft.com/office/officeart/2005/8/layout/hierarchy2"/>
    <dgm:cxn modelId="{79F4691C-30CB-43CB-9A8D-EE1AD271B07A}" type="presParOf" srcId="{3FA27C83-633A-4407-9745-60BF0FFBC697}" destId="{F61341CD-3E5D-4AD7-A191-0BBBA3AC9A8B}" srcOrd="0" destOrd="0" presId="urn:microsoft.com/office/officeart/2005/8/layout/hierarchy2"/>
    <dgm:cxn modelId="{6217698F-E164-4C05-83F7-1283170C20D1}" type="presParOf" srcId="{3FA27C83-633A-4407-9745-60BF0FFBC697}" destId="{B6587B75-2391-404F-B653-F87BFF2554B3}" srcOrd="1" destOrd="0" presId="urn:microsoft.com/office/officeart/2005/8/layout/hierarchy2"/>
    <dgm:cxn modelId="{E8975850-8921-4D11-A408-DBD1CF52B8C1}" type="presParOf" srcId="{EC96B20B-EAA8-4A48-93C0-E44BE28D3151}" destId="{BC348733-3188-4653-9159-23C956C8A324}" srcOrd="2" destOrd="0" presId="urn:microsoft.com/office/officeart/2005/8/layout/hierarchy2"/>
    <dgm:cxn modelId="{7EAEAC2B-8DA9-437A-8B89-517E87104BB1}" type="presParOf" srcId="{BC348733-3188-4653-9159-23C956C8A324}" destId="{A38944A2-777D-4CDC-B743-06B9B051C298}" srcOrd="0" destOrd="0" presId="urn:microsoft.com/office/officeart/2005/8/layout/hierarchy2"/>
    <dgm:cxn modelId="{D34FF170-CEA6-468F-916D-3DD2E5B2736F}" type="presParOf" srcId="{EC96B20B-EAA8-4A48-93C0-E44BE28D3151}" destId="{3CC27253-93EC-4B86-98ED-F7632969C802}" srcOrd="3" destOrd="0" presId="urn:microsoft.com/office/officeart/2005/8/layout/hierarchy2"/>
    <dgm:cxn modelId="{9353ADB3-DAAF-44C7-9D82-E7BD7A24A551}" type="presParOf" srcId="{3CC27253-93EC-4B86-98ED-F7632969C802}" destId="{4C553217-2ECB-4B76-BE12-AF9AFC6DAEBD}" srcOrd="0" destOrd="0" presId="urn:microsoft.com/office/officeart/2005/8/layout/hierarchy2"/>
    <dgm:cxn modelId="{BE35F35A-5AB7-437B-BBF0-1D8AD120977F}" type="presParOf" srcId="{3CC27253-93EC-4B86-98ED-F7632969C802}" destId="{15A6C766-6E60-45E8-8E72-EEA4B19AE554}" srcOrd="1" destOrd="0" presId="urn:microsoft.com/office/officeart/2005/8/layout/hierarchy2"/>
    <dgm:cxn modelId="{03DCB640-31F2-42D4-B4F7-1E5B37A36903}" type="presParOf" srcId="{9C86D9CE-848A-4BA3-A07D-629916E3EE23}" destId="{4BEDFC80-F0CD-4355-A135-33267484A049}" srcOrd="2" destOrd="0" presId="urn:microsoft.com/office/officeart/2005/8/layout/hierarchy2"/>
    <dgm:cxn modelId="{7F717344-FF73-4F89-8822-B499D593C6FE}" type="presParOf" srcId="{4BEDFC80-F0CD-4355-A135-33267484A049}" destId="{BA2A2421-3EE0-4325-B168-498FCE02C4B0}" srcOrd="0" destOrd="0" presId="urn:microsoft.com/office/officeart/2005/8/layout/hierarchy2"/>
    <dgm:cxn modelId="{AD7B593F-EDEE-47F3-B63F-61C5EEF516D4}" type="presParOf" srcId="{4BEDFC80-F0CD-4355-A135-33267484A049}" destId="{0252CA84-FBA2-426E-81ED-32287FB1BB95}" srcOrd="1" destOrd="0" presId="urn:microsoft.com/office/officeart/2005/8/layout/hierarchy2"/>
    <dgm:cxn modelId="{D329BDB4-6A31-4390-95DD-D21EACAEC822}" type="presParOf" srcId="{0252CA84-FBA2-426E-81ED-32287FB1BB95}" destId="{B7B40CF3-D18A-4FD7-B59F-E2EB298488FD}" srcOrd="0" destOrd="0" presId="urn:microsoft.com/office/officeart/2005/8/layout/hierarchy2"/>
    <dgm:cxn modelId="{1C072209-659C-45B2-9940-207C0AE80578}" type="presParOf" srcId="{B7B40CF3-D18A-4FD7-B59F-E2EB298488FD}" destId="{72D6C84E-00B8-4C25-AA71-88FBDBAABFE4}" srcOrd="0" destOrd="0" presId="urn:microsoft.com/office/officeart/2005/8/layout/hierarchy2"/>
    <dgm:cxn modelId="{71F720F2-1A50-4CFD-BB9F-9A26D31AB6F2}" type="presParOf" srcId="{0252CA84-FBA2-426E-81ED-32287FB1BB95}" destId="{4FCF1F65-CCEE-4C8B-B971-7F9C153831D8}" srcOrd="1" destOrd="0" presId="urn:microsoft.com/office/officeart/2005/8/layout/hierarchy2"/>
    <dgm:cxn modelId="{D0C772A9-435B-4C4A-A8A4-DD3607549BCE}" type="presParOf" srcId="{4FCF1F65-CCEE-4C8B-B971-7F9C153831D8}" destId="{BC67BBC7-3B23-4BC9-8FE2-64FF1F759412}" srcOrd="0" destOrd="0" presId="urn:microsoft.com/office/officeart/2005/8/layout/hierarchy2"/>
    <dgm:cxn modelId="{580B2457-9E82-4EFB-9E5A-BBED0647E141}" type="presParOf" srcId="{4FCF1F65-CCEE-4C8B-B971-7F9C153831D8}" destId="{8279CBC2-228D-490F-B938-A3ED8AB28F39}" srcOrd="1" destOrd="0" presId="urn:microsoft.com/office/officeart/2005/8/layout/hierarchy2"/>
    <dgm:cxn modelId="{B813EB3F-15A0-45E7-8768-E6B317F030DB}" type="presParOf" srcId="{0252CA84-FBA2-426E-81ED-32287FB1BB95}" destId="{A22DE6CE-52BF-4ACF-B34B-B01D64D2AF23}" srcOrd="2" destOrd="0" presId="urn:microsoft.com/office/officeart/2005/8/layout/hierarchy2"/>
    <dgm:cxn modelId="{5761BCCC-C6E9-42D6-99EB-BDFA12CBF301}" type="presParOf" srcId="{A22DE6CE-52BF-4ACF-B34B-B01D64D2AF23}" destId="{3A882C2F-534C-4895-9169-D27E8E817842}" srcOrd="0" destOrd="0" presId="urn:microsoft.com/office/officeart/2005/8/layout/hierarchy2"/>
    <dgm:cxn modelId="{A36E2CEF-B73A-47EA-9AFB-511C6F7379C8}" type="presParOf" srcId="{0252CA84-FBA2-426E-81ED-32287FB1BB95}" destId="{CB636526-E049-451A-87A5-6A0C8B56A344}" srcOrd="3" destOrd="0" presId="urn:microsoft.com/office/officeart/2005/8/layout/hierarchy2"/>
    <dgm:cxn modelId="{E09E21EA-B698-4465-BC58-EB23F73F34F7}" type="presParOf" srcId="{CB636526-E049-451A-87A5-6A0C8B56A344}" destId="{E6B9A87A-0DB1-4683-AAE9-3CE15F020649}" srcOrd="0" destOrd="0" presId="urn:microsoft.com/office/officeart/2005/8/layout/hierarchy2"/>
    <dgm:cxn modelId="{8191427D-22CA-4436-B6A9-8C1B95A83E11}" type="presParOf" srcId="{CB636526-E049-451A-87A5-6A0C8B56A344}" destId="{D8DEF79A-408B-405B-B544-B39AE5E4207F}" srcOrd="1" destOrd="0" presId="urn:microsoft.com/office/officeart/2005/8/layout/hierarchy2"/>
    <dgm:cxn modelId="{168F7988-D3F7-4717-A42C-093F57C5CCB5}" type="presParOf" srcId="{0252CA84-FBA2-426E-81ED-32287FB1BB95}" destId="{B1F302B3-C995-4069-9F82-5190D85A5849}" srcOrd="4" destOrd="0" presId="urn:microsoft.com/office/officeart/2005/8/layout/hierarchy2"/>
    <dgm:cxn modelId="{95D80080-D809-4A14-B5C2-246C2B5A627C}" type="presParOf" srcId="{B1F302B3-C995-4069-9F82-5190D85A5849}" destId="{0F65DD24-E9D1-437D-B81A-76763059AEE5}" srcOrd="0" destOrd="0" presId="urn:microsoft.com/office/officeart/2005/8/layout/hierarchy2"/>
    <dgm:cxn modelId="{263334BB-311D-401D-BDEB-E2B94D22C89A}" type="presParOf" srcId="{0252CA84-FBA2-426E-81ED-32287FB1BB95}" destId="{430146D8-844A-4865-9B1C-DACE5A600EB8}" srcOrd="5" destOrd="0" presId="urn:microsoft.com/office/officeart/2005/8/layout/hierarchy2"/>
    <dgm:cxn modelId="{ACF3D1FC-AE0D-46FD-9A4F-40044C203602}" type="presParOf" srcId="{430146D8-844A-4865-9B1C-DACE5A600EB8}" destId="{2C11B486-24C6-44C3-919A-091A9DDD5FC4}" srcOrd="0" destOrd="0" presId="urn:microsoft.com/office/officeart/2005/8/layout/hierarchy2"/>
    <dgm:cxn modelId="{B9FE846D-7D6B-4A30-8D8B-A478B767F86E}" type="presParOf" srcId="{430146D8-844A-4865-9B1C-DACE5A600EB8}" destId="{299100C0-D8D2-49D7-B939-6EBDE24C2DDF}" srcOrd="1" destOrd="0" presId="urn:microsoft.com/office/officeart/2005/8/layout/hierarchy2"/>
    <dgm:cxn modelId="{AFE13470-2E95-4B39-AC77-1B679E633561}" type="presParOf" srcId="{9C86D9CE-848A-4BA3-A07D-629916E3EE23}" destId="{E89D3395-54BD-4B7A-BE64-AC694810B88E}" srcOrd="3" destOrd="0" presId="urn:microsoft.com/office/officeart/2005/8/layout/hierarchy2"/>
    <dgm:cxn modelId="{D8C277B3-3E9F-4F41-8B18-E2768E54537C}" type="presParOf" srcId="{E89D3395-54BD-4B7A-BE64-AC694810B88E}" destId="{2529846C-25D6-4B05-97B3-202F801B4AAA}" srcOrd="0" destOrd="0" presId="urn:microsoft.com/office/officeart/2005/8/layout/hierarchy2"/>
    <dgm:cxn modelId="{F1B1FE65-F46C-45F7-B455-5EFD6E4B016D}" type="presParOf" srcId="{E89D3395-54BD-4B7A-BE64-AC694810B88E}" destId="{179ACAA9-8F91-499F-BC97-EACD202DDAD9}" srcOrd="1" destOrd="0" presId="urn:microsoft.com/office/officeart/2005/8/layout/hierarchy2"/>
    <dgm:cxn modelId="{54FC1E62-3F59-48A6-9DB6-AD05573D1EC1}" type="presParOf" srcId="{179ACAA9-8F91-499F-BC97-EACD202DDAD9}" destId="{E8BFB116-95F0-4E5A-AB26-EA8FC24CAF4A}" srcOrd="0" destOrd="0" presId="urn:microsoft.com/office/officeart/2005/8/layout/hierarchy2"/>
    <dgm:cxn modelId="{F7F3802F-DC8A-4F07-986F-3FEC80AB7AAB}" type="presParOf" srcId="{E8BFB116-95F0-4E5A-AB26-EA8FC24CAF4A}" destId="{FB5F70EF-A207-4630-BEBF-159AABBA4BA4}" srcOrd="0" destOrd="0" presId="urn:microsoft.com/office/officeart/2005/8/layout/hierarchy2"/>
    <dgm:cxn modelId="{FF4ECA64-3E55-4C1B-A6AD-F0BEBC07494A}" type="presParOf" srcId="{179ACAA9-8F91-499F-BC97-EACD202DDAD9}" destId="{6C7354D2-6C06-4F48-8931-C4D2D0218F09}" srcOrd="1" destOrd="0" presId="urn:microsoft.com/office/officeart/2005/8/layout/hierarchy2"/>
    <dgm:cxn modelId="{09F01536-231D-452D-A050-FDFDD06BD49F}" type="presParOf" srcId="{6C7354D2-6C06-4F48-8931-C4D2D0218F09}" destId="{FD0482F9-9569-4FA8-8ED3-64A214E0A114}" srcOrd="0" destOrd="0" presId="urn:microsoft.com/office/officeart/2005/8/layout/hierarchy2"/>
    <dgm:cxn modelId="{D5E394F9-0064-4ACE-9EB9-B4A6FB53234F}" type="presParOf" srcId="{6C7354D2-6C06-4F48-8931-C4D2D0218F09}" destId="{1EFE4550-4296-4A2A-9444-29A0FC9212ED}" srcOrd="1" destOrd="0" presId="urn:microsoft.com/office/officeart/2005/8/layout/hierarchy2"/>
    <dgm:cxn modelId="{5985F058-097A-4CF9-97A3-814F21091358}" type="presParOf" srcId="{179ACAA9-8F91-499F-BC97-EACD202DDAD9}" destId="{EFF79749-BF9A-4589-809F-C4176F923C38}" srcOrd="2" destOrd="0" presId="urn:microsoft.com/office/officeart/2005/8/layout/hierarchy2"/>
    <dgm:cxn modelId="{3A7E73A3-7D9C-4005-AC04-15CA29C76DAA}" type="presParOf" srcId="{EFF79749-BF9A-4589-809F-C4176F923C38}" destId="{38AE689B-2300-48D7-AB5D-C31773530501}" srcOrd="0" destOrd="0" presId="urn:microsoft.com/office/officeart/2005/8/layout/hierarchy2"/>
    <dgm:cxn modelId="{E7B1EB35-F74F-4948-81A7-1B66C66E7734}" type="presParOf" srcId="{179ACAA9-8F91-499F-BC97-EACD202DDAD9}" destId="{32D1CBF1-A113-4650-81B6-537F75A83C97}" srcOrd="3" destOrd="0" presId="urn:microsoft.com/office/officeart/2005/8/layout/hierarchy2"/>
    <dgm:cxn modelId="{1D36E382-E600-4A3D-97C3-F86ED48CB317}" type="presParOf" srcId="{32D1CBF1-A113-4650-81B6-537F75A83C97}" destId="{CE1ECF2F-066B-4464-AC92-C9750BDF97B6}" srcOrd="0" destOrd="0" presId="urn:microsoft.com/office/officeart/2005/8/layout/hierarchy2"/>
    <dgm:cxn modelId="{496A84E3-ADDC-4D83-BE31-9162CA205459}" type="presParOf" srcId="{32D1CBF1-A113-4650-81B6-537F75A83C97}" destId="{C0F9B9A9-A8EF-4BAC-A99A-A36ED2E92E2E}" srcOrd="1" destOrd="0" presId="urn:microsoft.com/office/officeart/2005/8/layout/hierarchy2"/>
    <dgm:cxn modelId="{F7F5809D-1D59-4666-A4E3-E98510952AFE}" type="presParOf" srcId="{179ACAA9-8F91-499F-BC97-EACD202DDAD9}" destId="{B519F0F8-D49C-49FB-96E1-752F3019CB58}" srcOrd="4" destOrd="0" presId="urn:microsoft.com/office/officeart/2005/8/layout/hierarchy2"/>
    <dgm:cxn modelId="{DB6061A2-790F-4F01-A7C4-74F200794630}" type="presParOf" srcId="{B519F0F8-D49C-49FB-96E1-752F3019CB58}" destId="{FC5BAFC2-AC28-432D-B75F-E8F1C903C714}" srcOrd="0" destOrd="0" presId="urn:microsoft.com/office/officeart/2005/8/layout/hierarchy2"/>
    <dgm:cxn modelId="{030A2B65-B8B8-4BD3-93BF-C46BAEDA7AFC}" type="presParOf" srcId="{179ACAA9-8F91-499F-BC97-EACD202DDAD9}" destId="{25AD4E37-3BF4-45E9-91D6-B526C0B8FCC2}" srcOrd="5" destOrd="0" presId="urn:microsoft.com/office/officeart/2005/8/layout/hierarchy2"/>
    <dgm:cxn modelId="{C54C0DF2-61DB-42A3-9B10-A6C62E897A5D}" type="presParOf" srcId="{25AD4E37-3BF4-45E9-91D6-B526C0B8FCC2}" destId="{57B728D2-6B83-4986-A5AC-10921F6F927E}" srcOrd="0" destOrd="0" presId="urn:microsoft.com/office/officeart/2005/8/layout/hierarchy2"/>
    <dgm:cxn modelId="{CD079AE4-7110-4313-9803-BE1098E6364D}" type="presParOf" srcId="{25AD4E37-3BF4-45E9-91D6-B526C0B8FCC2}" destId="{B4E3CA5D-1E8B-4BDE-AAE4-4B16E2402A1C}" srcOrd="1" destOrd="0" presId="urn:microsoft.com/office/officeart/2005/8/layout/hierarchy2"/>
    <dgm:cxn modelId="{2998977B-27CB-4468-B8C7-5FD35CD3F872}" type="presParOf" srcId="{9C86D9CE-848A-4BA3-A07D-629916E3EE23}" destId="{3B8B7DC5-1222-41DD-A259-C9BA84B8BEBD}" srcOrd="4" destOrd="0" presId="urn:microsoft.com/office/officeart/2005/8/layout/hierarchy2"/>
    <dgm:cxn modelId="{793F8642-2672-4F42-9281-D8891E07B590}" type="presParOf" srcId="{3B8B7DC5-1222-41DD-A259-C9BA84B8BEBD}" destId="{13CC2843-1B87-463D-AFD3-79D4328ED5EF}" srcOrd="0" destOrd="0" presId="urn:microsoft.com/office/officeart/2005/8/layout/hierarchy2"/>
    <dgm:cxn modelId="{37BE1E0B-4B78-4EC0-A345-79BAD53F6992}" type="presParOf" srcId="{3B8B7DC5-1222-41DD-A259-C9BA84B8BEBD}" destId="{E246695F-FA62-4A02-9C55-0E87C4C9D853}" srcOrd="1" destOrd="0" presId="urn:microsoft.com/office/officeart/2005/8/layout/hierarchy2"/>
    <dgm:cxn modelId="{F38F7158-E2E5-438F-A039-D2EA673805A4}" type="presParOf" srcId="{E246695F-FA62-4A02-9C55-0E87C4C9D853}" destId="{D73EB44F-0A5A-4AFB-AD9A-D9E9A730069D}" srcOrd="0" destOrd="0" presId="urn:microsoft.com/office/officeart/2005/8/layout/hierarchy2"/>
    <dgm:cxn modelId="{EBE62F6B-1F39-4617-99B1-CB5C83FE216A}" type="presParOf" srcId="{D73EB44F-0A5A-4AFB-AD9A-D9E9A730069D}" destId="{F12FDDFA-DCBC-4F09-9BB3-817A73CF7F48}" srcOrd="0" destOrd="0" presId="urn:microsoft.com/office/officeart/2005/8/layout/hierarchy2"/>
    <dgm:cxn modelId="{72875D41-9144-4C44-8D6B-BFAFD70241EC}" type="presParOf" srcId="{E246695F-FA62-4A02-9C55-0E87C4C9D853}" destId="{96626E97-0CB7-47B7-8CE8-CF8168A1D6C4}" srcOrd="1" destOrd="0" presId="urn:microsoft.com/office/officeart/2005/8/layout/hierarchy2"/>
    <dgm:cxn modelId="{BB69DFBF-18E4-4E83-80B8-548D6DA19867}" type="presParOf" srcId="{96626E97-0CB7-47B7-8CE8-CF8168A1D6C4}" destId="{6FC767EE-A778-4E4D-9297-C099F952FFF9}" srcOrd="0" destOrd="0" presId="urn:microsoft.com/office/officeart/2005/8/layout/hierarchy2"/>
    <dgm:cxn modelId="{509EAABF-6A31-4A1C-9A50-A5C920758BCF}" type="presParOf" srcId="{96626E97-0CB7-47B7-8CE8-CF8168A1D6C4}" destId="{B03CFF55-5AF4-4DEC-BA8C-D8FF5C19D352}" srcOrd="1" destOrd="0" presId="urn:microsoft.com/office/officeart/2005/8/layout/hierarchy2"/>
    <dgm:cxn modelId="{9E9F856E-74F3-4E7D-895A-DB49B477DEC5}" type="presParOf" srcId="{E246695F-FA62-4A02-9C55-0E87C4C9D853}" destId="{43C4FDB6-D3EE-4715-909B-F3053644C2D9}" srcOrd="2" destOrd="0" presId="urn:microsoft.com/office/officeart/2005/8/layout/hierarchy2"/>
    <dgm:cxn modelId="{B310B94B-57E6-4819-A33B-B3D82C11461D}" type="presParOf" srcId="{43C4FDB6-D3EE-4715-909B-F3053644C2D9}" destId="{9B43C0F0-82CF-4F1D-B906-1C56C8B980AB}" srcOrd="0" destOrd="0" presId="urn:microsoft.com/office/officeart/2005/8/layout/hierarchy2"/>
    <dgm:cxn modelId="{ED3158D4-4C7A-4221-BC4F-DC0CF7098DCF}" type="presParOf" srcId="{E246695F-FA62-4A02-9C55-0E87C4C9D853}" destId="{06F9E5F1-ED08-4AE1-B89D-D1156E829016}" srcOrd="3" destOrd="0" presId="urn:microsoft.com/office/officeart/2005/8/layout/hierarchy2"/>
    <dgm:cxn modelId="{11A4FBDE-4B8B-43DE-9DBC-B5CF3720C8D1}" type="presParOf" srcId="{06F9E5F1-ED08-4AE1-B89D-D1156E829016}" destId="{FC0897F6-0A27-43A2-9ED5-608E7930B8B2}" srcOrd="0" destOrd="0" presId="urn:microsoft.com/office/officeart/2005/8/layout/hierarchy2"/>
    <dgm:cxn modelId="{B729B77D-8F8F-4C49-A31A-68AE01E93772}" type="presParOf" srcId="{06F9E5F1-ED08-4AE1-B89D-D1156E829016}" destId="{FC92BABA-A06F-4166-9C14-E255EE3613EB}" srcOrd="1" destOrd="0" presId="urn:microsoft.com/office/officeart/2005/8/layout/hierarchy2"/>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drawing1.xml><?xml version="1.0" encoding="utf-8"?>
<dsp:drawing xmlns:dgm="http://schemas.openxmlformats.org/drawingml/2006/diagram" xmlns:a="http://schemas.openxmlformats.org/drawingml/2006/main" xmlns:dsp="http://schemas.microsoft.com/office/drawing/2008/diagram">
  <dsp:spTree>
    <dsp:nvGrpSpPr>
      <dsp:cNvPr id="0" name=""/>
      <dsp:cNvGrpSpPr/>
    </dsp:nvGrpSpPr>
    <dsp:grpSpPr/>
    <dsp:sp modelId="{37574FFC-DB78-43B2-9F8F-DE17D0FB7118}">
      <dsp:nvSpPr>
        <dsp:cNvPr id="0" name=""/>
        <dsp:cNvSpPr/>
      </dsp:nvSpPr>
      <dsp:spPr>
        <a:xfrm>
          <a:off x="241462" y="385380"/>
          <a:ext cx="1134351" cy="4938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1 physics</a:t>
          </a:r>
        </a:p>
      </dsp:txBody>
      <dsp:txXfrm>
        <a:off x="241462" y="385380"/>
        <a:ext cx="1134351" cy="493899"/>
      </dsp:txXfrm>
    </dsp:sp>
    <dsp:sp modelId="{4BAE9EA8-4535-4EC9-88B2-25A7177B1FC4}">
      <dsp:nvSpPr>
        <dsp:cNvPr id="0" name=""/>
        <dsp:cNvSpPr/>
      </dsp:nvSpPr>
      <dsp:spPr>
        <a:xfrm rot="19561734">
          <a:off x="1305219" y="384779"/>
          <a:ext cx="827221" cy="32871"/>
        </a:xfrm>
        <a:custGeom>
          <a:avLst/>
          <a:gdLst/>
          <a:ahLst/>
          <a:cxnLst/>
          <a:rect l="0" t="0" r="0" b="0"/>
          <a:pathLst>
            <a:path>
              <a:moveTo>
                <a:pt x="0" y="16435"/>
              </a:moveTo>
              <a:lnTo>
                <a:pt x="827221"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rot="19561734">
        <a:off x="1698149" y="380534"/>
        <a:ext cx="41361" cy="41361"/>
      </dsp:txXfrm>
    </dsp:sp>
    <dsp:sp modelId="{CCD8F70C-5BC6-4CB9-9D4F-80E787FB45D9}">
      <dsp:nvSpPr>
        <dsp:cNvPr id="0" name=""/>
        <dsp:cNvSpPr/>
      </dsp:nvSpPr>
      <dsp:spPr>
        <a:xfrm>
          <a:off x="2061844" y="58559"/>
          <a:ext cx="1020350" cy="22307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0 abstract</a:t>
          </a:r>
        </a:p>
      </dsp:txBody>
      <dsp:txXfrm>
        <a:off x="2061844" y="58559"/>
        <a:ext cx="1020350" cy="223079"/>
      </dsp:txXfrm>
    </dsp:sp>
    <dsp:sp modelId="{A6B86C35-E82D-433B-8A38-BEF14B7D02A5}">
      <dsp:nvSpPr>
        <dsp:cNvPr id="0" name=""/>
        <dsp:cNvSpPr/>
      </dsp:nvSpPr>
      <dsp:spPr>
        <a:xfrm rot="21101053">
          <a:off x="1372220" y="566452"/>
          <a:ext cx="683700" cy="32871"/>
        </a:xfrm>
        <a:custGeom>
          <a:avLst/>
          <a:gdLst/>
          <a:ahLst/>
          <a:cxnLst/>
          <a:rect l="0" t="0" r="0" b="0"/>
          <a:pathLst>
            <a:path>
              <a:moveTo>
                <a:pt x="0" y="16435"/>
              </a:moveTo>
              <a:lnTo>
                <a:pt x="683700"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1101053">
        <a:off x="1696977" y="565795"/>
        <a:ext cx="34185" cy="34185"/>
      </dsp:txXfrm>
    </dsp:sp>
    <dsp:sp modelId="{3F30E14D-F729-45B7-85AD-60CE794629B6}">
      <dsp:nvSpPr>
        <dsp:cNvPr id="0" name=""/>
        <dsp:cNvSpPr/>
      </dsp:nvSpPr>
      <dsp:spPr>
        <a:xfrm>
          <a:off x="2052326" y="419711"/>
          <a:ext cx="1020916" cy="22747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1 time</a:t>
          </a:r>
        </a:p>
      </dsp:txBody>
      <dsp:txXfrm>
        <a:off x="2052326" y="419711"/>
        <a:ext cx="1020916" cy="227470"/>
      </dsp:txXfrm>
    </dsp:sp>
    <dsp:sp modelId="{4DE76AA0-996D-4B01-B926-C3AB56EF23B6}">
      <dsp:nvSpPr>
        <dsp:cNvPr id="0" name=""/>
        <dsp:cNvSpPr/>
      </dsp:nvSpPr>
      <dsp:spPr>
        <a:xfrm rot="1210532">
          <a:off x="1353391" y="741932"/>
          <a:ext cx="730876" cy="32871"/>
        </a:xfrm>
        <a:custGeom>
          <a:avLst/>
          <a:gdLst/>
          <a:ahLst/>
          <a:cxnLst/>
          <a:rect l="0" t="0" r="0" b="0"/>
          <a:pathLst>
            <a:path>
              <a:moveTo>
                <a:pt x="0" y="16435"/>
              </a:moveTo>
              <a:lnTo>
                <a:pt x="730876"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1210532">
        <a:off x="1700557" y="740096"/>
        <a:ext cx="36543" cy="36543"/>
      </dsp:txXfrm>
    </dsp:sp>
    <dsp:sp modelId="{E539CB1C-9AC9-47B2-8C4C-08D5DC9269F6}">
      <dsp:nvSpPr>
        <dsp:cNvPr id="0" name=""/>
        <dsp:cNvSpPr/>
      </dsp:nvSpPr>
      <dsp:spPr>
        <a:xfrm>
          <a:off x="2061844" y="778059"/>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2 space</a:t>
          </a:r>
        </a:p>
      </dsp:txBody>
      <dsp:txXfrm>
        <a:off x="2061844" y="778059"/>
        <a:ext cx="1020916" cy="212695"/>
      </dsp:txXfrm>
    </dsp:sp>
    <dsp:sp modelId="{77C0DEA4-DCAC-47E9-9AD3-3B06D2C0913A}">
      <dsp:nvSpPr>
        <dsp:cNvPr id="0" name=""/>
        <dsp:cNvSpPr/>
      </dsp:nvSpPr>
      <dsp:spPr>
        <a:xfrm rot="2451551">
          <a:off x="1265297" y="912595"/>
          <a:ext cx="907064" cy="32871"/>
        </a:xfrm>
        <a:custGeom>
          <a:avLst/>
          <a:gdLst/>
          <a:ahLst/>
          <a:cxnLst/>
          <a:rect l="0" t="0" r="0" b="0"/>
          <a:pathLst>
            <a:path>
              <a:moveTo>
                <a:pt x="0" y="16435"/>
              </a:moveTo>
              <a:lnTo>
                <a:pt x="907064"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451551">
        <a:off x="1696152" y="906354"/>
        <a:ext cx="45353" cy="45353"/>
      </dsp:txXfrm>
    </dsp:sp>
    <dsp:sp modelId="{DFACE1B2-589F-477C-8504-038DA4BCE5B6}">
      <dsp:nvSpPr>
        <dsp:cNvPr id="0" name=""/>
        <dsp:cNvSpPr/>
      </dsp:nvSpPr>
      <dsp:spPr>
        <a:xfrm>
          <a:off x="2061844" y="1119385"/>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3 motion</a:t>
          </a:r>
        </a:p>
      </dsp:txBody>
      <dsp:txXfrm>
        <a:off x="2061844" y="1119385"/>
        <a:ext cx="1020916" cy="212695"/>
      </dsp:txXfrm>
    </dsp:sp>
    <dsp:sp modelId="{19E32A0E-B475-42CE-8418-39103A6CB96E}">
      <dsp:nvSpPr>
        <dsp:cNvPr id="0" name=""/>
        <dsp:cNvSpPr/>
      </dsp:nvSpPr>
      <dsp:spPr>
        <a:xfrm>
          <a:off x="241462" y="1421937"/>
          <a:ext cx="1134351" cy="4938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2 chemistry</a:t>
          </a:r>
        </a:p>
      </dsp:txBody>
      <dsp:txXfrm>
        <a:off x="241462" y="1421937"/>
        <a:ext cx="1134351" cy="493899"/>
      </dsp:txXfrm>
    </dsp:sp>
    <dsp:sp modelId="{83440878-22F2-4E9D-AA74-99AFD4B97F5C}">
      <dsp:nvSpPr>
        <dsp:cNvPr id="0" name=""/>
        <dsp:cNvSpPr/>
      </dsp:nvSpPr>
      <dsp:spPr>
        <a:xfrm rot="21093430">
          <a:off x="1372056" y="1601537"/>
          <a:ext cx="693546" cy="32871"/>
        </a:xfrm>
        <a:custGeom>
          <a:avLst/>
          <a:gdLst/>
          <a:ahLst/>
          <a:cxnLst/>
          <a:rect l="0" t="0" r="0" b="0"/>
          <a:pathLst>
            <a:path>
              <a:moveTo>
                <a:pt x="0" y="16435"/>
              </a:moveTo>
              <a:lnTo>
                <a:pt x="693546"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1093430">
        <a:off x="1701490" y="1600634"/>
        <a:ext cx="34677" cy="34677"/>
      </dsp:txXfrm>
    </dsp:sp>
    <dsp:sp modelId="{F61341CD-3E5D-4AD7-A191-0BBBA3AC9A8B}">
      <dsp:nvSpPr>
        <dsp:cNvPr id="0" name=""/>
        <dsp:cNvSpPr/>
      </dsp:nvSpPr>
      <dsp:spPr>
        <a:xfrm>
          <a:off x="2061844" y="1460711"/>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1 matter</a:t>
          </a:r>
        </a:p>
      </dsp:txBody>
      <dsp:txXfrm>
        <a:off x="2061844" y="1460711"/>
        <a:ext cx="1020916" cy="212695"/>
      </dsp:txXfrm>
    </dsp:sp>
    <dsp:sp modelId="{BC348733-3188-4653-9159-23C956C8A324}">
      <dsp:nvSpPr>
        <dsp:cNvPr id="0" name=""/>
        <dsp:cNvSpPr/>
      </dsp:nvSpPr>
      <dsp:spPr>
        <a:xfrm rot="1154665">
          <a:off x="1355512" y="1772200"/>
          <a:ext cx="726634" cy="32871"/>
        </a:xfrm>
        <a:custGeom>
          <a:avLst/>
          <a:gdLst/>
          <a:ahLst/>
          <a:cxnLst/>
          <a:rect l="0" t="0" r="0" b="0"/>
          <a:pathLst>
            <a:path>
              <a:moveTo>
                <a:pt x="0" y="16435"/>
              </a:moveTo>
              <a:lnTo>
                <a:pt x="726634"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1154665">
        <a:off x="1700663" y="1770470"/>
        <a:ext cx="36331" cy="36331"/>
      </dsp:txXfrm>
    </dsp:sp>
    <dsp:sp modelId="{4C553217-2ECB-4B76-BE12-AF9AFC6DAEBD}">
      <dsp:nvSpPr>
        <dsp:cNvPr id="0" name=""/>
        <dsp:cNvSpPr/>
      </dsp:nvSpPr>
      <dsp:spPr>
        <a:xfrm>
          <a:off x="2061844" y="1802037"/>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2 nature</a:t>
          </a:r>
        </a:p>
      </dsp:txBody>
      <dsp:txXfrm>
        <a:off x="2061844" y="1802037"/>
        <a:ext cx="1020916" cy="212695"/>
      </dsp:txXfrm>
    </dsp:sp>
    <dsp:sp modelId="{BA2A2421-3EE0-4325-B168-498FCE02C4B0}">
      <dsp:nvSpPr>
        <dsp:cNvPr id="0" name=""/>
        <dsp:cNvSpPr/>
      </dsp:nvSpPr>
      <dsp:spPr>
        <a:xfrm>
          <a:off x="241462" y="2284205"/>
          <a:ext cx="1134351" cy="4938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3 biology</a:t>
          </a:r>
        </a:p>
      </dsp:txBody>
      <dsp:txXfrm>
        <a:off x="241462" y="2284205"/>
        <a:ext cx="1134351" cy="493899"/>
      </dsp:txXfrm>
    </dsp:sp>
    <dsp:sp modelId="{B7B40CF3-D18A-4FD7-B59F-E2EB298488FD}">
      <dsp:nvSpPr>
        <dsp:cNvPr id="0" name=""/>
        <dsp:cNvSpPr/>
      </dsp:nvSpPr>
      <dsp:spPr>
        <a:xfrm rot="20261647">
          <a:off x="1348070" y="2373997"/>
          <a:ext cx="741517" cy="32871"/>
        </a:xfrm>
        <a:custGeom>
          <a:avLst/>
          <a:gdLst/>
          <a:ahLst/>
          <a:cxnLst/>
          <a:rect l="0" t="0" r="0" b="0"/>
          <a:pathLst>
            <a:path>
              <a:moveTo>
                <a:pt x="0" y="16435"/>
              </a:moveTo>
              <a:lnTo>
                <a:pt x="741517"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0261647">
        <a:off x="1700291" y="2371895"/>
        <a:ext cx="37075" cy="37075"/>
      </dsp:txXfrm>
    </dsp:sp>
    <dsp:sp modelId="{BC67BBC7-3B23-4BC9-8FE2-64FF1F759412}">
      <dsp:nvSpPr>
        <dsp:cNvPr id="0" name=""/>
        <dsp:cNvSpPr/>
      </dsp:nvSpPr>
      <dsp:spPr>
        <a:xfrm>
          <a:off x="2061844" y="2143363"/>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1 life</a:t>
          </a:r>
        </a:p>
      </dsp:txBody>
      <dsp:txXfrm>
        <a:off x="2061844" y="2143363"/>
        <a:ext cx="1020916" cy="212695"/>
      </dsp:txXfrm>
    </dsp:sp>
    <dsp:sp modelId="{A22DE6CE-52BF-4ACF-B34B-B01D64D2AF23}">
      <dsp:nvSpPr>
        <dsp:cNvPr id="0" name=""/>
        <dsp:cNvSpPr/>
      </dsp:nvSpPr>
      <dsp:spPr>
        <a:xfrm rot="299314">
          <a:off x="1374510" y="2544660"/>
          <a:ext cx="688639" cy="32871"/>
        </a:xfrm>
        <a:custGeom>
          <a:avLst/>
          <a:gdLst/>
          <a:ahLst/>
          <a:cxnLst/>
          <a:rect l="0" t="0" r="0" b="0"/>
          <a:pathLst>
            <a:path>
              <a:moveTo>
                <a:pt x="0" y="16435"/>
              </a:moveTo>
              <a:lnTo>
                <a:pt x="688639"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99314">
        <a:off x="1701613" y="2543880"/>
        <a:ext cx="34431" cy="34431"/>
      </dsp:txXfrm>
    </dsp:sp>
    <dsp:sp modelId="{E6B9A87A-0DB1-4683-AAE9-3CE15F020649}">
      <dsp:nvSpPr>
        <dsp:cNvPr id="0" name=""/>
        <dsp:cNvSpPr/>
      </dsp:nvSpPr>
      <dsp:spPr>
        <a:xfrm>
          <a:off x="2061844" y="2484689"/>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2 body</a:t>
          </a:r>
        </a:p>
      </dsp:txBody>
      <dsp:txXfrm>
        <a:off x="2061844" y="2484689"/>
        <a:ext cx="1020916" cy="212695"/>
      </dsp:txXfrm>
    </dsp:sp>
    <dsp:sp modelId="{B1F302B3-C995-4069-9F82-5190D85A5849}">
      <dsp:nvSpPr>
        <dsp:cNvPr id="0" name=""/>
        <dsp:cNvSpPr/>
      </dsp:nvSpPr>
      <dsp:spPr>
        <a:xfrm rot="1587124">
          <a:off x="1335703" y="2685382"/>
          <a:ext cx="766251" cy="32871"/>
        </a:xfrm>
        <a:custGeom>
          <a:avLst/>
          <a:gdLst/>
          <a:ahLst/>
          <a:cxnLst/>
          <a:rect l="0" t="0" r="0" b="0"/>
          <a:pathLst>
            <a:path>
              <a:moveTo>
                <a:pt x="0" y="16435"/>
              </a:moveTo>
              <a:lnTo>
                <a:pt x="766251"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en-GB" sz="500" kern="1200"/>
        </a:p>
      </dsp:txBody>
      <dsp:txXfrm rot="1587124">
        <a:off x="1699673" y="2682661"/>
        <a:ext cx="38312" cy="38312"/>
      </dsp:txXfrm>
    </dsp:sp>
    <dsp:sp modelId="{2C11B486-24C6-44C3-919A-091A9DDD5FC4}">
      <dsp:nvSpPr>
        <dsp:cNvPr id="0" name=""/>
        <dsp:cNvSpPr/>
      </dsp:nvSpPr>
      <dsp:spPr>
        <a:xfrm>
          <a:off x="2061844" y="2757180"/>
          <a:ext cx="988981" cy="230600"/>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3 kinship</a:t>
          </a:r>
        </a:p>
      </dsp:txBody>
      <dsp:txXfrm>
        <a:off x="2061844" y="2757180"/>
        <a:ext cx="988981" cy="230600"/>
      </dsp:txXfrm>
    </dsp:sp>
    <dsp:sp modelId="{2529846C-25D6-4B05-97B3-202F801B4AAA}">
      <dsp:nvSpPr>
        <dsp:cNvPr id="0" name=""/>
        <dsp:cNvSpPr/>
      </dsp:nvSpPr>
      <dsp:spPr>
        <a:xfrm>
          <a:off x="241462" y="3317135"/>
          <a:ext cx="1134351" cy="4938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4 psychology</a:t>
          </a:r>
        </a:p>
      </dsp:txBody>
      <dsp:txXfrm>
        <a:off x="241462" y="3317135"/>
        <a:ext cx="1134351" cy="493899"/>
      </dsp:txXfrm>
    </dsp:sp>
    <dsp:sp modelId="{E8BFB116-95F0-4E5A-AB26-EA8FC24CAF4A}">
      <dsp:nvSpPr>
        <dsp:cNvPr id="0" name=""/>
        <dsp:cNvSpPr/>
      </dsp:nvSpPr>
      <dsp:spPr>
        <a:xfrm rot="20300221">
          <a:off x="1349746" y="3411404"/>
          <a:ext cx="738166" cy="32871"/>
        </a:xfrm>
        <a:custGeom>
          <a:avLst/>
          <a:gdLst/>
          <a:ahLst/>
          <a:cxnLst/>
          <a:rect l="0" t="0" r="0" b="0"/>
          <a:pathLst>
            <a:path>
              <a:moveTo>
                <a:pt x="0" y="16435"/>
              </a:moveTo>
              <a:lnTo>
                <a:pt x="738166"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0300221">
        <a:off x="1700375" y="3409385"/>
        <a:ext cx="36908" cy="36908"/>
      </dsp:txXfrm>
    </dsp:sp>
    <dsp:sp modelId="{FD0482F9-9569-4FA8-8ED3-64A214E0A114}">
      <dsp:nvSpPr>
        <dsp:cNvPr id="0" name=""/>
        <dsp:cNvSpPr/>
      </dsp:nvSpPr>
      <dsp:spPr>
        <a:xfrm>
          <a:off x="2061844" y="3185246"/>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1 sensation</a:t>
          </a:r>
        </a:p>
      </dsp:txBody>
      <dsp:txXfrm>
        <a:off x="2061844" y="3185246"/>
        <a:ext cx="1020916" cy="212695"/>
      </dsp:txXfrm>
    </dsp:sp>
    <dsp:sp modelId="{EFF79749-BF9A-4589-809F-C4176F923C38}">
      <dsp:nvSpPr>
        <dsp:cNvPr id="0" name=""/>
        <dsp:cNvSpPr/>
      </dsp:nvSpPr>
      <dsp:spPr>
        <a:xfrm rot="343784">
          <a:off x="1374091" y="3582067"/>
          <a:ext cx="689475" cy="32871"/>
        </a:xfrm>
        <a:custGeom>
          <a:avLst/>
          <a:gdLst/>
          <a:ahLst/>
          <a:cxnLst/>
          <a:rect l="0" t="0" r="0" b="0"/>
          <a:pathLst>
            <a:path>
              <a:moveTo>
                <a:pt x="0" y="16435"/>
              </a:moveTo>
              <a:lnTo>
                <a:pt x="689475"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343784">
        <a:off x="1701592" y="3581265"/>
        <a:ext cx="34473" cy="34473"/>
      </dsp:txXfrm>
    </dsp:sp>
    <dsp:sp modelId="{CE1ECF2F-066B-4464-AC92-C9750BDF97B6}">
      <dsp:nvSpPr>
        <dsp:cNvPr id="0" name=""/>
        <dsp:cNvSpPr/>
      </dsp:nvSpPr>
      <dsp:spPr>
        <a:xfrm>
          <a:off x="2061844" y="3526572"/>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2 emotion</a:t>
          </a:r>
        </a:p>
      </dsp:txBody>
      <dsp:txXfrm>
        <a:off x="2061844" y="3526572"/>
        <a:ext cx="1020916" cy="212695"/>
      </dsp:txXfrm>
    </dsp:sp>
    <dsp:sp modelId="{B519F0F8-D49C-49FB-96E1-752F3019CB58}">
      <dsp:nvSpPr>
        <dsp:cNvPr id="0" name=""/>
        <dsp:cNvSpPr/>
      </dsp:nvSpPr>
      <dsp:spPr>
        <a:xfrm rot="1852449">
          <a:off x="1319182" y="3752730"/>
          <a:ext cx="799293" cy="32871"/>
        </a:xfrm>
        <a:custGeom>
          <a:avLst/>
          <a:gdLst/>
          <a:ahLst/>
          <a:cxnLst/>
          <a:rect l="0" t="0" r="0" b="0"/>
          <a:pathLst>
            <a:path>
              <a:moveTo>
                <a:pt x="0" y="16435"/>
              </a:moveTo>
              <a:lnTo>
                <a:pt x="799293"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1852449">
        <a:off x="1698847" y="3749183"/>
        <a:ext cx="39964" cy="39964"/>
      </dsp:txXfrm>
    </dsp:sp>
    <dsp:sp modelId="{57B728D2-6B83-4986-A5AC-10921F6F927E}">
      <dsp:nvSpPr>
        <dsp:cNvPr id="0" name=""/>
        <dsp:cNvSpPr/>
      </dsp:nvSpPr>
      <dsp:spPr>
        <a:xfrm>
          <a:off x="2061844" y="3867898"/>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3 thoughts</a:t>
          </a:r>
        </a:p>
      </dsp:txBody>
      <dsp:txXfrm>
        <a:off x="2061844" y="3867898"/>
        <a:ext cx="1020916" cy="212695"/>
      </dsp:txXfrm>
    </dsp:sp>
    <dsp:sp modelId="{13CC2843-1B87-463D-AFD3-79D4328ED5EF}">
      <dsp:nvSpPr>
        <dsp:cNvPr id="0" name=""/>
        <dsp:cNvSpPr/>
      </dsp:nvSpPr>
      <dsp:spPr>
        <a:xfrm>
          <a:off x="241462" y="4170450"/>
          <a:ext cx="1134351" cy="493899"/>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5 sociology</a:t>
          </a:r>
        </a:p>
      </dsp:txBody>
      <dsp:txXfrm>
        <a:off x="241462" y="4170450"/>
        <a:ext cx="1134351" cy="493899"/>
      </dsp:txXfrm>
    </dsp:sp>
    <dsp:sp modelId="{D73EB44F-0A5A-4AFB-AD9A-D9E9A730069D}">
      <dsp:nvSpPr>
        <dsp:cNvPr id="0" name=""/>
        <dsp:cNvSpPr/>
      </dsp:nvSpPr>
      <dsp:spPr>
        <a:xfrm rot="20761810">
          <a:off x="1365359" y="4315633"/>
          <a:ext cx="706939" cy="32871"/>
        </a:xfrm>
        <a:custGeom>
          <a:avLst/>
          <a:gdLst/>
          <a:ahLst/>
          <a:cxnLst/>
          <a:rect l="0" t="0" r="0" b="0"/>
          <a:pathLst>
            <a:path>
              <a:moveTo>
                <a:pt x="0" y="16435"/>
              </a:moveTo>
              <a:lnTo>
                <a:pt x="706939"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20761810">
        <a:off x="1701156" y="4314395"/>
        <a:ext cx="35346" cy="35346"/>
      </dsp:txXfrm>
    </dsp:sp>
    <dsp:sp modelId="{6FC767EE-A778-4E4D-9297-C099F952FFF9}">
      <dsp:nvSpPr>
        <dsp:cNvPr id="0" name=""/>
        <dsp:cNvSpPr/>
      </dsp:nvSpPr>
      <dsp:spPr>
        <a:xfrm>
          <a:off x="2061844" y="4140389"/>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1 language</a:t>
          </a:r>
        </a:p>
      </dsp:txBody>
      <dsp:txXfrm>
        <a:off x="2061844" y="4140389"/>
        <a:ext cx="1020916" cy="212695"/>
      </dsp:txXfrm>
    </dsp:sp>
    <dsp:sp modelId="{43C4FDB6-D3EE-4715-909B-F3053644C2D9}">
      <dsp:nvSpPr>
        <dsp:cNvPr id="0" name=""/>
        <dsp:cNvSpPr/>
      </dsp:nvSpPr>
      <dsp:spPr>
        <a:xfrm rot="838190">
          <a:off x="1365359" y="4486296"/>
          <a:ext cx="706939" cy="32871"/>
        </a:xfrm>
        <a:custGeom>
          <a:avLst/>
          <a:gdLst/>
          <a:ahLst/>
          <a:cxnLst/>
          <a:rect l="0" t="0" r="0" b="0"/>
          <a:pathLst>
            <a:path>
              <a:moveTo>
                <a:pt x="0" y="16435"/>
              </a:moveTo>
              <a:lnTo>
                <a:pt x="706939" y="1643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l" defTabSz="222250">
            <a:lnSpc>
              <a:spcPct val="90000"/>
            </a:lnSpc>
            <a:spcBef>
              <a:spcPct val="0"/>
            </a:spcBef>
            <a:spcAft>
              <a:spcPct val="35000"/>
            </a:spcAft>
          </a:pPr>
          <a:endParaRPr lang="en-GB" sz="500" kern="1200"/>
        </a:p>
      </dsp:txBody>
      <dsp:txXfrm rot="838190">
        <a:off x="1701156" y="4485058"/>
        <a:ext cx="35346" cy="35346"/>
      </dsp:txXfrm>
    </dsp:sp>
    <dsp:sp modelId="{FC0897F6-0A27-43A2-9ED5-608E7930B8B2}">
      <dsp:nvSpPr>
        <dsp:cNvPr id="0" name=""/>
        <dsp:cNvSpPr/>
      </dsp:nvSpPr>
      <dsp:spPr>
        <a:xfrm>
          <a:off x="2061844" y="4481715"/>
          <a:ext cx="1020916" cy="21269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255" tIns="8255" rIns="8255" bIns="8255" numCol="1" spcCol="1270" anchor="ctr" anchorCtr="0">
          <a:noAutofit/>
        </a:bodyPr>
        <a:lstStyle/>
        <a:p>
          <a:pPr lvl="0" algn="l" defTabSz="577850">
            <a:lnSpc>
              <a:spcPct val="90000"/>
            </a:lnSpc>
            <a:spcBef>
              <a:spcPct val="0"/>
            </a:spcBef>
            <a:spcAft>
              <a:spcPct val="35000"/>
            </a:spcAft>
          </a:pPr>
          <a:r>
            <a:rPr lang="en-GB" sz="1300" kern="1200"/>
            <a:t>2 civilisation</a:t>
          </a:r>
        </a:p>
      </dsp:txBody>
      <dsp:txXfrm>
        <a:off x="2061844" y="4481715"/>
        <a:ext cx="1020916" cy="21269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11</xdr:col>
      <xdr:colOff>447675</xdr:colOff>
      <xdr:row>3</xdr:row>
      <xdr:rowOff>152400</xdr:rowOff>
    </xdr:from>
    <xdr:to>
      <xdr:col>16</xdr:col>
      <xdr:colOff>447674</xdr:colOff>
      <xdr:row>28</xdr:row>
      <xdr:rowOff>85724</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K444"/>
  <sheetViews>
    <sheetView showGridLines="0" tabSelected="1" workbookViewId="0">
      <pane ySplit="4" topLeftCell="A5" activePane="bottomLeft" state="frozen"/>
      <selection pane="bottomLeft" activeCell="J17" sqref="J17"/>
    </sheetView>
  </sheetViews>
  <sheetFormatPr defaultRowHeight="15"/>
  <cols>
    <col min="1" max="1" width="6.140625" customWidth="1"/>
    <col min="2" max="2" width="28.5703125" bestFit="1" customWidth="1"/>
    <col min="3" max="3" width="29" bestFit="1" customWidth="1"/>
    <col min="4" max="4" width="7.85546875" bestFit="1" customWidth="1"/>
    <col min="5" max="6" width="12.28515625" bestFit="1" customWidth="1"/>
    <col min="7" max="7" width="12.28515625" customWidth="1"/>
    <col min="8" max="8" width="7.7109375" bestFit="1" customWidth="1"/>
    <col min="9" max="9" width="9.7109375" bestFit="1" customWidth="1"/>
    <col min="10" max="10" width="9.85546875" bestFit="1" customWidth="1"/>
    <col min="11" max="11" width="20" bestFit="1" customWidth="1"/>
    <col min="13" max="13" width="12.85546875" bestFit="1" customWidth="1"/>
    <col min="14" max="14" width="9.5703125" bestFit="1" customWidth="1"/>
  </cols>
  <sheetData>
    <row r="2" spans="2:11" ht="23.25">
      <c r="B2" s="36" t="s">
        <v>31873</v>
      </c>
      <c r="C2" s="36"/>
      <c r="D2" s="36"/>
      <c r="E2" s="36"/>
      <c r="F2" s="36"/>
      <c r="G2" s="36"/>
      <c r="H2" s="36"/>
      <c r="I2" s="36"/>
      <c r="J2">
        <f>COUNTIF(J4:J446,3)</f>
        <v>34</v>
      </c>
      <c r="K2" t="s">
        <v>31895</v>
      </c>
    </row>
    <row r="3" spans="2:11">
      <c r="B3">
        <f>COUNTA(B4:B446)-1</f>
        <v>440</v>
      </c>
      <c r="E3">
        <f>COUNTA(E4:E446)-1</f>
        <v>440</v>
      </c>
      <c r="F3">
        <f>COUNTA(F4:F446)-1</f>
        <v>434</v>
      </c>
      <c r="I3">
        <f>COUNTA(I4:I446)-1</f>
        <v>44</v>
      </c>
      <c r="J3">
        <f>COUNTIF(J4:J446,2)</f>
        <v>119</v>
      </c>
      <c r="K3" t="s">
        <v>31894</v>
      </c>
    </row>
    <row r="4" spans="2:11">
      <c r="B4" s="2" t="s">
        <v>32293</v>
      </c>
      <c r="C4" s="2" t="s">
        <v>32292</v>
      </c>
      <c r="D4" s="2" t="s">
        <v>890</v>
      </c>
      <c r="E4" s="2" t="s">
        <v>880</v>
      </c>
      <c r="F4" s="2" t="s">
        <v>888</v>
      </c>
      <c r="G4" s="2" t="s">
        <v>31896</v>
      </c>
      <c r="H4" s="2" t="s">
        <v>881</v>
      </c>
      <c r="I4" s="2" t="s">
        <v>887</v>
      </c>
      <c r="J4" s="2" t="s">
        <v>886</v>
      </c>
      <c r="K4" s="2" t="s">
        <v>891</v>
      </c>
    </row>
    <row r="5" spans="2:11">
      <c r="B5" s="1" t="s">
        <v>233</v>
      </c>
      <c r="C5" s="1" t="s">
        <v>31676</v>
      </c>
      <c r="D5" s="1" t="str">
        <f>IFERROR(MID(E5,LEN(E5),1),0)&amp;"."&amp;IFERROR(MID(F5,LEN(F5),1),0)&amp;IFERROR(MID(G5,LEN(G5),1),0)</f>
        <v>1.00</v>
      </c>
      <c r="E5" s="1" t="s">
        <v>31874</v>
      </c>
      <c r="F5" s="1"/>
      <c r="G5" s="1"/>
      <c r="H5" s="1"/>
      <c r="I5" s="1"/>
      <c r="J5" s="1">
        <v>2</v>
      </c>
      <c r="K5" s="1" t="s">
        <v>673</v>
      </c>
    </row>
    <row r="6" spans="2:11">
      <c r="B6" s="1" t="s">
        <v>279</v>
      </c>
      <c r="C6" s="1" t="s">
        <v>31906</v>
      </c>
      <c r="D6" s="1" t="str">
        <f>IFERROR(MID(E6,LEN(E6),1),0)&amp;"."&amp;IFERROR(MID(F6,LEN(F6),1),0)&amp;IFERROR(MID(G6,LEN(G6),1),0)</f>
        <v>1.00</v>
      </c>
      <c r="E6" s="1" t="s">
        <v>31874</v>
      </c>
      <c r="F6" s="1"/>
      <c r="G6" s="1"/>
      <c r="H6" s="1"/>
      <c r="I6" s="1"/>
      <c r="J6" s="1">
        <v>1</v>
      </c>
      <c r="K6" s="1" t="s">
        <v>719</v>
      </c>
    </row>
    <row r="7" spans="2:11">
      <c r="B7" s="1" t="s">
        <v>439</v>
      </c>
      <c r="C7" s="1" t="s">
        <v>31907</v>
      </c>
      <c r="D7" s="1" t="str">
        <f>IFERROR(MID(E7,LEN(E7),1),0)&amp;"."&amp;IFERROR(MID(F7,LEN(F7),1),0)&amp;IFERROR(MID(G7,LEN(G7),1),0)</f>
        <v>1.10</v>
      </c>
      <c r="E7" s="1" t="s">
        <v>31874</v>
      </c>
      <c r="F7" s="1" t="s">
        <v>31889</v>
      </c>
      <c r="G7" s="1"/>
      <c r="H7" s="1"/>
      <c r="I7" s="1" t="s">
        <v>882</v>
      </c>
      <c r="J7" s="1">
        <v>3</v>
      </c>
      <c r="K7" s="1" t="s">
        <v>879</v>
      </c>
    </row>
    <row r="8" spans="2:11">
      <c r="B8" s="1" t="s">
        <v>164</v>
      </c>
      <c r="C8" s="1" t="s">
        <v>31908</v>
      </c>
      <c r="D8" s="1" t="str">
        <f>IFERROR(MID(E8,LEN(E8),1),0)&amp;"."&amp;IFERROR(MID(F8,LEN(F8),1),0)&amp;IFERROR(MID(G8,LEN(G8),1),0)</f>
        <v>1.10</v>
      </c>
      <c r="E8" s="1" t="s">
        <v>31874</v>
      </c>
      <c r="F8" s="1" t="s">
        <v>31889</v>
      </c>
      <c r="G8" s="1"/>
      <c r="H8" s="1"/>
      <c r="I8" s="1"/>
      <c r="J8" s="1">
        <v>3</v>
      </c>
      <c r="K8" s="1" t="s">
        <v>604</v>
      </c>
    </row>
    <row r="9" spans="2:11">
      <c r="B9" s="1" t="s">
        <v>26</v>
      </c>
      <c r="C9" s="1" t="s">
        <v>31909</v>
      </c>
      <c r="D9" s="1" t="str">
        <f>IFERROR(MID(E9,LEN(E9),1),0)&amp;"."&amp;IFERROR(MID(F9,LEN(F9),1),0)&amp;IFERROR(MID(G9,LEN(G9),1),0)</f>
        <v>1.10</v>
      </c>
      <c r="E9" s="1" t="s">
        <v>31874</v>
      </c>
      <c r="F9" s="1" t="s">
        <v>31889</v>
      </c>
      <c r="G9" s="1"/>
      <c r="H9" s="1"/>
      <c r="I9" s="1"/>
      <c r="J9" s="1">
        <v>3</v>
      </c>
      <c r="K9" s="1" t="s">
        <v>466</v>
      </c>
    </row>
    <row r="10" spans="2:11">
      <c r="B10" s="1" t="s">
        <v>132</v>
      </c>
      <c r="C10" s="1" t="s">
        <v>31912</v>
      </c>
      <c r="D10" s="1" t="str">
        <f>IFERROR(MID(E10,LEN(E10),1),0)&amp;"."&amp;IFERROR(MID(F10,LEN(F10),1),0)&amp;IFERROR(MID(G10,LEN(G10),1),0)</f>
        <v>1.10</v>
      </c>
      <c r="E10" s="1" t="s">
        <v>31874</v>
      </c>
      <c r="F10" s="1" t="s">
        <v>31889</v>
      </c>
      <c r="G10" s="1"/>
      <c r="H10" s="1"/>
      <c r="I10" s="1"/>
      <c r="J10" s="1">
        <v>3</v>
      </c>
      <c r="K10" s="1" t="s">
        <v>572</v>
      </c>
    </row>
    <row r="11" spans="2:11">
      <c r="B11" s="1" t="s">
        <v>247</v>
      </c>
      <c r="C11" s="1" t="s">
        <v>32294</v>
      </c>
      <c r="D11" s="1" t="str">
        <f>IFERROR(MID(E11,LEN(E11),1),0)&amp;"."&amp;IFERROR(MID(F11,LEN(F11),1),0)&amp;IFERROR(MID(G11,LEN(G11),1),0)</f>
        <v>1.10</v>
      </c>
      <c r="E11" s="1" t="s">
        <v>31874</v>
      </c>
      <c r="F11" s="1" t="s">
        <v>31889</v>
      </c>
      <c r="G11" s="1"/>
      <c r="H11" s="1"/>
      <c r="I11" s="1" t="s">
        <v>882</v>
      </c>
      <c r="J11" s="1">
        <v>2</v>
      </c>
      <c r="K11" s="1" t="s">
        <v>687</v>
      </c>
    </row>
    <row r="12" spans="2:11">
      <c r="B12" s="1" t="s">
        <v>85</v>
      </c>
      <c r="C12" s="1" t="s">
        <v>31910</v>
      </c>
      <c r="D12" s="1" t="str">
        <f>IFERROR(MID(E12,LEN(E12),1),0)&amp;"."&amp;IFERROR(MID(F12,LEN(F12),1),0)&amp;IFERROR(MID(G12,LEN(G12),1),0)</f>
        <v>1.10</v>
      </c>
      <c r="E12" s="1" t="s">
        <v>31874</v>
      </c>
      <c r="F12" s="1" t="s">
        <v>31889</v>
      </c>
      <c r="G12" s="1"/>
      <c r="H12" s="1"/>
      <c r="I12" s="1"/>
      <c r="J12" s="1">
        <v>2</v>
      </c>
      <c r="K12" s="1" t="s">
        <v>525</v>
      </c>
    </row>
    <row r="13" spans="2:11">
      <c r="B13" s="1" t="s">
        <v>61</v>
      </c>
      <c r="C13" s="1" t="s">
        <v>31911</v>
      </c>
      <c r="D13" s="1" t="str">
        <f>IFERROR(MID(E13,LEN(E13),1),0)&amp;"."&amp;IFERROR(MID(F13,LEN(F13),1),0)&amp;IFERROR(MID(G13,LEN(G13),1),0)</f>
        <v>1.10</v>
      </c>
      <c r="E13" s="1" t="s">
        <v>31874</v>
      </c>
      <c r="F13" s="1" t="s">
        <v>31889</v>
      </c>
      <c r="G13" s="1"/>
      <c r="H13" s="1"/>
      <c r="I13" s="1"/>
      <c r="J13" s="1">
        <v>2</v>
      </c>
      <c r="K13" s="1" t="s">
        <v>501</v>
      </c>
    </row>
    <row r="14" spans="2:11">
      <c r="B14" s="1" t="s">
        <v>73</v>
      </c>
      <c r="C14" s="1" t="s">
        <v>31913</v>
      </c>
      <c r="D14" s="1" t="str">
        <f>IFERROR(MID(E14,LEN(E14),1),0)&amp;"."&amp;IFERROR(MID(F14,LEN(F14),1),0)&amp;IFERROR(MID(G14,LEN(G14),1),0)</f>
        <v>1.10</v>
      </c>
      <c r="E14" s="1" t="s">
        <v>31874</v>
      </c>
      <c r="F14" s="1" t="s">
        <v>31889</v>
      </c>
      <c r="G14" s="1"/>
      <c r="H14" s="1"/>
      <c r="I14" s="1" t="s">
        <v>882</v>
      </c>
      <c r="J14" s="1">
        <v>1</v>
      </c>
      <c r="K14" s="1" t="s">
        <v>513</v>
      </c>
    </row>
    <row r="15" spans="2:11">
      <c r="B15" s="1" t="s">
        <v>192</v>
      </c>
      <c r="C15" s="1" t="s">
        <v>31914</v>
      </c>
      <c r="D15" s="1" t="str">
        <f>IFERROR(MID(E15,LEN(E15),1),0)&amp;"."&amp;IFERROR(MID(F15,LEN(F15),1),0)&amp;IFERROR(MID(G15,LEN(G15),1),0)</f>
        <v>1.10</v>
      </c>
      <c r="E15" s="1" t="s">
        <v>31874</v>
      </c>
      <c r="F15" s="1" t="s">
        <v>31889</v>
      </c>
      <c r="G15" s="1"/>
      <c r="H15" s="1"/>
      <c r="I15" s="1" t="s">
        <v>882</v>
      </c>
      <c r="J15" s="1">
        <v>1</v>
      </c>
      <c r="K15" s="1" t="s">
        <v>632</v>
      </c>
    </row>
    <row r="16" spans="2:11">
      <c r="B16" s="1" t="s">
        <v>180</v>
      </c>
      <c r="C16" s="1" t="s">
        <v>31915</v>
      </c>
      <c r="D16" s="1" t="str">
        <f>IFERROR(MID(E16,LEN(E16),1),0)&amp;"."&amp;IFERROR(MID(F16,LEN(F16),1),0)&amp;IFERROR(MID(G16,LEN(G16),1),0)</f>
        <v>1.10</v>
      </c>
      <c r="E16" s="1" t="s">
        <v>31874</v>
      </c>
      <c r="F16" s="1" t="s">
        <v>31889</v>
      </c>
      <c r="G16" s="1"/>
      <c r="H16" s="1"/>
      <c r="I16" s="1"/>
      <c r="J16" s="1">
        <v>1</v>
      </c>
      <c r="K16" s="1" t="s">
        <v>620</v>
      </c>
    </row>
    <row r="17" spans="2:11">
      <c r="B17" s="1" t="s">
        <v>390</v>
      </c>
      <c r="C17" s="1" t="s">
        <v>390</v>
      </c>
      <c r="D17" s="1" t="str">
        <f>IFERROR(MID(E17,LEN(E17),1),0)&amp;"."&amp;IFERROR(MID(F17,LEN(F17),1),0)&amp;IFERROR(MID(G17,LEN(G17),1),0)</f>
        <v>1.10</v>
      </c>
      <c r="E17" s="1" t="s">
        <v>31874</v>
      </c>
      <c r="F17" s="1" t="s">
        <v>31889</v>
      </c>
      <c r="G17" s="1"/>
      <c r="H17" s="1"/>
      <c r="I17" s="1"/>
      <c r="J17" s="1">
        <v>1</v>
      </c>
      <c r="K17" s="1" t="s">
        <v>830</v>
      </c>
    </row>
    <row r="18" spans="2:11">
      <c r="B18" s="1" t="s">
        <v>105</v>
      </c>
      <c r="C18" s="1" t="s">
        <v>31916</v>
      </c>
      <c r="D18" s="1" t="str">
        <f>IFERROR(MID(E18,LEN(E18),1),0)&amp;"."&amp;IFERROR(MID(F18,LEN(F18),1),0)&amp;IFERROR(MID(G18,LEN(G18),1),0)</f>
        <v>1.10</v>
      </c>
      <c r="E18" s="1" t="s">
        <v>31874</v>
      </c>
      <c r="F18" s="1" t="s">
        <v>31889</v>
      </c>
      <c r="G18" s="1"/>
      <c r="H18" s="1"/>
      <c r="I18" s="1"/>
      <c r="J18" s="1">
        <v>1</v>
      </c>
      <c r="K18" s="1" t="s">
        <v>545</v>
      </c>
    </row>
    <row r="19" spans="2:11">
      <c r="B19" s="1" t="s">
        <v>402</v>
      </c>
      <c r="C19" s="1" t="s">
        <v>31917</v>
      </c>
      <c r="D19" s="1" t="str">
        <f>IFERROR(MID(E19,LEN(E19),1),0)&amp;"."&amp;IFERROR(MID(F19,LEN(F19),1),0)&amp;IFERROR(MID(G19,LEN(G19),1),0)</f>
        <v>1.10</v>
      </c>
      <c r="E19" s="1" t="s">
        <v>31874</v>
      </c>
      <c r="F19" s="1" t="s">
        <v>31889</v>
      </c>
      <c r="G19" s="1"/>
      <c r="H19" s="1"/>
      <c r="I19" s="1"/>
      <c r="J19" s="1">
        <v>1</v>
      </c>
      <c r="K19" s="1" t="s">
        <v>842</v>
      </c>
    </row>
    <row r="20" spans="2:11">
      <c r="B20" s="1" t="s">
        <v>144</v>
      </c>
      <c r="C20" s="1" t="s">
        <v>31918</v>
      </c>
      <c r="D20" s="1" t="str">
        <f>IFERROR(MID(E20,LEN(E20),1),0)&amp;"."&amp;IFERROR(MID(F20,LEN(F20),1),0)&amp;IFERROR(MID(G20,LEN(G20),1),0)</f>
        <v>1.10</v>
      </c>
      <c r="E20" s="1" t="s">
        <v>31874</v>
      </c>
      <c r="F20" s="1" t="s">
        <v>31889</v>
      </c>
      <c r="G20" s="1"/>
      <c r="H20" s="1"/>
      <c r="I20" s="1"/>
      <c r="J20" s="1">
        <v>1</v>
      </c>
      <c r="K20" s="1" t="s">
        <v>584</v>
      </c>
    </row>
    <row r="21" spans="2:11">
      <c r="B21" s="1" t="s">
        <v>292</v>
      </c>
      <c r="C21" s="1" t="s">
        <v>31919</v>
      </c>
      <c r="D21" s="1" t="str">
        <f>IFERROR(MID(E21,LEN(E21),1),0)&amp;"."&amp;IFERROR(MID(F21,LEN(F21),1),0)&amp;IFERROR(MID(G21,LEN(G21),1),0)</f>
        <v>1.10</v>
      </c>
      <c r="E21" s="1" t="s">
        <v>31874</v>
      </c>
      <c r="F21" s="1" t="s">
        <v>31889</v>
      </c>
      <c r="G21" s="1"/>
      <c r="H21" s="1"/>
      <c r="I21" s="1"/>
      <c r="J21" s="1">
        <v>1</v>
      </c>
      <c r="K21" s="1" t="s">
        <v>732</v>
      </c>
    </row>
    <row r="22" spans="2:11">
      <c r="B22" s="1" t="s">
        <v>415</v>
      </c>
      <c r="C22" s="1" t="s">
        <v>31920</v>
      </c>
      <c r="D22" s="1" t="str">
        <f>IFERROR(MID(E22,LEN(E22),1),0)&amp;"."&amp;IFERROR(MID(F22,LEN(F22),1),0)&amp;IFERROR(MID(G22,LEN(G22),1),0)</f>
        <v>1.10</v>
      </c>
      <c r="E22" s="1" t="s">
        <v>31874</v>
      </c>
      <c r="F22" s="1" t="s">
        <v>31889</v>
      </c>
      <c r="G22" s="1"/>
      <c r="H22" s="1"/>
      <c r="I22" s="1"/>
      <c r="J22" s="1">
        <v>1</v>
      </c>
      <c r="K22" s="1" t="s">
        <v>855</v>
      </c>
    </row>
    <row r="23" spans="2:11">
      <c r="B23" s="1" t="s">
        <v>149</v>
      </c>
      <c r="C23" s="1" t="s">
        <v>31921</v>
      </c>
      <c r="D23" s="1" t="str">
        <f>IFERROR(MID(E23,LEN(E23),1),0)&amp;"."&amp;IFERROR(MID(F23,LEN(F23),1),0)&amp;IFERROR(MID(G23,LEN(G23),1),0)</f>
        <v>1.10</v>
      </c>
      <c r="E23" s="1" t="s">
        <v>31874</v>
      </c>
      <c r="F23" s="1" t="s">
        <v>31889</v>
      </c>
      <c r="G23" s="1"/>
      <c r="H23" s="1"/>
      <c r="I23" s="1"/>
      <c r="J23" s="1">
        <v>1</v>
      </c>
      <c r="K23" s="1" t="s">
        <v>589</v>
      </c>
    </row>
    <row r="24" spans="2:11">
      <c r="B24" s="1" t="s">
        <v>363</v>
      </c>
      <c r="C24" s="1" t="s">
        <v>31922</v>
      </c>
      <c r="D24" s="1" t="str">
        <f>IFERROR(MID(E24,LEN(E24),1),0)&amp;"."&amp;IFERROR(MID(F24,LEN(F24),1),0)&amp;IFERROR(MID(G24,LEN(G24),1),0)</f>
        <v>1.11</v>
      </c>
      <c r="E24" s="1" t="s">
        <v>31874</v>
      </c>
      <c r="F24" s="1" t="s">
        <v>31889</v>
      </c>
      <c r="G24" s="1" t="s">
        <v>31897</v>
      </c>
      <c r="H24" s="1"/>
      <c r="I24" s="1"/>
      <c r="J24" s="1">
        <v>3</v>
      </c>
      <c r="K24" s="1" t="s">
        <v>803</v>
      </c>
    </row>
    <row r="25" spans="2:11">
      <c r="B25" s="1" t="s">
        <v>109</v>
      </c>
      <c r="C25" s="1" t="s">
        <v>31923</v>
      </c>
      <c r="D25" s="1" t="str">
        <f>IFERROR(MID(E25,LEN(E25),1),0)&amp;"."&amp;IFERROR(MID(F25,LEN(F25),1),0)&amp;IFERROR(MID(G25,LEN(G25),1),0)</f>
        <v>1.11</v>
      </c>
      <c r="E25" s="1" t="s">
        <v>31874</v>
      </c>
      <c r="F25" s="1" t="s">
        <v>31889</v>
      </c>
      <c r="G25" s="1" t="s">
        <v>31897</v>
      </c>
      <c r="H25" s="1"/>
      <c r="I25" s="1"/>
      <c r="J25" s="1">
        <v>3</v>
      </c>
      <c r="K25" s="1" t="s">
        <v>549</v>
      </c>
    </row>
    <row r="26" spans="2:11">
      <c r="B26" s="1" t="s">
        <v>153</v>
      </c>
      <c r="C26" s="1" t="s">
        <v>31729</v>
      </c>
      <c r="D26" s="1" t="str">
        <f>IFERROR(MID(E26,LEN(E26),1),0)&amp;"."&amp;IFERROR(MID(F26,LEN(F26),1),0)&amp;IFERROR(MID(G26,LEN(G26),1),0)</f>
        <v>1.11</v>
      </c>
      <c r="E26" s="1" t="s">
        <v>31874</v>
      </c>
      <c r="F26" s="1" t="s">
        <v>31889</v>
      </c>
      <c r="G26" s="1" t="s">
        <v>31897</v>
      </c>
      <c r="H26" s="1"/>
      <c r="I26" s="1"/>
      <c r="J26" s="1">
        <v>3</v>
      </c>
      <c r="K26" s="1" t="s">
        <v>593</v>
      </c>
    </row>
    <row r="27" spans="2:11">
      <c r="B27" s="1" t="s">
        <v>272</v>
      </c>
      <c r="C27" s="1" t="s">
        <v>31605</v>
      </c>
      <c r="D27" s="1" t="str">
        <f>IFERROR(MID(E27,LEN(E27),1),0)&amp;"."&amp;IFERROR(MID(F27,LEN(F27),1),0)&amp;IFERROR(MID(G27,LEN(G27),1),0)</f>
        <v>1.11</v>
      </c>
      <c r="E27" s="1" t="s">
        <v>31874</v>
      </c>
      <c r="F27" s="1" t="s">
        <v>31889</v>
      </c>
      <c r="G27" s="1" t="s">
        <v>31897</v>
      </c>
      <c r="H27" s="1"/>
      <c r="I27" s="1"/>
      <c r="J27" s="1">
        <v>2</v>
      </c>
      <c r="K27" s="1" t="s">
        <v>712</v>
      </c>
    </row>
    <row r="28" spans="2:11">
      <c r="B28" s="1" t="s">
        <v>332</v>
      </c>
      <c r="C28" s="1" t="s">
        <v>32295</v>
      </c>
      <c r="D28" s="1" t="str">
        <f>IFERROR(MID(E28,LEN(E28),1),0)&amp;"."&amp;IFERROR(MID(F28,LEN(F28),1),0)&amp;IFERROR(MID(G28,LEN(G28),1),0)</f>
        <v>1.11</v>
      </c>
      <c r="E28" s="1" t="s">
        <v>31874</v>
      </c>
      <c r="F28" s="1" t="s">
        <v>31889</v>
      </c>
      <c r="G28" s="1" t="s">
        <v>31897</v>
      </c>
      <c r="H28" s="1"/>
      <c r="I28" s="1" t="s">
        <v>882</v>
      </c>
      <c r="J28" s="1">
        <v>2</v>
      </c>
      <c r="K28" s="1" t="s">
        <v>772</v>
      </c>
    </row>
    <row r="29" spans="2:11">
      <c r="B29" s="1" t="s">
        <v>423</v>
      </c>
      <c r="C29" s="1" t="s">
        <v>31924</v>
      </c>
      <c r="D29" s="1" t="str">
        <f>IFERROR(MID(E29,LEN(E29),1),0)&amp;"."&amp;IFERROR(MID(F29,LEN(F29),1),0)&amp;IFERROR(MID(G29,LEN(G29),1),0)</f>
        <v>1.11</v>
      </c>
      <c r="E29" s="1" t="s">
        <v>31874</v>
      </c>
      <c r="F29" s="1" t="s">
        <v>31889</v>
      </c>
      <c r="G29" s="1" t="s">
        <v>31897</v>
      </c>
      <c r="H29" s="1"/>
      <c r="I29" s="1"/>
      <c r="J29" s="1">
        <v>2</v>
      </c>
      <c r="K29" s="1" t="s">
        <v>863</v>
      </c>
    </row>
    <row r="30" spans="2:11">
      <c r="B30" s="1" t="s">
        <v>427</v>
      </c>
      <c r="C30" s="1" t="s">
        <v>31925</v>
      </c>
      <c r="D30" s="1" t="str">
        <f>IFERROR(MID(E30,LEN(E30),1),0)&amp;"."&amp;IFERROR(MID(F30,LEN(F30),1),0)&amp;IFERROR(MID(G30,LEN(G30),1),0)</f>
        <v>1.11</v>
      </c>
      <c r="E30" s="1" t="s">
        <v>31874</v>
      </c>
      <c r="F30" s="1" t="s">
        <v>31889</v>
      </c>
      <c r="G30" s="1" t="s">
        <v>31897</v>
      </c>
      <c r="H30" s="1"/>
      <c r="I30" s="1"/>
      <c r="J30" s="1">
        <v>2</v>
      </c>
      <c r="K30" s="1" t="s">
        <v>867</v>
      </c>
    </row>
    <row r="31" spans="2:11">
      <c r="B31" s="1" t="s">
        <v>404</v>
      </c>
      <c r="C31" s="1" t="s">
        <v>8360</v>
      </c>
      <c r="D31" s="1" t="str">
        <f>IFERROR(MID(E31,LEN(E31),1),0)&amp;"."&amp;IFERROR(MID(F31,LEN(F31),1),0)&amp;IFERROR(MID(G31,LEN(G31),1),0)</f>
        <v>1.20</v>
      </c>
      <c r="E31" s="1" t="s">
        <v>31874</v>
      </c>
      <c r="F31" s="1" t="s">
        <v>31890</v>
      </c>
      <c r="G31" s="1"/>
      <c r="H31" s="1"/>
      <c r="I31" s="1"/>
      <c r="J31" s="1">
        <v>3</v>
      </c>
      <c r="K31" s="1" t="s">
        <v>844</v>
      </c>
    </row>
    <row r="32" spans="2:11">
      <c r="B32" s="1" t="s">
        <v>218</v>
      </c>
      <c r="C32" s="1" t="s">
        <v>31926</v>
      </c>
      <c r="D32" s="1" t="str">
        <f>IFERROR(MID(E32,LEN(E32),1),0)&amp;"."&amp;IFERROR(MID(F32,LEN(F32),1),0)&amp;IFERROR(MID(G32,LEN(G32),1),0)</f>
        <v>1.20</v>
      </c>
      <c r="E32" s="1" t="s">
        <v>31874</v>
      </c>
      <c r="F32" s="1" t="s">
        <v>31890</v>
      </c>
      <c r="G32" s="1"/>
      <c r="H32" s="1"/>
      <c r="I32" s="1" t="s">
        <v>882</v>
      </c>
      <c r="J32" s="1">
        <v>2</v>
      </c>
      <c r="K32" s="1" t="s">
        <v>658</v>
      </c>
    </row>
    <row r="33" spans="2:11">
      <c r="B33" s="1" t="s">
        <v>223</v>
      </c>
      <c r="C33" s="1" t="s">
        <v>31927</v>
      </c>
      <c r="D33" s="1" t="str">
        <f>IFERROR(MID(E33,LEN(E33),1),0)&amp;"."&amp;IFERROR(MID(F33,LEN(F33),1),0)&amp;IFERROR(MID(G33,LEN(G33),1),0)</f>
        <v>1.20</v>
      </c>
      <c r="E33" s="1" t="s">
        <v>31874</v>
      </c>
      <c r="F33" s="1" t="s">
        <v>31890</v>
      </c>
      <c r="G33" s="1"/>
      <c r="H33" s="1"/>
      <c r="I33" s="1" t="s">
        <v>882</v>
      </c>
      <c r="J33" s="1">
        <v>2</v>
      </c>
      <c r="K33" s="1" t="s">
        <v>663</v>
      </c>
    </row>
    <row r="34" spans="2:11">
      <c r="B34" s="1" t="s">
        <v>245</v>
      </c>
      <c r="C34" s="1" t="s">
        <v>31928</v>
      </c>
      <c r="D34" s="1" t="str">
        <f>IFERROR(MID(E34,LEN(E34),1),0)&amp;"."&amp;IFERROR(MID(F34,LEN(F34),1),0)&amp;IFERROR(MID(G34,LEN(G34),1),0)</f>
        <v>1.20</v>
      </c>
      <c r="E34" s="1" t="s">
        <v>31874</v>
      </c>
      <c r="F34" s="1" t="s">
        <v>31890</v>
      </c>
      <c r="G34" s="1"/>
      <c r="H34" s="1"/>
      <c r="I34" s="1" t="s">
        <v>882</v>
      </c>
      <c r="J34" s="1">
        <v>2</v>
      </c>
      <c r="K34" s="1" t="s">
        <v>685</v>
      </c>
    </row>
    <row r="35" spans="2:11">
      <c r="B35" s="1" t="s">
        <v>412</v>
      </c>
      <c r="C35" s="1" t="s">
        <v>31929</v>
      </c>
      <c r="D35" s="1" t="str">
        <f>IFERROR(MID(E35,LEN(E35),1),0)&amp;"."&amp;IFERROR(MID(F35,LEN(F35),1),0)&amp;IFERROR(MID(G35,LEN(G35),1),0)</f>
        <v>1.20</v>
      </c>
      <c r="E35" s="1" t="s">
        <v>31874</v>
      </c>
      <c r="F35" s="1" t="s">
        <v>31890</v>
      </c>
      <c r="G35" s="1"/>
      <c r="H35" s="1"/>
      <c r="I35" s="1" t="s">
        <v>882</v>
      </c>
      <c r="J35" s="1">
        <v>2</v>
      </c>
      <c r="K35" s="1" t="s">
        <v>852</v>
      </c>
    </row>
    <row r="36" spans="2:11">
      <c r="B36" s="1" t="s">
        <v>10</v>
      </c>
      <c r="C36" s="1" t="s">
        <v>31930</v>
      </c>
      <c r="D36" s="1" t="str">
        <f>IFERROR(MID(E36,LEN(E36),1),0)&amp;"."&amp;IFERROR(MID(F36,LEN(F36),1),0)&amp;IFERROR(MID(G36,LEN(G36),1),0)</f>
        <v>1.20</v>
      </c>
      <c r="E36" s="1" t="s">
        <v>31874</v>
      </c>
      <c r="F36" s="1" t="s">
        <v>31890</v>
      </c>
      <c r="G36" s="1"/>
      <c r="H36" s="1" t="s">
        <v>885</v>
      </c>
      <c r="I36" s="1"/>
      <c r="J36" s="1">
        <v>2</v>
      </c>
      <c r="K36" s="1" t="s">
        <v>450</v>
      </c>
    </row>
    <row r="37" spans="2:11">
      <c r="B37" s="1" t="s">
        <v>179</v>
      </c>
      <c r="C37" s="1" t="s">
        <v>31931</v>
      </c>
      <c r="D37" s="1" t="str">
        <f>IFERROR(MID(E37,LEN(E37),1),0)&amp;"."&amp;IFERROR(MID(F37,LEN(F37),1),0)&amp;IFERROR(MID(G37,LEN(G37),1),0)</f>
        <v>1.20</v>
      </c>
      <c r="E37" s="1" t="s">
        <v>31874</v>
      </c>
      <c r="F37" s="1" t="s">
        <v>31890</v>
      </c>
      <c r="G37" s="1"/>
      <c r="H37" s="1"/>
      <c r="I37" s="1"/>
      <c r="J37" s="1">
        <v>2</v>
      </c>
      <c r="K37" s="1" t="s">
        <v>619</v>
      </c>
    </row>
    <row r="38" spans="2:11">
      <c r="B38" s="1" t="s">
        <v>254</v>
      </c>
      <c r="C38" s="1" t="s">
        <v>254</v>
      </c>
      <c r="D38" s="1" t="str">
        <f>IFERROR(MID(E38,LEN(E38),1),0)&amp;"."&amp;IFERROR(MID(F38,LEN(F38),1),0)&amp;IFERROR(MID(G38,LEN(G38),1),0)</f>
        <v>1.20</v>
      </c>
      <c r="E38" s="1" t="s">
        <v>31874</v>
      </c>
      <c r="F38" s="1" t="s">
        <v>31890</v>
      </c>
      <c r="G38" s="1"/>
      <c r="H38" s="1"/>
      <c r="I38" s="1"/>
      <c r="J38" s="1">
        <v>2</v>
      </c>
      <c r="K38" s="1" t="s">
        <v>694</v>
      </c>
    </row>
    <row r="39" spans="2:11">
      <c r="B39" s="1" t="s">
        <v>328</v>
      </c>
      <c r="C39" s="1" t="s">
        <v>31932</v>
      </c>
      <c r="D39" s="1" t="str">
        <f>IFERROR(MID(E39,LEN(E39),1),0)&amp;"."&amp;IFERROR(MID(F39,LEN(F39),1),0)&amp;IFERROR(MID(G39,LEN(G39),1),0)</f>
        <v>1.20</v>
      </c>
      <c r="E39" s="1" t="s">
        <v>31874</v>
      </c>
      <c r="F39" s="1" t="s">
        <v>31890</v>
      </c>
      <c r="G39" s="1"/>
      <c r="H39" s="1"/>
      <c r="I39" s="1" t="s">
        <v>882</v>
      </c>
      <c r="J39" s="1">
        <v>1</v>
      </c>
      <c r="K39" s="1" t="s">
        <v>768</v>
      </c>
    </row>
    <row r="40" spans="2:11">
      <c r="B40" s="1" t="s">
        <v>9</v>
      </c>
      <c r="C40" s="1" t="s">
        <v>31933</v>
      </c>
      <c r="D40" s="1" t="str">
        <f>IFERROR(MID(E40,LEN(E40),1),0)&amp;"."&amp;IFERROR(MID(F40,LEN(F40),1),0)&amp;IFERROR(MID(G40,LEN(G40),1),0)</f>
        <v>1.20</v>
      </c>
      <c r="E40" s="1" t="s">
        <v>31874</v>
      </c>
      <c r="F40" s="1" t="s">
        <v>31890</v>
      </c>
      <c r="G40" s="1"/>
      <c r="H40" s="1" t="s">
        <v>884</v>
      </c>
      <c r="I40" s="1"/>
      <c r="J40" s="1">
        <v>1</v>
      </c>
      <c r="K40" s="1" t="s">
        <v>449</v>
      </c>
    </row>
    <row r="41" spans="2:11">
      <c r="B41" s="1" t="s">
        <v>24</v>
      </c>
      <c r="C41" s="1" t="s">
        <v>31934</v>
      </c>
      <c r="D41" s="1" t="str">
        <f>IFERROR(MID(E41,LEN(E41),1),0)&amp;"."&amp;IFERROR(MID(F41,LEN(F41),1),0)&amp;IFERROR(MID(G41,LEN(G41),1),0)</f>
        <v>1.20</v>
      </c>
      <c r="E41" s="1" t="s">
        <v>31874</v>
      </c>
      <c r="F41" s="1" t="s">
        <v>31890</v>
      </c>
      <c r="G41" s="1"/>
      <c r="H41" s="1"/>
      <c r="I41" s="1"/>
      <c r="J41" s="1">
        <v>1</v>
      </c>
      <c r="K41" s="1" t="s">
        <v>464</v>
      </c>
    </row>
    <row r="42" spans="2:11">
      <c r="B42" s="1" t="s">
        <v>3</v>
      </c>
      <c r="C42" s="1" t="s">
        <v>31690</v>
      </c>
      <c r="D42" s="1" t="str">
        <f>IFERROR(MID(E42,LEN(E42),1),0)&amp;"."&amp;IFERROR(MID(F42,LEN(F42),1),0)&amp;IFERROR(MID(G42,LEN(G42),1),0)</f>
        <v>1.20</v>
      </c>
      <c r="E42" s="1" t="s">
        <v>31874</v>
      </c>
      <c r="F42" s="1" t="s">
        <v>31890</v>
      </c>
      <c r="G42" s="1"/>
      <c r="H42" s="1" t="s">
        <v>884</v>
      </c>
      <c r="I42" s="1"/>
      <c r="J42" s="1">
        <v>1</v>
      </c>
      <c r="K42" s="1" t="s">
        <v>443</v>
      </c>
    </row>
    <row r="43" spans="2:11">
      <c r="B43" s="1" t="s">
        <v>203</v>
      </c>
      <c r="C43" s="1" t="s">
        <v>31935</v>
      </c>
      <c r="D43" s="1" t="str">
        <f>IFERROR(MID(E43,LEN(E43),1),0)&amp;"."&amp;IFERROR(MID(F43,LEN(F43),1),0)&amp;IFERROR(MID(G43,LEN(G43),1),0)</f>
        <v>1.20</v>
      </c>
      <c r="E43" s="1" t="s">
        <v>31874</v>
      </c>
      <c r="F43" s="1" t="s">
        <v>31890</v>
      </c>
      <c r="G43" s="1"/>
      <c r="H43" s="1"/>
      <c r="I43" s="1"/>
      <c r="J43" s="1">
        <v>1</v>
      </c>
      <c r="K43" s="1" t="s">
        <v>643</v>
      </c>
    </row>
    <row r="44" spans="2:11">
      <c r="B44" s="1" t="s">
        <v>124</v>
      </c>
      <c r="C44" s="1" t="s">
        <v>31936</v>
      </c>
      <c r="D44" s="1" t="str">
        <f>IFERROR(MID(E44,LEN(E44),1),0)&amp;"."&amp;IFERROR(MID(F44,LEN(F44),1),0)&amp;IFERROR(MID(G44,LEN(G44),1),0)</f>
        <v>1.20</v>
      </c>
      <c r="E44" s="1" t="s">
        <v>31874</v>
      </c>
      <c r="F44" s="1" t="s">
        <v>31890</v>
      </c>
      <c r="G44" s="1"/>
      <c r="H44" s="1"/>
      <c r="I44" s="1"/>
      <c r="J44" s="1">
        <v>1</v>
      </c>
      <c r="K44" s="1" t="s">
        <v>564</v>
      </c>
    </row>
    <row r="45" spans="2:11">
      <c r="B45" s="1" t="s">
        <v>155</v>
      </c>
      <c r="C45" s="1" t="s">
        <v>31937</v>
      </c>
      <c r="D45" s="1" t="str">
        <f>IFERROR(MID(E45,LEN(E45),1),0)&amp;"."&amp;IFERROR(MID(F45,LEN(F45),1),0)&amp;IFERROR(MID(G45,LEN(G45),1),0)</f>
        <v>1.20</v>
      </c>
      <c r="E45" s="1" t="s">
        <v>31874</v>
      </c>
      <c r="F45" s="1" t="s">
        <v>31890</v>
      </c>
      <c r="G45" s="1"/>
      <c r="H45" s="1"/>
      <c r="I45" s="1"/>
      <c r="J45" s="1">
        <v>1</v>
      </c>
      <c r="K45" s="1" t="s">
        <v>595</v>
      </c>
    </row>
    <row r="46" spans="2:11">
      <c r="B46" s="1" t="s">
        <v>372</v>
      </c>
      <c r="C46" s="1" t="s">
        <v>31938</v>
      </c>
      <c r="D46" s="1" t="str">
        <f>IFERROR(MID(E46,LEN(E46),1),0)&amp;"."&amp;IFERROR(MID(F46,LEN(F46),1),0)&amp;IFERROR(MID(G46,LEN(G46),1),0)</f>
        <v>1.20</v>
      </c>
      <c r="E46" s="1" t="s">
        <v>31874</v>
      </c>
      <c r="F46" s="1" t="s">
        <v>31890</v>
      </c>
      <c r="G46" s="1"/>
      <c r="H46" s="1"/>
      <c r="I46" s="1"/>
      <c r="J46" s="1">
        <v>1</v>
      </c>
      <c r="K46" s="1" t="s">
        <v>812</v>
      </c>
    </row>
    <row r="47" spans="2:11">
      <c r="B47" s="1" t="s">
        <v>381</v>
      </c>
      <c r="C47" s="1" t="s">
        <v>31939</v>
      </c>
      <c r="D47" s="1" t="str">
        <f>IFERROR(MID(E47,LEN(E47),1),0)&amp;"."&amp;IFERROR(MID(F47,LEN(F47),1),0)&amp;IFERROR(MID(G47,LEN(G47),1),0)</f>
        <v>1.20</v>
      </c>
      <c r="E47" s="1" t="s">
        <v>31874</v>
      </c>
      <c r="F47" s="1" t="s">
        <v>31890</v>
      </c>
      <c r="G47" s="1"/>
      <c r="H47" s="1"/>
      <c r="I47" s="1"/>
      <c r="J47" s="1">
        <v>1</v>
      </c>
      <c r="K47" s="1" t="s">
        <v>821</v>
      </c>
    </row>
    <row r="48" spans="2:11">
      <c r="B48" s="1" t="s">
        <v>195</v>
      </c>
      <c r="C48" s="1" t="s">
        <v>31940</v>
      </c>
      <c r="D48" s="1" t="str">
        <f>IFERROR(MID(E48,LEN(E48),1),0)&amp;"."&amp;IFERROR(MID(F48,LEN(F48),1),0)&amp;IFERROR(MID(G48,LEN(G48),1),0)</f>
        <v>1.30</v>
      </c>
      <c r="E48" s="1" t="s">
        <v>31874</v>
      </c>
      <c r="F48" s="1" t="s">
        <v>31891</v>
      </c>
      <c r="G48" s="1"/>
      <c r="H48" s="1"/>
      <c r="I48" s="1" t="s">
        <v>882</v>
      </c>
      <c r="J48" s="1">
        <v>3</v>
      </c>
      <c r="K48" s="1" t="s">
        <v>635</v>
      </c>
    </row>
    <row r="49" spans="2:11">
      <c r="B49" s="1" t="s">
        <v>227</v>
      </c>
      <c r="C49" s="1" t="s">
        <v>31944</v>
      </c>
      <c r="D49" s="1" t="str">
        <f>IFERROR(MID(E49,LEN(E49),1),0)&amp;"."&amp;IFERROR(MID(F49,LEN(F49),1),0)&amp;IFERROR(MID(G49,LEN(G49),1),0)</f>
        <v>1.30</v>
      </c>
      <c r="E49" s="1" t="s">
        <v>31874</v>
      </c>
      <c r="F49" s="1" t="s">
        <v>31891</v>
      </c>
      <c r="G49" s="1"/>
      <c r="H49" s="1"/>
      <c r="I49" s="1"/>
      <c r="J49" s="1">
        <v>3</v>
      </c>
      <c r="K49" s="1" t="s">
        <v>667</v>
      </c>
    </row>
    <row r="50" spans="2:11">
      <c r="B50" s="1" t="s">
        <v>331</v>
      </c>
      <c r="C50" s="1" t="s">
        <v>31941</v>
      </c>
      <c r="D50" s="1" t="str">
        <f>IFERROR(MID(E50,LEN(E50),1),0)&amp;"."&amp;IFERROR(MID(F50,LEN(F50),1),0)&amp;IFERROR(MID(G50,LEN(G50),1),0)</f>
        <v>1.30</v>
      </c>
      <c r="E50" s="1" t="s">
        <v>31874</v>
      </c>
      <c r="F50" s="1" t="s">
        <v>31891</v>
      </c>
      <c r="G50" s="1"/>
      <c r="H50" s="1"/>
      <c r="I50" s="1" t="s">
        <v>882</v>
      </c>
      <c r="J50" s="1">
        <v>2</v>
      </c>
      <c r="K50" s="1" t="s">
        <v>771</v>
      </c>
    </row>
    <row r="51" spans="2:11">
      <c r="B51" s="1" t="s">
        <v>137</v>
      </c>
      <c r="C51" s="1" t="s">
        <v>31942</v>
      </c>
      <c r="D51" s="1" t="str">
        <f>IFERROR(MID(E51,LEN(E51),1),0)&amp;"."&amp;IFERROR(MID(F51,LEN(F51),1),0)&amp;IFERROR(MID(G51,LEN(G51),1),0)</f>
        <v>1.30</v>
      </c>
      <c r="E51" s="1" t="s">
        <v>31874</v>
      </c>
      <c r="F51" s="1" t="s">
        <v>31891</v>
      </c>
      <c r="G51" s="1"/>
      <c r="H51" s="1"/>
      <c r="I51" s="1"/>
      <c r="J51" s="1">
        <v>2</v>
      </c>
      <c r="K51" s="1" t="s">
        <v>577</v>
      </c>
    </row>
    <row r="52" spans="2:11">
      <c r="B52" s="1" t="s">
        <v>143</v>
      </c>
      <c r="C52" s="1" t="s">
        <v>31836</v>
      </c>
      <c r="D52" s="1" t="str">
        <f>IFERROR(MID(E52,LEN(E52),1),0)&amp;"."&amp;IFERROR(MID(F52,LEN(F52),1),0)&amp;IFERROR(MID(G52,LEN(G52),1),0)</f>
        <v>1.30</v>
      </c>
      <c r="E52" s="1" t="s">
        <v>31874</v>
      </c>
      <c r="F52" s="1" t="s">
        <v>31891</v>
      </c>
      <c r="G52" s="1"/>
      <c r="H52" s="1"/>
      <c r="I52" s="1"/>
      <c r="J52" s="1">
        <v>2</v>
      </c>
      <c r="K52" s="1" t="s">
        <v>583</v>
      </c>
    </row>
    <row r="53" spans="2:11">
      <c r="B53" s="1" t="s">
        <v>196</v>
      </c>
      <c r="C53" s="1" t="s">
        <v>31943</v>
      </c>
      <c r="D53" s="1" t="str">
        <f>IFERROR(MID(E53,LEN(E53),1),0)&amp;"."&amp;IFERROR(MID(F53,LEN(F53),1),0)&amp;IFERROR(MID(G53,LEN(G53),1),0)</f>
        <v>1.30</v>
      </c>
      <c r="E53" s="1" t="s">
        <v>31874</v>
      </c>
      <c r="F53" s="1" t="s">
        <v>31891</v>
      </c>
      <c r="G53" s="1"/>
      <c r="H53" s="1"/>
      <c r="I53" s="1"/>
      <c r="J53" s="1">
        <v>2</v>
      </c>
      <c r="K53" s="1" t="s">
        <v>636</v>
      </c>
    </row>
    <row r="54" spans="2:11">
      <c r="B54" s="1" t="s">
        <v>316</v>
      </c>
      <c r="C54" s="1" t="s">
        <v>31945</v>
      </c>
      <c r="D54" s="1" t="str">
        <f>IFERROR(MID(E54,LEN(E54),1),0)&amp;"."&amp;IFERROR(MID(F54,LEN(F54),1),0)&amp;IFERROR(MID(G54,LEN(G54),1),0)</f>
        <v>1.30</v>
      </c>
      <c r="E54" s="1" t="s">
        <v>31874</v>
      </c>
      <c r="F54" s="1" t="s">
        <v>31891</v>
      </c>
      <c r="G54" s="1"/>
      <c r="H54" s="1"/>
      <c r="I54" s="1" t="s">
        <v>882</v>
      </c>
      <c r="J54" s="1">
        <v>1</v>
      </c>
      <c r="K54" s="1" t="s">
        <v>756</v>
      </c>
    </row>
    <row r="55" spans="2:11">
      <c r="B55" s="1" t="s">
        <v>319</v>
      </c>
      <c r="C55" s="1" t="s">
        <v>319</v>
      </c>
      <c r="D55" s="1" t="str">
        <f>IFERROR(MID(E55,LEN(E55),1),0)&amp;"."&amp;IFERROR(MID(F55,LEN(F55),1),0)&amp;IFERROR(MID(G55,LEN(G55),1),0)</f>
        <v>1.30</v>
      </c>
      <c r="E55" s="1" t="s">
        <v>31874</v>
      </c>
      <c r="F55" s="1" t="s">
        <v>31891</v>
      </c>
      <c r="G55" s="1"/>
      <c r="H55" s="1"/>
      <c r="I55" s="1"/>
      <c r="J55" s="1">
        <v>1</v>
      </c>
      <c r="K55" s="1" t="s">
        <v>759</v>
      </c>
    </row>
    <row r="56" spans="2:11">
      <c r="B56" s="1" t="s">
        <v>34</v>
      </c>
      <c r="C56" s="1" t="s">
        <v>31946</v>
      </c>
      <c r="D56" s="1" t="str">
        <f>IFERROR(MID(E56,LEN(E56),1),0)&amp;"."&amp;IFERROR(MID(F56,LEN(F56),1),0)&amp;IFERROR(MID(G56,LEN(G56),1),0)</f>
        <v>1.30</v>
      </c>
      <c r="E56" s="1" t="s">
        <v>31874</v>
      </c>
      <c r="F56" s="1" t="s">
        <v>31891</v>
      </c>
      <c r="G56" s="1"/>
      <c r="H56" s="1"/>
      <c r="I56" s="1"/>
      <c r="J56" s="1">
        <v>1</v>
      </c>
      <c r="K56" s="1" t="s">
        <v>474</v>
      </c>
    </row>
    <row r="57" spans="2:11">
      <c r="B57" s="1" t="s">
        <v>36</v>
      </c>
      <c r="C57" s="1" t="s">
        <v>31947</v>
      </c>
      <c r="D57" s="1" t="str">
        <f>IFERROR(MID(E57,LEN(E57),1),0)&amp;"."&amp;IFERROR(MID(F57,LEN(F57),1),0)&amp;IFERROR(MID(G57,LEN(G57),1),0)</f>
        <v>1.30</v>
      </c>
      <c r="E57" s="1" t="s">
        <v>31874</v>
      </c>
      <c r="F57" s="1" t="s">
        <v>31891</v>
      </c>
      <c r="G57" s="1"/>
      <c r="H57" s="1"/>
      <c r="I57" s="1"/>
      <c r="J57" s="1">
        <v>1</v>
      </c>
      <c r="K57" s="1" t="s">
        <v>476</v>
      </c>
    </row>
    <row r="58" spans="2:11">
      <c r="B58" s="1" t="s">
        <v>88</v>
      </c>
      <c r="C58" s="1" t="s">
        <v>31948</v>
      </c>
      <c r="D58" s="1" t="str">
        <f>IFERROR(MID(E58,LEN(E58),1),0)&amp;"."&amp;IFERROR(MID(F58,LEN(F58),1),0)&amp;IFERROR(MID(G58,LEN(G58),1),0)</f>
        <v>1.30</v>
      </c>
      <c r="E58" s="1" t="s">
        <v>31874</v>
      </c>
      <c r="F58" s="1" t="s">
        <v>31891</v>
      </c>
      <c r="G58" s="1"/>
      <c r="H58" s="1"/>
      <c r="I58" s="1"/>
      <c r="J58" s="1">
        <v>1</v>
      </c>
      <c r="K58" s="1" t="s">
        <v>528</v>
      </c>
    </row>
    <row r="59" spans="2:11">
      <c r="B59" s="1" t="s">
        <v>68</v>
      </c>
      <c r="C59" s="1" t="s">
        <v>31949</v>
      </c>
      <c r="D59" s="1" t="str">
        <f>IFERROR(MID(E59,LEN(E59),1),0)&amp;"."&amp;IFERROR(MID(F59,LEN(F59),1),0)&amp;IFERROR(MID(G59,LEN(G59),1),0)</f>
        <v>1.30</v>
      </c>
      <c r="E59" s="1" t="s">
        <v>31874</v>
      </c>
      <c r="F59" s="1" t="s">
        <v>31891</v>
      </c>
      <c r="G59" s="1"/>
      <c r="H59" s="1"/>
      <c r="I59" s="1"/>
      <c r="J59" s="1">
        <v>1</v>
      </c>
      <c r="K59" s="1" t="s">
        <v>508</v>
      </c>
    </row>
    <row r="60" spans="2:11">
      <c r="B60" s="1" t="s">
        <v>82</v>
      </c>
      <c r="C60" s="1" t="s">
        <v>31950</v>
      </c>
      <c r="D60" s="1" t="str">
        <f>IFERROR(MID(E60,LEN(E60),1),0)&amp;"."&amp;IFERROR(MID(F60,LEN(F60),1),0)&amp;IFERROR(MID(G60,LEN(G60),1),0)</f>
        <v>1.30</v>
      </c>
      <c r="E60" s="1" t="s">
        <v>31874</v>
      </c>
      <c r="F60" s="1" t="s">
        <v>31891</v>
      </c>
      <c r="G60" s="1"/>
      <c r="H60" s="1"/>
      <c r="I60" s="1"/>
      <c r="J60" s="1">
        <v>1</v>
      </c>
      <c r="K60" s="1" t="s">
        <v>522</v>
      </c>
    </row>
    <row r="61" spans="2:11">
      <c r="B61" s="1" t="s">
        <v>94</v>
      </c>
      <c r="C61" s="1" t="s">
        <v>31951</v>
      </c>
      <c r="D61" s="1" t="str">
        <f>IFERROR(MID(E61,LEN(E61),1),0)&amp;"."&amp;IFERROR(MID(F61,LEN(F61),1),0)&amp;IFERROR(MID(G61,LEN(G61),1),0)</f>
        <v>1.30</v>
      </c>
      <c r="E61" s="1" t="s">
        <v>31874</v>
      </c>
      <c r="F61" s="1" t="s">
        <v>31891</v>
      </c>
      <c r="G61" s="1"/>
      <c r="H61" s="1"/>
      <c r="I61" s="1"/>
      <c r="J61" s="1">
        <v>1</v>
      </c>
      <c r="K61" s="1" t="s">
        <v>534</v>
      </c>
    </row>
    <row r="62" spans="2:11">
      <c r="B62" s="1" t="s">
        <v>181</v>
      </c>
      <c r="C62" s="1" t="s">
        <v>31952</v>
      </c>
      <c r="D62" s="1" t="str">
        <f>IFERROR(MID(E62,LEN(E62),1),0)&amp;"."&amp;IFERROR(MID(F62,LEN(F62),1),0)&amp;IFERROR(MID(G62,LEN(G62),1),0)</f>
        <v>1.30</v>
      </c>
      <c r="E62" s="1" t="s">
        <v>31874</v>
      </c>
      <c r="F62" s="1" t="s">
        <v>31891</v>
      </c>
      <c r="G62" s="1"/>
      <c r="H62" s="1"/>
      <c r="I62" s="1"/>
      <c r="J62" s="1">
        <v>1</v>
      </c>
      <c r="K62" s="1" t="s">
        <v>621</v>
      </c>
    </row>
    <row r="63" spans="2:11">
      <c r="B63" s="1" t="s">
        <v>228</v>
      </c>
      <c r="C63" s="1" t="s">
        <v>31953</v>
      </c>
      <c r="D63" s="1" t="str">
        <f>IFERROR(MID(E63,LEN(E63),1),0)&amp;"."&amp;IFERROR(MID(F63,LEN(F63),1),0)&amp;IFERROR(MID(G63,LEN(G63),1),0)</f>
        <v>1.30</v>
      </c>
      <c r="E63" s="1" t="s">
        <v>31874</v>
      </c>
      <c r="F63" s="1" t="s">
        <v>31891</v>
      </c>
      <c r="G63" s="1"/>
      <c r="H63" s="1"/>
      <c r="I63" s="1"/>
      <c r="J63" s="1">
        <v>1</v>
      </c>
      <c r="K63" s="1" t="s">
        <v>668</v>
      </c>
    </row>
    <row r="64" spans="2:11">
      <c r="B64" s="1" t="s">
        <v>231</v>
      </c>
      <c r="C64" s="1" t="s">
        <v>31954</v>
      </c>
      <c r="D64" s="1" t="str">
        <f>IFERROR(MID(E64,LEN(E64),1),0)&amp;"."&amp;IFERROR(MID(F64,LEN(F64),1),0)&amp;IFERROR(MID(G64,LEN(G64),1),0)</f>
        <v>1.30</v>
      </c>
      <c r="E64" s="1" t="s">
        <v>31874</v>
      </c>
      <c r="F64" s="1" t="s">
        <v>31891</v>
      </c>
      <c r="G64" s="1"/>
      <c r="H64" s="1"/>
      <c r="I64" s="1"/>
      <c r="J64" s="1">
        <v>1</v>
      </c>
      <c r="K64" s="1" t="s">
        <v>671</v>
      </c>
    </row>
    <row r="65" spans="2:11">
      <c r="B65" s="1" t="s">
        <v>312</v>
      </c>
      <c r="C65" s="1" t="s">
        <v>31955</v>
      </c>
      <c r="D65" s="1" t="str">
        <f>IFERROR(MID(E65,LEN(E65),1),0)&amp;"."&amp;IFERROR(MID(F65,LEN(F65),1),0)&amp;IFERROR(MID(G65,LEN(G65),1),0)</f>
        <v>1.30</v>
      </c>
      <c r="E65" s="1" t="s">
        <v>31874</v>
      </c>
      <c r="F65" s="1" t="s">
        <v>31891</v>
      </c>
      <c r="G65" s="1"/>
      <c r="H65" s="1"/>
      <c r="I65" s="1"/>
      <c r="J65" s="1">
        <v>1</v>
      </c>
      <c r="K65" s="1" t="s">
        <v>752</v>
      </c>
    </row>
    <row r="66" spans="2:11">
      <c r="B66" s="1" t="s">
        <v>315</v>
      </c>
      <c r="C66" s="1" t="s">
        <v>31956</v>
      </c>
      <c r="D66" s="1" t="str">
        <f>IFERROR(MID(E66,LEN(E66),1),0)&amp;"."&amp;IFERROR(MID(F66,LEN(F66),1),0)&amp;IFERROR(MID(G66,LEN(G66),1),0)</f>
        <v>1.30</v>
      </c>
      <c r="E66" s="1" t="s">
        <v>31874</v>
      </c>
      <c r="F66" s="1" t="s">
        <v>31891</v>
      </c>
      <c r="G66" s="1"/>
      <c r="H66" s="1"/>
      <c r="I66" s="1"/>
      <c r="J66" s="1">
        <v>1</v>
      </c>
      <c r="K66" s="1" t="s">
        <v>755</v>
      </c>
    </row>
    <row r="67" spans="2:11">
      <c r="B67" s="1" t="s">
        <v>366</v>
      </c>
      <c r="C67" s="1" t="s">
        <v>31957</v>
      </c>
      <c r="D67" s="1" t="str">
        <f>IFERROR(MID(E67,LEN(E67),1),0)&amp;"."&amp;IFERROR(MID(F67,LEN(F67),1),0)&amp;IFERROR(MID(G67,LEN(G67),1),0)</f>
        <v>1.30</v>
      </c>
      <c r="E67" s="1" t="s">
        <v>31874</v>
      </c>
      <c r="F67" s="1" t="s">
        <v>31891</v>
      </c>
      <c r="G67" s="1"/>
      <c r="H67" s="1"/>
      <c r="I67" s="1"/>
      <c r="J67" s="1">
        <v>1</v>
      </c>
      <c r="K67" s="1" t="s">
        <v>806</v>
      </c>
    </row>
    <row r="68" spans="2:11">
      <c r="B68" s="1" t="s">
        <v>100</v>
      </c>
      <c r="C68" s="1" t="s">
        <v>31958</v>
      </c>
      <c r="D68" s="1" t="str">
        <f>IFERROR(MID(E68,LEN(E68),1),0)&amp;"."&amp;IFERROR(MID(F68,LEN(F68),1),0)&amp;IFERROR(MID(G68,LEN(G68),1),0)</f>
        <v>1.31</v>
      </c>
      <c r="E68" s="1" t="s">
        <v>31874</v>
      </c>
      <c r="F68" s="1" t="s">
        <v>31891</v>
      </c>
      <c r="G68" s="1" t="s">
        <v>31898</v>
      </c>
      <c r="H68" s="1"/>
      <c r="I68" s="1" t="s">
        <v>882</v>
      </c>
      <c r="J68" s="1">
        <v>2</v>
      </c>
      <c r="K68" s="1" t="s">
        <v>540</v>
      </c>
    </row>
    <row r="69" spans="2:11">
      <c r="B69" s="1" t="s">
        <v>201</v>
      </c>
      <c r="C69" s="1" t="s">
        <v>31959</v>
      </c>
      <c r="D69" s="1" t="str">
        <f>IFERROR(MID(E69,LEN(E69),1),0)&amp;"."&amp;IFERROR(MID(F69,LEN(F69),1),0)&amp;IFERROR(MID(G69,LEN(G69),1),0)</f>
        <v>1.31</v>
      </c>
      <c r="E69" s="1" t="s">
        <v>31874</v>
      </c>
      <c r="F69" s="1" t="s">
        <v>31891</v>
      </c>
      <c r="G69" s="1" t="s">
        <v>31898</v>
      </c>
      <c r="H69" s="1"/>
      <c r="I69" s="1"/>
      <c r="J69" s="1">
        <v>2</v>
      </c>
      <c r="K69" s="1" t="s">
        <v>641</v>
      </c>
    </row>
    <row r="70" spans="2:11">
      <c r="B70" s="1" t="s">
        <v>253</v>
      </c>
      <c r="C70" s="1" t="s">
        <v>31960</v>
      </c>
      <c r="D70" s="1" t="str">
        <f>IFERROR(MID(E70,LEN(E70),1),0)&amp;"."&amp;IFERROR(MID(F70,LEN(F70),1),0)&amp;IFERROR(MID(G70,LEN(G70),1),0)</f>
        <v>1.31</v>
      </c>
      <c r="E70" s="1" t="s">
        <v>31874</v>
      </c>
      <c r="F70" s="1" t="s">
        <v>31891</v>
      </c>
      <c r="G70" s="1" t="s">
        <v>31898</v>
      </c>
      <c r="H70" s="1"/>
      <c r="I70" s="1"/>
      <c r="J70" s="1">
        <v>2</v>
      </c>
      <c r="K70" s="1" t="s">
        <v>693</v>
      </c>
    </row>
    <row r="71" spans="2:11">
      <c r="B71" s="1" t="s">
        <v>121</v>
      </c>
      <c r="C71" s="1" t="s">
        <v>31961</v>
      </c>
      <c r="D71" s="1" t="str">
        <f>IFERROR(MID(E71,LEN(E71),1),0)&amp;"."&amp;IFERROR(MID(F71,LEN(F71),1),0)&amp;IFERROR(MID(G71,LEN(G71),1),0)</f>
        <v>1.31</v>
      </c>
      <c r="E71" s="1" t="s">
        <v>31874</v>
      </c>
      <c r="F71" s="1" t="s">
        <v>31891</v>
      </c>
      <c r="G71" s="1" t="s">
        <v>31898</v>
      </c>
      <c r="H71" s="1"/>
      <c r="I71" s="1" t="s">
        <v>882</v>
      </c>
      <c r="J71" s="1">
        <v>1</v>
      </c>
      <c r="K71" s="1" t="s">
        <v>561</v>
      </c>
    </row>
    <row r="72" spans="2:11">
      <c r="B72" s="1" t="s">
        <v>401</v>
      </c>
      <c r="C72" s="1" t="s">
        <v>31962</v>
      </c>
      <c r="D72" s="1" t="str">
        <f>IFERROR(MID(E72,LEN(E72),1),0)&amp;"."&amp;IFERROR(MID(F72,LEN(F72),1),0)&amp;IFERROR(MID(G72,LEN(G72),1),0)</f>
        <v>1.31</v>
      </c>
      <c r="E72" s="1" t="s">
        <v>31874</v>
      </c>
      <c r="F72" s="1" t="s">
        <v>31891</v>
      </c>
      <c r="G72" s="1" t="s">
        <v>31898</v>
      </c>
      <c r="H72" s="1"/>
      <c r="I72" s="1"/>
      <c r="J72" s="1">
        <v>1</v>
      </c>
      <c r="K72" s="1" t="s">
        <v>840</v>
      </c>
    </row>
    <row r="73" spans="2:11">
      <c r="B73" s="1" t="s">
        <v>110</v>
      </c>
      <c r="C73" s="1" t="s">
        <v>31963</v>
      </c>
      <c r="D73" s="1" t="str">
        <f>IFERROR(MID(E73,LEN(E73),1),0)&amp;"."&amp;IFERROR(MID(F73,LEN(F73),1),0)&amp;IFERROR(MID(G73,LEN(G73),1),0)</f>
        <v>1.31</v>
      </c>
      <c r="E73" s="1" t="s">
        <v>31874</v>
      </c>
      <c r="F73" s="1" t="s">
        <v>31891</v>
      </c>
      <c r="G73" s="1" t="s">
        <v>31898</v>
      </c>
      <c r="H73" s="1"/>
      <c r="I73" s="1"/>
      <c r="J73" s="1">
        <v>1</v>
      </c>
      <c r="K73" s="1" t="s">
        <v>550</v>
      </c>
    </row>
    <row r="74" spans="2:11">
      <c r="B74" s="1" t="s">
        <v>139</v>
      </c>
      <c r="C74" s="1" t="s">
        <v>31964</v>
      </c>
      <c r="D74" s="1" t="str">
        <f>IFERROR(MID(E74,LEN(E74),1),0)&amp;"."&amp;IFERROR(MID(F74,LEN(F74),1),0)&amp;IFERROR(MID(G74,LEN(G74),1),0)</f>
        <v>1.31</v>
      </c>
      <c r="E74" s="1" t="s">
        <v>31874</v>
      </c>
      <c r="F74" s="1" t="s">
        <v>31891</v>
      </c>
      <c r="G74" s="1" t="s">
        <v>31898</v>
      </c>
      <c r="H74" s="1"/>
      <c r="I74" s="1"/>
      <c r="J74" s="1">
        <v>1</v>
      </c>
      <c r="K74" s="1" t="s">
        <v>579</v>
      </c>
    </row>
    <row r="75" spans="2:11">
      <c r="B75" s="1" t="s">
        <v>163</v>
      </c>
      <c r="C75" s="1" t="s">
        <v>31971</v>
      </c>
      <c r="D75" s="1" t="str">
        <f>IFERROR(MID(E75,LEN(E75),1),0)&amp;"."&amp;IFERROR(MID(F75,LEN(F75),1),0)&amp;IFERROR(MID(G75,LEN(G75),1),0)</f>
        <v>1.40</v>
      </c>
      <c r="E75" s="1" t="s">
        <v>31874</v>
      </c>
      <c r="F75" s="1" t="s">
        <v>31892</v>
      </c>
      <c r="G75" s="1"/>
      <c r="H75" s="1"/>
      <c r="I75" s="1"/>
      <c r="J75" s="1">
        <v>3</v>
      </c>
      <c r="K75" s="1" t="s">
        <v>603</v>
      </c>
    </row>
    <row r="76" spans="2:11">
      <c r="B76" s="1" t="s">
        <v>327</v>
      </c>
      <c r="C76" s="1" t="s">
        <v>31976</v>
      </c>
      <c r="D76" s="1" t="str">
        <f>IFERROR(MID(E76,LEN(E76),1),0)&amp;"."&amp;IFERROR(MID(F76,LEN(F76),1),0)&amp;IFERROR(MID(G76,LEN(G76),1),0)</f>
        <v>1.40</v>
      </c>
      <c r="E76" s="1" t="s">
        <v>31874</v>
      </c>
      <c r="F76" s="1" t="s">
        <v>31892</v>
      </c>
      <c r="G76" s="1"/>
      <c r="H76" s="1"/>
      <c r="I76" s="1"/>
      <c r="J76" s="1">
        <v>3</v>
      </c>
      <c r="K76" s="1" t="s">
        <v>767</v>
      </c>
    </row>
    <row r="77" spans="2:11">
      <c r="B77" s="1" t="s">
        <v>182</v>
      </c>
      <c r="C77" s="1" t="s">
        <v>31977</v>
      </c>
      <c r="D77" s="1" t="str">
        <f>IFERROR(MID(E77,LEN(E77),1),0)&amp;"."&amp;IFERROR(MID(F77,LEN(F77),1),0)&amp;IFERROR(MID(G77,LEN(G77),1),0)</f>
        <v>1.40</v>
      </c>
      <c r="E77" s="1" t="s">
        <v>31874</v>
      </c>
      <c r="F77" s="1" t="s">
        <v>31892</v>
      </c>
      <c r="G77" s="1"/>
      <c r="H77" s="1"/>
      <c r="I77" s="1"/>
      <c r="J77" s="1">
        <v>3</v>
      </c>
      <c r="K77" s="1" t="s">
        <v>622</v>
      </c>
    </row>
    <row r="78" spans="2:11">
      <c r="B78" s="1" t="s">
        <v>161</v>
      </c>
      <c r="C78" s="1" t="s">
        <v>31965</v>
      </c>
      <c r="D78" s="1" t="str">
        <f>IFERROR(MID(E78,LEN(E78),1),0)&amp;"."&amp;IFERROR(MID(F78,LEN(F78),1),0)&amp;IFERROR(MID(G78,LEN(G78),1),0)</f>
        <v>1.40</v>
      </c>
      <c r="E78" s="1" t="s">
        <v>31874</v>
      </c>
      <c r="F78" s="1" t="s">
        <v>31892</v>
      </c>
      <c r="G78" s="1"/>
      <c r="H78" s="1"/>
      <c r="I78" s="1" t="s">
        <v>882</v>
      </c>
      <c r="J78" s="1">
        <v>2</v>
      </c>
      <c r="K78" s="1" t="s">
        <v>601</v>
      </c>
    </row>
    <row r="79" spans="2:11">
      <c r="B79" s="1" t="s">
        <v>70</v>
      </c>
      <c r="C79" s="1" t="s">
        <v>31966</v>
      </c>
      <c r="D79" s="1" t="str">
        <f>IFERROR(MID(E79,LEN(E79),1),0)&amp;"."&amp;IFERROR(MID(F79,LEN(F79),1),0)&amp;IFERROR(MID(G79,LEN(G79),1),0)</f>
        <v>1.40</v>
      </c>
      <c r="E79" s="1" t="s">
        <v>31874</v>
      </c>
      <c r="F79" s="1" t="s">
        <v>31892</v>
      </c>
      <c r="G79" s="1"/>
      <c r="H79" s="1"/>
      <c r="I79" s="1" t="s">
        <v>882</v>
      </c>
      <c r="J79" s="1">
        <v>2</v>
      </c>
      <c r="K79" s="1" t="s">
        <v>510</v>
      </c>
    </row>
    <row r="80" spans="2:11">
      <c r="B80" s="1" t="s">
        <v>371</v>
      </c>
      <c r="C80" s="1" t="s">
        <v>31967</v>
      </c>
      <c r="D80" s="1" t="str">
        <f>IFERROR(MID(E80,LEN(E80),1),0)&amp;"."&amp;IFERROR(MID(F80,LEN(F80),1),0)&amp;IFERROR(MID(G80,LEN(G80),1),0)</f>
        <v>1.40</v>
      </c>
      <c r="E80" s="1" t="s">
        <v>31874</v>
      </c>
      <c r="F80" s="1" t="s">
        <v>31892</v>
      </c>
      <c r="G80" s="1"/>
      <c r="H80" s="1"/>
      <c r="I80" s="1"/>
      <c r="J80" s="1">
        <v>2</v>
      </c>
      <c r="K80" s="1" t="s">
        <v>811</v>
      </c>
    </row>
    <row r="81" spans="2:11">
      <c r="B81" s="1" t="s">
        <v>162</v>
      </c>
      <c r="C81" s="1" t="s">
        <v>32296</v>
      </c>
      <c r="D81" s="1" t="str">
        <f>IFERROR(MID(E81,LEN(E81),1),0)&amp;"."&amp;IFERROR(MID(F81,LEN(F81),1),0)&amp;IFERROR(MID(G81,LEN(G81),1),0)</f>
        <v>1.40</v>
      </c>
      <c r="E81" s="1" t="s">
        <v>31874</v>
      </c>
      <c r="F81" s="1" t="s">
        <v>31892</v>
      </c>
      <c r="G81" s="1"/>
      <c r="H81" s="1"/>
      <c r="I81" s="1"/>
      <c r="J81" s="1">
        <v>2</v>
      </c>
      <c r="K81" s="1" t="s">
        <v>602</v>
      </c>
    </row>
    <row r="82" spans="2:11">
      <c r="B82" s="1" t="s">
        <v>184</v>
      </c>
      <c r="C82" s="1" t="s">
        <v>31968</v>
      </c>
      <c r="D82" s="1" t="str">
        <f>IFERROR(MID(E82,LEN(E82),1),0)&amp;"."&amp;IFERROR(MID(F82,LEN(F82),1),0)&amp;IFERROR(MID(G82,LEN(G82),1),0)</f>
        <v>1.40</v>
      </c>
      <c r="E82" s="1" t="s">
        <v>31874</v>
      </c>
      <c r="F82" s="1" t="s">
        <v>31892</v>
      </c>
      <c r="G82" s="1"/>
      <c r="H82" s="1"/>
      <c r="I82" s="1"/>
      <c r="J82" s="1">
        <v>2</v>
      </c>
      <c r="K82" s="1" t="s">
        <v>624</v>
      </c>
    </row>
    <row r="83" spans="2:11">
      <c r="B83" s="1" t="s">
        <v>50</v>
      </c>
      <c r="C83" s="1" t="s">
        <v>31969</v>
      </c>
      <c r="D83" s="1" t="str">
        <f>IFERROR(MID(E83,LEN(E83),1),0)&amp;"."&amp;IFERROR(MID(F83,LEN(F83),1),0)&amp;IFERROR(MID(G83,LEN(G83),1),0)</f>
        <v>1.40</v>
      </c>
      <c r="E83" s="1" t="s">
        <v>31874</v>
      </c>
      <c r="F83" s="1" t="s">
        <v>31892</v>
      </c>
      <c r="G83" s="1"/>
      <c r="H83" s="1"/>
      <c r="I83" s="1"/>
      <c r="J83" s="1">
        <v>2</v>
      </c>
      <c r="K83" s="1" t="s">
        <v>490</v>
      </c>
    </row>
    <row r="84" spans="2:11">
      <c r="B84" s="1" t="s">
        <v>4</v>
      </c>
      <c r="C84" s="1" t="s">
        <v>31970</v>
      </c>
      <c r="D84" s="1" t="str">
        <f>IFERROR(MID(E84,LEN(E84),1),0)&amp;"."&amp;IFERROR(MID(F84,LEN(F84),1),0)&amp;IFERROR(MID(G84,LEN(G84),1),0)</f>
        <v>1.40</v>
      </c>
      <c r="E84" s="1" t="s">
        <v>31874</v>
      </c>
      <c r="F84" s="1" t="s">
        <v>31892</v>
      </c>
      <c r="G84" s="1"/>
      <c r="H84" s="1" t="s">
        <v>883</v>
      </c>
      <c r="I84" s="1"/>
      <c r="J84" s="1">
        <v>2</v>
      </c>
      <c r="K84" s="1" t="s">
        <v>444</v>
      </c>
    </row>
    <row r="85" spans="2:11">
      <c r="B85" s="1" t="s">
        <v>239</v>
      </c>
      <c r="C85" s="1" t="s">
        <v>31972</v>
      </c>
      <c r="D85" s="1" t="str">
        <f>IFERROR(MID(E85,LEN(E85),1),0)&amp;"."&amp;IFERROR(MID(F85,LEN(F85),1),0)&amp;IFERROR(MID(G85,LEN(G85),1),0)</f>
        <v>1.40</v>
      </c>
      <c r="E85" s="1" t="s">
        <v>31874</v>
      </c>
      <c r="F85" s="1" t="s">
        <v>31892</v>
      </c>
      <c r="G85" s="1"/>
      <c r="H85" s="1"/>
      <c r="I85" s="1"/>
      <c r="J85" s="1">
        <v>2</v>
      </c>
      <c r="K85" s="1" t="s">
        <v>679</v>
      </c>
    </row>
    <row r="86" spans="2:11">
      <c r="B86" s="1" t="s">
        <v>262</v>
      </c>
      <c r="C86" s="1" t="s">
        <v>31973</v>
      </c>
      <c r="D86" s="1" t="str">
        <f>IFERROR(MID(E86,LEN(E86),1),0)&amp;"."&amp;IFERROR(MID(F86,LEN(F86),1),0)&amp;IFERROR(MID(G86,LEN(G86),1),0)</f>
        <v>1.40</v>
      </c>
      <c r="E86" s="1" t="s">
        <v>31874</v>
      </c>
      <c r="F86" s="1" t="s">
        <v>31892</v>
      </c>
      <c r="G86" s="1"/>
      <c r="H86" s="1"/>
      <c r="I86" s="1"/>
      <c r="J86" s="1">
        <v>2</v>
      </c>
      <c r="K86" s="1" t="s">
        <v>702</v>
      </c>
    </row>
    <row r="87" spans="2:11">
      <c r="B87" s="1" t="s">
        <v>263</v>
      </c>
      <c r="C87" s="1" t="s">
        <v>31974</v>
      </c>
      <c r="D87" s="1" t="str">
        <f>IFERROR(MID(E87,LEN(E87),1),0)&amp;"."&amp;IFERROR(MID(F87,LEN(F87),1),0)&amp;IFERROR(MID(G87,LEN(G87),1),0)</f>
        <v>1.40</v>
      </c>
      <c r="E87" s="1" t="s">
        <v>31874</v>
      </c>
      <c r="F87" s="1" t="s">
        <v>31892</v>
      </c>
      <c r="G87" s="1"/>
      <c r="H87" s="1"/>
      <c r="I87" s="1"/>
      <c r="J87" s="1">
        <v>2</v>
      </c>
      <c r="K87" s="1" t="s">
        <v>703</v>
      </c>
    </row>
    <row r="88" spans="2:11">
      <c r="B88" s="1" t="s">
        <v>324</v>
      </c>
      <c r="C88" s="1" t="s">
        <v>31975</v>
      </c>
      <c r="D88" s="1" t="str">
        <f>IFERROR(MID(E88,LEN(E88),1),0)&amp;"."&amp;IFERROR(MID(F88,LEN(F88),1),0)&amp;IFERROR(MID(G88,LEN(G88),1),0)</f>
        <v>1.40</v>
      </c>
      <c r="E88" s="1" t="s">
        <v>31874</v>
      </c>
      <c r="F88" s="1" t="s">
        <v>31892</v>
      </c>
      <c r="G88" s="1"/>
      <c r="H88" s="1"/>
      <c r="I88" s="1"/>
      <c r="J88" s="1">
        <v>2</v>
      </c>
      <c r="K88" s="1" t="s">
        <v>764</v>
      </c>
    </row>
    <row r="89" spans="2:11">
      <c r="B89" s="1" t="s">
        <v>273</v>
      </c>
      <c r="C89" s="1" t="s">
        <v>31978</v>
      </c>
      <c r="D89" s="1" t="str">
        <f>IFERROR(MID(E89,LEN(E89),1),0)&amp;"."&amp;IFERROR(MID(F89,LEN(F89),1),0)&amp;IFERROR(MID(G89,LEN(G89),1),0)</f>
        <v>1.40</v>
      </c>
      <c r="E89" s="1" t="s">
        <v>31874</v>
      </c>
      <c r="F89" s="1" t="s">
        <v>31892</v>
      </c>
      <c r="G89" s="1"/>
      <c r="H89" s="1"/>
      <c r="I89" s="1"/>
      <c r="J89" s="1">
        <v>2</v>
      </c>
      <c r="K89" s="1" t="s">
        <v>713</v>
      </c>
    </row>
    <row r="90" spans="2:11">
      <c r="B90" s="1" t="s">
        <v>81</v>
      </c>
      <c r="C90" s="1" t="s">
        <v>31979</v>
      </c>
      <c r="D90" s="1" t="str">
        <f>IFERROR(MID(E90,LEN(E90),1),0)&amp;"."&amp;IFERROR(MID(F90,LEN(F90),1),0)&amp;IFERROR(MID(G90,LEN(G90),1),0)</f>
        <v>1.40</v>
      </c>
      <c r="E90" s="1" t="s">
        <v>31874</v>
      </c>
      <c r="F90" s="1" t="s">
        <v>31892</v>
      </c>
      <c r="G90" s="1"/>
      <c r="H90" s="1"/>
      <c r="I90" s="1" t="s">
        <v>882</v>
      </c>
      <c r="J90" s="1">
        <v>1</v>
      </c>
      <c r="K90" s="1" t="s">
        <v>521</v>
      </c>
    </row>
    <row r="91" spans="2:11">
      <c r="B91" s="1" t="s">
        <v>286</v>
      </c>
      <c r="C91" s="1" t="s">
        <v>31980</v>
      </c>
      <c r="D91" s="1" t="str">
        <f>IFERROR(MID(E91,LEN(E91),1),0)&amp;"."&amp;IFERROR(MID(F91,LEN(F91),1),0)&amp;IFERROR(MID(G91,LEN(G91),1),0)</f>
        <v>1.40</v>
      </c>
      <c r="E91" s="1" t="s">
        <v>31874</v>
      </c>
      <c r="F91" s="1" t="s">
        <v>31892</v>
      </c>
      <c r="G91" s="1"/>
      <c r="H91" s="1"/>
      <c r="I91" s="1" t="s">
        <v>882</v>
      </c>
      <c r="J91" s="1">
        <v>1</v>
      </c>
      <c r="K91" s="1" t="s">
        <v>726</v>
      </c>
    </row>
    <row r="92" spans="2:11">
      <c r="B92" s="1" t="s">
        <v>141</v>
      </c>
      <c r="C92" s="1" t="s">
        <v>31981</v>
      </c>
      <c r="D92" s="1" t="str">
        <f>IFERROR(MID(E92,LEN(E92),1),0)&amp;"."&amp;IFERROR(MID(F92,LEN(F92),1),0)&amp;IFERROR(MID(G92,LEN(G92),1),0)</f>
        <v>1.40</v>
      </c>
      <c r="E92" s="1" t="s">
        <v>31874</v>
      </c>
      <c r="F92" s="1" t="s">
        <v>31892</v>
      </c>
      <c r="G92" s="1"/>
      <c r="H92" s="1"/>
      <c r="I92" s="1"/>
      <c r="J92" s="1">
        <v>1</v>
      </c>
      <c r="K92" s="1" t="s">
        <v>581</v>
      </c>
    </row>
    <row r="93" spans="2:11">
      <c r="B93" s="1" t="s">
        <v>249</v>
      </c>
      <c r="C93" s="1" t="s">
        <v>31982</v>
      </c>
      <c r="D93" s="1" t="str">
        <f>IFERROR(MID(E93,LEN(E93),1),0)&amp;"."&amp;IFERROR(MID(F93,LEN(F93),1),0)&amp;IFERROR(MID(G93,LEN(G93),1),0)</f>
        <v>1.40</v>
      </c>
      <c r="E93" s="1" t="s">
        <v>31874</v>
      </c>
      <c r="F93" s="1" t="s">
        <v>31892</v>
      </c>
      <c r="G93" s="1"/>
      <c r="H93" s="1"/>
      <c r="I93" s="1"/>
      <c r="J93" s="1">
        <v>1</v>
      </c>
      <c r="K93" s="1" t="s">
        <v>689</v>
      </c>
    </row>
    <row r="94" spans="2:11">
      <c r="B94" s="1" t="s">
        <v>293</v>
      </c>
      <c r="C94" s="1" t="s">
        <v>31755</v>
      </c>
      <c r="D94" s="1" t="str">
        <f>IFERROR(MID(E94,LEN(E94),1),0)&amp;"."&amp;IFERROR(MID(F94,LEN(F94),1),0)&amp;IFERROR(MID(G94,LEN(G94),1),0)</f>
        <v>1.40</v>
      </c>
      <c r="E94" s="1" t="s">
        <v>31874</v>
      </c>
      <c r="F94" s="1" t="s">
        <v>31892</v>
      </c>
      <c r="G94" s="1"/>
      <c r="H94" s="1"/>
      <c r="I94" s="1"/>
      <c r="J94" s="1">
        <v>1</v>
      </c>
      <c r="K94" s="1" t="s">
        <v>733</v>
      </c>
    </row>
    <row r="95" spans="2:11">
      <c r="B95" s="1" t="s">
        <v>349</v>
      </c>
      <c r="C95" s="1" t="s">
        <v>31983</v>
      </c>
      <c r="D95" s="1" t="str">
        <f>IFERROR(MID(E95,LEN(E95),1),0)&amp;"."&amp;IFERROR(MID(F95,LEN(F95),1),0)&amp;IFERROR(MID(G95,LEN(G95),1),0)</f>
        <v>1.40</v>
      </c>
      <c r="E95" s="1" t="s">
        <v>31874</v>
      </c>
      <c r="F95" s="1" t="s">
        <v>31892</v>
      </c>
      <c r="G95" s="1"/>
      <c r="H95" s="1"/>
      <c r="I95" s="1"/>
      <c r="J95" s="1">
        <v>1</v>
      </c>
      <c r="K95" s="1" t="s">
        <v>789</v>
      </c>
    </row>
    <row r="96" spans="2:11">
      <c r="B96" s="1" t="s">
        <v>91</v>
      </c>
      <c r="C96" s="1" t="s">
        <v>31984</v>
      </c>
      <c r="D96" s="1" t="str">
        <f>IFERROR(MID(E96,LEN(E96),1),0)&amp;"."&amp;IFERROR(MID(F96,LEN(F96),1),0)&amp;IFERROR(MID(G96,LEN(G96),1),0)</f>
        <v>1.40</v>
      </c>
      <c r="E96" s="1" t="s">
        <v>31874</v>
      </c>
      <c r="F96" s="1" t="s">
        <v>31892</v>
      </c>
      <c r="G96" s="1"/>
      <c r="H96" s="1"/>
      <c r="I96" s="1"/>
      <c r="J96" s="1">
        <v>1</v>
      </c>
      <c r="K96" s="1" t="s">
        <v>531</v>
      </c>
    </row>
    <row r="97" spans="2:11">
      <c r="B97" s="1" t="s">
        <v>131</v>
      </c>
      <c r="C97" s="1" t="s">
        <v>31985</v>
      </c>
      <c r="D97" s="1" t="str">
        <f>IFERROR(MID(E97,LEN(E97),1),0)&amp;"."&amp;IFERROR(MID(F97,LEN(F97),1),0)&amp;IFERROR(MID(G97,LEN(G97),1),0)</f>
        <v>1.40</v>
      </c>
      <c r="E97" s="1" t="s">
        <v>31874</v>
      </c>
      <c r="F97" s="1" t="s">
        <v>31892</v>
      </c>
      <c r="G97" s="1"/>
      <c r="H97" s="1"/>
      <c r="I97" s="1"/>
      <c r="J97" s="1">
        <v>1</v>
      </c>
      <c r="K97" s="1" t="s">
        <v>571</v>
      </c>
    </row>
    <row r="98" spans="2:11">
      <c r="B98" s="1" t="s">
        <v>46</v>
      </c>
      <c r="C98" s="1" t="s">
        <v>46</v>
      </c>
      <c r="D98" s="1" t="str">
        <f>IFERROR(MID(E98,LEN(E98),1),0)&amp;"."&amp;IFERROR(MID(F98,LEN(F98),1),0)&amp;IFERROR(MID(G98,LEN(G98),1),0)</f>
        <v>1.40</v>
      </c>
      <c r="E98" s="1" t="s">
        <v>31874</v>
      </c>
      <c r="F98" s="1" t="s">
        <v>31892</v>
      </c>
      <c r="G98" s="1"/>
      <c r="H98" s="1"/>
      <c r="I98" s="1"/>
      <c r="J98" s="1">
        <v>1</v>
      </c>
      <c r="K98" s="1" t="s">
        <v>486</v>
      </c>
    </row>
    <row r="99" spans="2:11">
      <c r="B99" s="1" t="s">
        <v>76</v>
      </c>
      <c r="C99" s="1" t="s">
        <v>76</v>
      </c>
      <c r="D99" s="1" t="str">
        <f>IFERROR(MID(E99,LEN(E99),1),0)&amp;"."&amp;IFERROR(MID(F99,LEN(F99),1),0)&amp;IFERROR(MID(G99,LEN(G99),1),0)</f>
        <v>1.40</v>
      </c>
      <c r="E99" s="1" t="s">
        <v>31874</v>
      </c>
      <c r="F99" s="1" t="s">
        <v>31892</v>
      </c>
      <c r="G99" s="1"/>
      <c r="H99" s="1"/>
      <c r="I99" s="1"/>
      <c r="J99" s="1">
        <v>1</v>
      </c>
      <c r="K99" s="1" t="s">
        <v>516</v>
      </c>
    </row>
    <row r="100" spans="2:11">
      <c r="B100" s="1" t="s">
        <v>18</v>
      </c>
      <c r="C100" s="1" t="s">
        <v>31986</v>
      </c>
      <c r="D100" s="1" t="str">
        <f>IFERROR(MID(E100,LEN(E100),1),0)&amp;"."&amp;IFERROR(MID(F100,LEN(F100),1),0)&amp;IFERROR(MID(G100,LEN(G100),1),0)</f>
        <v>1.40</v>
      </c>
      <c r="E100" s="1" t="s">
        <v>31874</v>
      </c>
      <c r="F100" s="1" t="s">
        <v>31892</v>
      </c>
      <c r="G100" s="1"/>
      <c r="H100" s="1"/>
      <c r="I100" s="1"/>
      <c r="J100" s="1">
        <v>1</v>
      </c>
      <c r="K100" s="1" t="s">
        <v>458</v>
      </c>
    </row>
    <row r="101" spans="2:11">
      <c r="B101" s="1" t="s">
        <v>45</v>
      </c>
      <c r="C101" s="1" t="s">
        <v>31987</v>
      </c>
      <c r="D101" s="1" t="str">
        <f>IFERROR(MID(E101,LEN(E101),1),0)&amp;"."&amp;IFERROR(MID(F101,LEN(F101),1),0)&amp;IFERROR(MID(G101,LEN(G101),1),0)</f>
        <v>1.40</v>
      </c>
      <c r="E101" s="1" t="s">
        <v>31874</v>
      </c>
      <c r="F101" s="1" t="s">
        <v>31892</v>
      </c>
      <c r="G101" s="1"/>
      <c r="H101" s="1"/>
      <c r="I101" s="1"/>
      <c r="J101" s="1">
        <v>1</v>
      </c>
      <c r="K101" s="1" t="s">
        <v>485</v>
      </c>
    </row>
    <row r="102" spans="2:11">
      <c r="B102" s="1" t="s">
        <v>52</v>
      </c>
      <c r="C102" s="1" t="s">
        <v>31988</v>
      </c>
      <c r="D102" s="1" t="str">
        <f>IFERROR(MID(E102,LEN(E102),1),0)&amp;"."&amp;IFERROR(MID(F102,LEN(F102),1),0)&amp;IFERROR(MID(G102,LEN(G102),1),0)</f>
        <v>1.40</v>
      </c>
      <c r="E102" s="1" t="s">
        <v>31874</v>
      </c>
      <c r="F102" s="1" t="s">
        <v>31892</v>
      </c>
      <c r="G102" s="1"/>
      <c r="H102" s="1"/>
      <c r="I102" s="1"/>
      <c r="J102" s="1">
        <v>1</v>
      </c>
      <c r="K102" s="1" t="s">
        <v>492</v>
      </c>
    </row>
    <row r="103" spans="2:11">
      <c r="B103" s="1" t="s">
        <v>84</v>
      </c>
      <c r="C103" s="1" t="s">
        <v>31989</v>
      </c>
      <c r="D103" s="1" t="str">
        <f>IFERROR(MID(E103,LEN(E103),1),0)&amp;"."&amp;IFERROR(MID(F103,LEN(F103),1),0)&amp;IFERROR(MID(G103,LEN(G103),1),0)</f>
        <v>1.40</v>
      </c>
      <c r="E103" s="1" t="s">
        <v>31874</v>
      </c>
      <c r="F103" s="1" t="s">
        <v>31892</v>
      </c>
      <c r="G103" s="1"/>
      <c r="H103" s="1"/>
      <c r="I103" s="1"/>
      <c r="J103" s="1">
        <v>1</v>
      </c>
      <c r="K103" s="1" t="s">
        <v>524</v>
      </c>
    </row>
    <row r="104" spans="2:11">
      <c r="B104" s="1" t="s">
        <v>92</v>
      </c>
      <c r="C104" s="1" t="s">
        <v>31990</v>
      </c>
      <c r="D104" s="1" t="str">
        <f>IFERROR(MID(E104,LEN(E104),1),0)&amp;"."&amp;IFERROR(MID(F104,LEN(F104),1),0)&amp;IFERROR(MID(G104,LEN(G104),1),0)</f>
        <v>1.40</v>
      </c>
      <c r="E104" s="1" t="s">
        <v>31874</v>
      </c>
      <c r="F104" s="1" t="s">
        <v>31892</v>
      </c>
      <c r="G104" s="1"/>
      <c r="H104" s="1"/>
      <c r="I104" s="1"/>
      <c r="J104" s="1">
        <v>1</v>
      </c>
      <c r="K104" s="1" t="s">
        <v>532</v>
      </c>
    </row>
    <row r="105" spans="2:11">
      <c r="B105" s="1" t="s">
        <v>127</v>
      </c>
      <c r="C105" s="1" t="s">
        <v>31991</v>
      </c>
      <c r="D105" s="1" t="str">
        <f>IFERROR(MID(E105,LEN(E105),1),0)&amp;"."&amp;IFERROR(MID(F105,LEN(F105),1),0)&amp;IFERROR(MID(G105,LEN(G105),1),0)</f>
        <v>1.40</v>
      </c>
      <c r="E105" s="1" t="s">
        <v>31874</v>
      </c>
      <c r="F105" s="1" t="s">
        <v>31892</v>
      </c>
      <c r="G105" s="1"/>
      <c r="H105" s="1"/>
      <c r="I105" s="1"/>
      <c r="J105" s="1">
        <v>1</v>
      </c>
      <c r="K105" s="1" t="s">
        <v>567</v>
      </c>
    </row>
    <row r="106" spans="2:11">
      <c r="B106" s="1" t="s">
        <v>134</v>
      </c>
      <c r="C106" s="1" t="s">
        <v>31992</v>
      </c>
      <c r="D106" s="1" t="str">
        <f>IFERROR(MID(E106,LEN(E106),1),0)&amp;"."&amp;IFERROR(MID(F106,LEN(F106),1),0)&amp;IFERROR(MID(G106,LEN(G106),1),0)</f>
        <v>1.40</v>
      </c>
      <c r="E106" s="1" t="s">
        <v>31874</v>
      </c>
      <c r="F106" s="1" t="s">
        <v>31892</v>
      </c>
      <c r="G106" s="1"/>
      <c r="H106" s="1"/>
      <c r="I106" s="1"/>
      <c r="J106" s="1">
        <v>1</v>
      </c>
      <c r="K106" s="1" t="s">
        <v>574</v>
      </c>
    </row>
    <row r="107" spans="2:11">
      <c r="B107" s="1" t="s">
        <v>176</v>
      </c>
      <c r="C107" s="1" t="s">
        <v>31993</v>
      </c>
      <c r="D107" s="1" t="str">
        <f>IFERROR(MID(E107,LEN(E107),1),0)&amp;"."&amp;IFERROR(MID(F107,LEN(F107),1),0)&amp;IFERROR(MID(G107,LEN(G107),1),0)</f>
        <v>1.40</v>
      </c>
      <c r="E107" s="1" t="s">
        <v>31874</v>
      </c>
      <c r="F107" s="1" t="s">
        <v>31892</v>
      </c>
      <c r="G107" s="1"/>
      <c r="H107" s="1"/>
      <c r="I107" s="1"/>
      <c r="J107" s="1">
        <v>1</v>
      </c>
      <c r="K107" s="1" t="s">
        <v>616</v>
      </c>
    </row>
    <row r="108" spans="2:11">
      <c r="B108" s="1" t="s">
        <v>183</v>
      </c>
      <c r="C108" s="1" t="s">
        <v>31994</v>
      </c>
      <c r="D108" s="1" t="str">
        <f>IFERROR(MID(E108,LEN(E108),1),0)&amp;"."&amp;IFERROR(MID(F108,LEN(F108),1),0)&amp;IFERROR(MID(G108,LEN(G108),1),0)</f>
        <v>1.40</v>
      </c>
      <c r="E108" s="1" t="s">
        <v>31874</v>
      </c>
      <c r="F108" s="1" t="s">
        <v>31892</v>
      </c>
      <c r="G108" s="1"/>
      <c r="H108" s="1"/>
      <c r="I108" s="1"/>
      <c r="J108" s="1">
        <v>1</v>
      </c>
      <c r="K108" s="1" t="s">
        <v>623</v>
      </c>
    </row>
    <row r="109" spans="2:11">
      <c r="B109" s="1" t="s">
        <v>186</v>
      </c>
      <c r="C109" s="1" t="s">
        <v>31995</v>
      </c>
      <c r="D109" s="1" t="str">
        <f>IFERROR(MID(E109,LEN(E109),1),0)&amp;"."&amp;IFERROR(MID(F109,LEN(F109),1),0)&amp;IFERROR(MID(G109,LEN(G109),1),0)</f>
        <v>1.40</v>
      </c>
      <c r="E109" s="1" t="s">
        <v>31874</v>
      </c>
      <c r="F109" s="1" t="s">
        <v>31892</v>
      </c>
      <c r="G109" s="1"/>
      <c r="H109" s="1"/>
      <c r="I109" s="1"/>
      <c r="J109" s="1">
        <v>1</v>
      </c>
      <c r="K109" s="1" t="s">
        <v>626</v>
      </c>
    </row>
    <row r="110" spans="2:11">
      <c r="B110" s="1" t="s">
        <v>215</v>
      </c>
      <c r="C110" s="1" t="s">
        <v>31996</v>
      </c>
      <c r="D110" s="1" t="str">
        <f>IFERROR(MID(E110,LEN(E110),1),0)&amp;"."&amp;IFERROR(MID(F110,LEN(F110),1),0)&amp;IFERROR(MID(G110,LEN(G110),1),0)</f>
        <v>1.40</v>
      </c>
      <c r="E110" s="1" t="s">
        <v>31874</v>
      </c>
      <c r="F110" s="1" t="s">
        <v>31892</v>
      </c>
      <c r="G110" s="1"/>
      <c r="H110" s="1"/>
      <c r="I110" s="1"/>
      <c r="J110" s="1">
        <v>1</v>
      </c>
      <c r="K110" s="1" t="s">
        <v>655</v>
      </c>
    </row>
    <row r="111" spans="2:11">
      <c r="B111" s="1" t="s">
        <v>225</v>
      </c>
      <c r="C111" s="1" t="s">
        <v>31997</v>
      </c>
      <c r="D111" s="1" t="str">
        <f>IFERROR(MID(E111,LEN(E111),1),0)&amp;"."&amp;IFERROR(MID(F111,LEN(F111),1),0)&amp;IFERROR(MID(G111,LEN(G111),1),0)</f>
        <v>1.40</v>
      </c>
      <c r="E111" s="1" t="s">
        <v>31874</v>
      </c>
      <c r="F111" s="1" t="s">
        <v>31892</v>
      </c>
      <c r="G111" s="1"/>
      <c r="H111" s="1"/>
      <c r="I111" s="1"/>
      <c r="J111" s="1">
        <v>1</v>
      </c>
      <c r="K111" s="1" t="s">
        <v>665</v>
      </c>
    </row>
    <row r="112" spans="2:11">
      <c r="B112" s="1" t="s">
        <v>240</v>
      </c>
      <c r="C112" s="1" t="s">
        <v>31565</v>
      </c>
      <c r="D112" s="1" t="str">
        <f>IFERROR(MID(E112,LEN(E112),1),0)&amp;"."&amp;IFERROR(MID(F112,LEN(F112),1),0)&amp;IFERROR(MID(G112,LEN(G112),1),0)</f>
        <v>1.40</v>
      </c>
      <c r="E112" s="1" t="s">
        <v>31874</v>
      </c>
      <c r="F112" s="1" t="s">
        <v>31892</v>
      </c>
      <c r="G112" s="1"/>
      <c r="H112" s="1"/>
      <c r="I112" s="1"/>
      <c r="J112" s="1">
        <v>1</v>
      </c>
      <c r="K112" s="1" t="s">
        <v>680</v>
      </c>
    </row>
    <row r="113" spans="2:11">
      <c r="B113" s="1" t="s">
        <v>246</v>
      </c>
      <c r="C113" s="1" t="s">
        <v>31998</v>
      </c>
      <c r="D113" s="1" t="str">
        <f>IFERROR(MID(E113,LEN(E113),1),0)&amp;"."&amp;IFERROR(MID(F113,LEN(F113),1),0)&amp;IFERROR(MID(G113,LEN(G113),1),0)</f>
        <v>1.40</v>
      </c>
      <c r="E113" s="1" t="s">
        <v>31874</v>
      </c>
      <c r="F113" s="1" t="s">
        <v>31892</v>
      </c>
      <c r="G113" s="1"/>
      <c r="H113" s="1"/>
      <c r="I113" s="1"/>
      <c r="J113" s="1">
        <v>1</v>
      </c>
      <c r="K113" s="1" t="s">
        <v>686</v>
      </c>
    </row>
    <row r="114" spans="2:11">
      <c r="B114" s="1" t="s">
        <v>275</v>
      </c>
      <c r="C114" s="1" t="s">
        <v>31999</v>
      </c>
      <c r="D114" s="1" t="str">
        <f>IFERROR(MID(E114,LEN(E114),1),0)&amp;"."&amp;IFERROR(MID(F114,LEN(F114),1),0)&amp;IFERROR(MID(G114,LEN(G114),1),0)</f>
        <v>1.40</v>
      </c>
      <c r="E114" s="1" t="s">
        <v>31874</v>
      </c>
      <c r="F114" s="1" t="s">
        <v>31892</v>
      </c>
      <c r="G114" s="1"/>
      <c r="H114" s="1"/>
      <c r="I114" s="1"/>
      <c r="J114" s="1">
        <v>1</v>
      </c>
      <c r="K114" s="1" t="s">
        <v>715</v>
      </c>
    </row>
    <row r="115" spans="2:11">
      <c r="B115" s="1" t="s">
        <v>300</v>
      </c>
      <c r="C115" s="1" t="s">
        <v>32000</v>
      </c>
      <c r="D115" s="1" t="str">
        <f>IFERROR(MID(E115,LEN(E115),1),0)&amp;"."&amp;IFERROR(MID(F115,LEN(F115),1),0)&amp;IFERROR(MID(G115,LEN(G115),1),0)</f>
        <v>1.40</v>
      </c>
      <c r="E115" s="1" t="s">
        <v>31874</v>
      </c>
      <c r="F115" s="1" t="s">
        <v>31892</v>
      </c>
      <c r="G115" s="1"/>
      <c r="H115" s="1"/>
      <c r="I115" s="1"/>
      <c r="J115" s="1">
        <v>1</v>
      </c>
      <c r="K115" s="1" t="s">
        <v>740</v>
      </c>
    </row>
    <row r="116" spans="2:11">
      <c r="B116" s="1" t="s">
        <v>325</v>
      </c>
      <c r="C116" s="1" t="s">
        <v>32001</v>
      </c>
      <c r="D116" s="1" t="str">
        <f>IFERROR(MID(E116,LEN(E116),1),0)&amp;"."&amp;IFERROR(MID(F116,LEN(F116),1),0)&amp;IFERROR(MID(G116,LEN(G116),1),0)</f>
        <v>1.40</v>
      </c>
      <c r="E116" s="1" t="s">
        <v>31874</v>
      </c>
      <c r="F116" s="1" t="s">
        <v>31892</v>
      </c>
      <c r="G116" s="1"/>
      <c r="H116" s="1"/>
      <c r="I116" s="1"/>
      <c r="J116" s="1">
        <v>1</v>
      </c>
      <c r="K116" s="1" t="s">
        <v>765</v>
      </c>
    </row>
    <row r="117" spans="2:11">
      <c r="B117" s="1" t="s">
        <v>326</v>
      </c>
      <c r="C117" s="1" t="s">
        <v>32002</v>
      </c>
      <c r="D117" s="1" t="str">
        <f>IFERROR(MID(E117,LEN(E117),1),0)&amp;"."&amp;IFERROR(MID(F117,LEN(F117),1),0)&amp;IFERROR(MID(G117,LEN(G117),1),0)</f>
        <v>1.40</v>
      </c>
      <c r="E117" s="1" t="s">
        <v>31874</v>
      </c>
      <c r="F117" s="1" t="s">
        <v>31892</v>
      </c>
      <c r="G117" s="1"/>
      <c r="H117" s="1"/>
      <c r="I117" s="1"/>
      <c r="J117" s="1">
        <v>1</v>
      </c>
      <c r="K117" s="1" t="s">
        <v>766</v>
      </c>
    </row>
    <row r="118" spans="2:11">
      <c r="B118" s="1" t="s">
        <v>334</v>
      </c>
      <c r="C118" s="1" t="s">
        <v>32003</v>
      </c>
      <c r="D118" s="1" t="str">
        <f>IFERROR(MID(E118,LEN(E118),1),0)&amp;"."&amp;IFERROR(MID(F118,LEN(F118),1),0)&amp;IFERROR(MID(G118,LEN(G118),1),0)</f>
        <v>1.40</v>
      </c>
      <c r="E118" s="1" t="s">
        <v>31874</v>
      </c>
      <c r="F118" s="1" t="s">
        <v>31892</v>
      </c>
      <c r="G118" s="1"/>
      <c r="H118" s="1"/>
      <c r="I118" s="1"/>
      <c r="J118" s="1">
        <v>1</v>
      </c>
      <c r="K118" s="1" t="s">
        <v>774</v>
      </c>
    </row>
    <row r="119" spans="2:11">
      <c r="B119" s="1" t="s">
        <v>336</v>
      </c>
      <c r="C119" s="1" t="s">
        <v>32004</v>
      </c>
      <c r="D119" s="1" t="str">
        <f>IFERROR(MID(E119,LEN(E119),1),0)&amp;"."&amp;IFERROR(MID(F119,LEN(F119),1),0)&amp;IFERROR(MID(G119,LEN(G119),1),0)</f>
        <v>1.40</v>
      </c>
      <c r="E119" s="1" t="s">
        <v>31874</v>
      </c>
      <c r="F119" s="1" t="s">
        <v>31892</v>
      </c>
      <c r="G119" s="1"/>
      <c r="H119" s="1"/>
      <c r="I119" s="1"/>
      <c r="J119" s="1">
        <v>1</v>
      </c>
      <c r="K119" s="1" t="s">
        <v>776</v>
      </c>
    </row>
    <row r="120" spans="2:11">
      <c r="B120" s="1" t="s">
        <v>337</v>
      </c>
      <c r="C120" s="1" t="s">
        <v>32005</v>
      </c>
      <c r="D120" s="1" t="str">
        <f>IFERROR(MID(E120,LEN(E120),1),0)&amp;"."&amp;IFERROR(MID(F120,LEN(F120),1),0)&amp;IFERROR(MID(G120,LEN(G120),1),0)</f>
        <v>1.40</v>
      </c>
      <c r="E120" s="1" t="s">
        <v>31874</v>
      </c>
      <c r="F120" s="1" t="s">
        <v>31892</v>
      </c>
      <c r="G120" s="1"/>
      <c r="H120" s="1"/>
      <c r="I120" s="1"/>
      <c r="J120" s="1">
        <v>1</v>
      </c>
      <c r="K120" s="1" t="s">
        <v>777</v>
      </c>
    </row>
    <row r="121" spans="2:11">
      <c r="B121" s="1" t="s">
        <v>387</v>
      </c>
      <c r="C121" s="1" t="s">
        <v>32006</v>
      </c>
      <c r="D121" s="1" t="str">
        <f>IFERROR(MID(E121,LEN(E121),1),0)&amp;"."&amp;IFERROR(MID(F121,LEN(F121),1),0)&amp;IFERROR(MID(G121,LEN(G121),1),0)</f>
        <v>1.40</v>
      </c>
      <c r="E121" s="1" t="s">
        <v>31874</v>
      </c>
      <c r="F121" s="1" t="s">
        <v>31892</v>
      </c>
      <c r="G121" s="1"/>
      <c r="H121" s="1"/>
      <c r="I121" s="1"/>
      <c r="J121" s="1">
        <v>1</v>
      </c>
      <c r="K121" s="1" t="s">
        <v>827</v>
      </c>
    </row>
    <row r="122" spans="2:11">
      <c r="B122" s="1" t="s">
        <v>393</v>
      </c>
      <c r="C122" s="1" t="s">
        <v>32007</v>
      </c>
      <c r="D122" s="1" t="str">
        <f>IFERROR(MID(E122,LEN(E122),1),0)&amp;"."&amp;IFERROR(MID(F122,LEN(F122),1),0)&amp;IFERROR(MID(G122,LEN(G122),1),0)</f>
        <v>1.40</v>
      </c>
      <c r="E122" s="1" t="s">
        <v>31874</v>
      </c>
      <c r="F122" s="1" t="s">
        <v>31892</v>
      </c>
      <c r="G122" s="1"/>
      <c r="H122" s="1"/>
      <c r="I122" s="1"/>
      <c r="J122" s="1">
        <v>1</v>
      </c>
      <c r="K122" s="1" t="s">
        <v>833</v>
      </c>
    </row>
    <row r="123" spans="2:11">
      <c r="B123" s="1" t="s">
        <v>405</v>
      </c>
      <c r="C123" s="1" t="s">
        <v>32008</v>
      </c>
      <c r="D123" s="1" t="str">
        <f>IFERROR(MID(E123,LEN(E123),1),0)&amp;"."&amp;IFERROR(MID(F123,LEN(F123),1),0)&amp;IFERROR(MID(G123,LEN(G123),1),0)</f>
        <v>1.40</v>
      </c>
      <c r="E123" s="1" t="s">
        <v>31874</v>
      </c>
      <c r="F123" s="1" t="s">
        <v>31892</v>
      </c>
      <c r="G123" s="1"/>
      <c r="H123" s="1"/>
      <c r="I123" s="1"/>
      <c r="J123" s="1">
        <v>1</v>
      </c>
      <c r="K123" s="1" t="s">
        <v>845</v>
      </c>
    </row>
    <row r="124" spans="2:11">
      <c r="B124" s="1" t="s">
        <v>406</v>
      </c>
      <c r="C124" s="1" t="s">
        <v>32009</v>
      </c>
      <c r="D124" s="1" t="str">
        <f>IFERROR(MID(E124,LEN(E124),1),0)&amp;"."&amp;IFERROR(MID(F124,LEN(F124),1),0)&amp;IFERROR(MID(G124,LEN(G124),1),0)</f>
        <v>1.40</v>
      </c>
      <c r="E124" s="1" t="s">
        <v>31874</v>
      </c>
      <c r="F124" s="1" t="s">
        <v>31892</v>
      </c>
      <c r="G124" s="1"/>
      <c r="H124" s="1"/>
      <c r="I124" s="1"/>
      <c r="J124" s="1">
        <v>1</v>
      </c>
      <c r="K124" s="1" t="s">
        <v>846</v>
      </c>
    </row>
    <row r="125" spans="2:11">
      <c r="B125" s="1" t="s">
        <v>409</v>
      </c>
      <c r="C125" s="1" t="s">
        <v>32010</v>
      </c>
      <c r="D125" s="1" t="str">
        <f>IFERROR(MID(E125,LEN(E125),1),0)&amp;"."&amp;IFERROR(MID(F125,LEN(F125),1),0)&amp;IFERROR(MID(G125,LEN(G125),1),0)</f>
        <v>1.40</v>
      </c>
      <c r="E125" s="1" t="s">
        <v>31874</v>
      </c>
      <c r="F125" s="1" t="s">
        <v>31892</v>
      </c>
      <c r="G125" s="1"/>
      <c r="H125" s="1"/>
      <c r="I125" s="1"/>
      <c r="J125" s="1">
        <v>1</v>
      </c>
      <c r="K125" s="1" t="s">
        <v>849</v>
      </c>
    </row>
    <row r="126" spans="2:11">
      <c r="B126" s="1" t="s">
        <v>411</v>
      </c>
      <c r="C126" s="1" t="s">
        <v>32011</v>
      </c>
      <c r="D126" s="1" t="str">
        <f>IFERROR(MID(E126,LEN(E126),1),0)&amp;"."&amp;IFERROR(MID(F126,LEN(F126),1),0)&amp;IFERROR(MID(G126,LEN(G126),1),0)</f>
        <v>1.40</v>
      </c>
      <c r="E126" s="1" t="s">
        <v>31874</v>
      </c>
      <c r="F126" s="1" t="s">
        <v>31892</v>
      </c>
      <c r="G126" s="1"/>
      <c r="H126" s="1"/>
      <c r="I126" s="1"/>
      <c r="J126" s="1">
        <v>1</v>
      </c>
      <c r="K126" s="1" t="s">
        <v>851</v>
      </c>
    </row>
    <row r="127" spans="2:11">
      <c r="B127" s="1" t="s">
        <v>413</v>
      </c>
      <c r="C127" s="1" t="s">
        <v>32012</v>
      </c>
      <c r="D127" s="1" t="str">
        <f>IFERROR(MID(E127,LEN(E127),1),0)&amp;"."&amp;IFERROR(MID(F127,LEN(F127),1),0)&amp;IFERROR(MID(G127,LEN(G127),1),0)</f>
        <v>1.40</v>
      </c>
      <c r="E127" s="1" t="s">
        <v>31874</v>
      </c>
      <c r="F127" s="1" t="s">
        <v>31892</v>
      </c>
      <c r="G127" s="1"/>
      <c r="H127" s="1"/>
      <c r="I127" s="1"/>
      <c r="J127" s="1">
        <v>1</v>
      </c>
      <c r="K127" s="1" t="s">
        <v>853</v>
      </c>
    </row>
    <row r="128" spans="2:11">
      <c r="B128" s="1" t="s">
        <v>414</v>
      </c>
      <c r="C128" s="1" t="s">
        <v>32013</v>
      </c>
      <c r="D128" s="1" t="str">
        <f>IFERROR(MID(E128,LEN(E128),1),0)&amp;"."&amp;IFERROR(MID(F128,LEN(F128),1),0)&amp;IFERROR(MID(G128,LEN(G128),1),0)</f>
        <v>1.40</v>
      </c>
      <c r="E128" s="1" t="s">
        <v>31874</v>
      </c>
      <c r="F128" s="1" t="s">
        <v>31892</v>
      </c>
      <c r="G128" s="1"/>
      <c r="H128" s="1"/>
      <c r="I128" s="1"/>
      <c r="J128" s="1">
        <v>1</v>
      </c>
      <c r="K128" s="1" t="s">
        <v>854</v>
      </c>
    </row>
    <row r="129" spans="2:11">
      <c r="B129" s="1" t="s">
        <v>417</v>
      </c>
      <c r="C129" s="1" t="s">
        <v>32014</v>
      </c>
      <c r="D129" s="1" t="str">
        <f>IFERROR(MID(E129,LEN(E129),1),0)&amp;"."&amp;IFERROR(MID(F129,LEN(F129),1),0)&amp;IFERROR(MID(G129,LEN(G129),1),0)</f>
        <v>1.40</v>
      </c>
      <c r="E129" s="1" t="s">
        <v>31874</v>
      </c>
      <c r="F129" s="1" t="s">
        <v>31892</v>
      </c>
      <c r="G129" s="1"/>
      <c r="H129" s="1"/>
      <c r="I129" s="1"/>
      <c r="J129" s="1">
        <v>1</v>
      </c>
      <c r="K129" s="1" t="s">
        <v>857</v>
      </c>
    </row>
    <row r="130" spans="2:11">
      <c r="B130" s="1" t="s">
        <v>320</v>
      </c>
      <c r="C130" s="1" t="s">
        <v>32015</v>
      </c>
      <c r="D130" s="1" t="str">
        <f>IFERROR(MID(E130,LEN(E130),1),0)&amp;"."&amp;IFERROR(MID(F130,LEN(F130),1),0)&amp;IFERROR(MID(G130,LEN(G130),1),0)</f>
        <v>1.40</v>
      </c>
      <c r="E130" s="1" t="s">
        <v>31874</v>
      </c>
      <c r="F130" s="1" t="s">
        <v>31892</v>
      </c>
      <c r="G130" s="1"/>
      <c r="H130" s="1"/>
      <c r="I130" s="1"/>
      <c r="J130" s="1">
        <v>1</v>
      </c>
      <c r="K130" s="1" t="s">
        <v>760</v>
      </c>
    </row>
    <row r="131" spans="2:11">
      <c r="B131" s="1" t="s">
        <v>357</v>
      </c>
      <c r="C131" s="1" t="s">
        <v>32016</v>
      </c>
      <c r="D131" s="1" t="str">
        <f>IFERROR(MID(E131,LEN(E131),1),0)&amp;"."&amp;IFERROR(MID(F131,LEN(F131),1),0)&amp;IFERROR(MID(G131,LEN(G131),1),0)</f>
        <v>1.40</v>
      </c>
      <c r="E131" s="1" t="s">
        <v>31874</v>
      </c>
      <c r="F131" s="1" t="s">
        <v>31892</v>
      </c>
      <c r="G131" s="1"/>
      <c r="H131" s="1"/>
      <c r="I131" s="1"/>
      <c r="J131" s="1">
        <v>1</v>
      </c>
      <c r="K131" s="1" t="s">
        <v>797</v>
      </c>
    </row>
    <row r="132" spans="2:11">
      <c r="B132" s="1" t="s">
        <v>15</v>
      </c>
      <c r="C132" s="1" t="s">
        <v>32017</v>
      </c>
      <c r="D132" s="1" t="str">
        <f>IFERROR(MID(E132,LEN(E132),1),0)&amp;"."&amp;IFERROR(MID(F132,LEN(F132),1),0)&amp;IFERROR(MID(G132,LEN(G132),1),0)</f>
        <v>1.40</v>
      </c>
      <c r="E132" s="1" t="s">
        <v>31874</v>
      </c>
      <c r="F132" s="1" t="s">
        <v>31892</v>
      </c>
      <c r="G132" s="1"/>
      <c r="H132" s="1"/>
      <c r="I132" s="1"/>
      <c r="J132" s="1">
        <v>1</v>
      </c>
      <c r="K132" s="1" t="s">
        <v>455</v>
      </c>
    </row>
    <row r="133" spans="2:11">
      <c r="B133" s="1" t="s">
        <v>22</v>
      </c>
      <c r="C133" s="1" t="s">
        <v>32018</v>
      </c>
      <c r="D133" s="1" t="str">
        <f>IFERROR(MID(E133,LEN(E133),1),0)&amp;"."&amp;IFERROR(MID(F133,LEN(F133),1),0)&amp;IFERROR(MID(G133,LEN(G133),1),0)</f>
        <v>1.40</v>
      </c>
      <c r="E133" s="1" t="s">
        <v>31874</v>
      </c>
      <c r="F133" s="1" t="s">
        <v>31892</v>
      </c>
      <c r="G133" s="1"/>
      <c r="H133" s="1"/>
      <c r="I133" s="1"/>
      <c r="J133" s="1">
        <v>1</v>
      </c>
      <c r="K133" s="1" t="s">
        <v>462</v>
      </c>
    </row>
    <row r="134" spans="2:11">
      <c r="B134" s="1" t="s">
        <v>27</v>
      </c>
      <c r="C134" s="1" t="s">
        <v>32019</v>
      </c>
      <c r="D134" s="1" t="str">
        <f>IFERROR(MID(E134,LEN(E134),1),0)&amp;"."&amp;IFERROR(MID(F134,LEN(F134),1),0)&amp;IFERROR(MID(G134,LEN(G134),1),0)</f>
        <v>1.40</v>
      </c>
      <c r="E134" s="1" t="s">
        <v>31874</v>
      </c>
      <c r="F134" s="1" t="s">
        <v>31892</v>
      </c>
      <c r="G134" s="1"/>
      <c r="H134" s="1"/>
      <c r="I134" s="1"/>
      <c r="J134" s="1">
        <v>1</v>
      </c>
      <c r="K134" s="1" t="s">
        <v>467</v>
      </c>
    </row>
    <row r="135" spans="2:11">
      <c r="B135" s="1" t="s">
        <v>150</v>
      </c>
      <c r="C135" s="1" t="s">
        <v>32020</v>
      </c>
      <c r="D135" s="1" t="str">
        <f>IFERROR(MID(E135,LEN(E135),1),0)&amp;"."&amp;IFERROR(MID(F135,LEN(F135),1),0)&amp;IFERROR(MID(G135,LEN(G135),1),0)</f>
        <v>1.40</v>
      </c>
      <c r="E135" s="1" t="s">
        <v>31874</v>
      </c>
      <c r="F135" s="1" t="s">
        <v>31892</v>
      </c>
      <c r="G135" s="1"/>
      <c r="H135" s="1"/>
      <c r="I135" s="1"/>
      <c r="J135" s="1">
        <v>1</v>
      </c>
      <c r="K135" s="1" t="s">
        <v>590</v>
      </c>
    </row>
    <row r="136" spans="2:11">
      <c r="B136" s="1" t="s">
        <v>7</v>
      </c>
      <c r="C136" s="1" t="s">
        <v>32021</v>
      </c>
      <c r="D136" s="1" t="str">
        <f>IFERROR(MID(E136,LEN(E136),1),0)&amp;"."&amp;IFERROR(MID(F136,LEN(F136),1),0)&amp;IFERROR(MID(G136,LEN(G136),1),0)</f>
        <v>1.41</v>
      </c>
      <c r="E136" s="1" t="s">
        <v>31874</v>
      </c>
      <c r="F136" s="1" t="s">
        <v>31892</v>
      </c>
      <c r="G136" s="1" t="s">
        <v>31899</v>
      </c>
      <c r="H136" s="1" t="s">
        <v>883</v>
      </c>
      <c r="I136" s="1" t="s">
        <v>882</v>
      </c>
      <c r="J136" s="1">
        <v>2</v>
      </c>
      <c r="K136" s="1" t="s">
        <v>447</v>
      </c>
    </row>
    <row r="137" spans="2:11">
      <c r="B137" s="1" t="s">
        <v>140</v>
      </c>
      <c r="C137" s="1" t="s">
        <v>32022</v>
      </c>
      <c r="D137" s="1" t="str">
        <f>IFERROR(MID(E137,LEN(E137),1),0)&amp;"."&amp;IFERROR(MID(F137,LEN(F137),1),0)&amp;IFERROR(MID(G137,LEN(G137),1),0)</f>
        <v>1.41</v>
      </c>
      <c r="E137" s="1" t="s">
        <v>31874</v>
      </c>
      <c r="F137" s="1" t="s">
        <v>31892</v>
      </c>
      <c r="G137" s="1" t="s">
        <v>31899</v>
      </c>
      <c r="H137" s="1"/>
      <c r="I137" s="1" t="s">
        <v>882</v>
      </c>
      <c r="J137" s="1">
        <v>2</v>
      </c>
      <c r="K137" s="1" t="s">
        <v>580</v>
      </c>
    </row>
    <row r="138" spans="2:11">
      <c r="B138" s="1" t="s">
        <v>397</v>
      </c>
      <c r="C138" s="1" t="s">
        <v>32023</v>
      </c>
      <c r="D138" s="1" t="str">
        <f>IFERROR(MID(E138,LEN(E138),1),0)&amp;"."&amp;IFERROR(MID(F138,LEN(F138),1),0)&amp;IFERROR(MID(G138,LEN(G138),1),0)</f>
        <v>1.41</v>
      </c>
      <c r="E138" s="1" t="s">
        <v>31874</v>
      </c>
      <c r="F138" s="1" t="s">
        <v>31892</v>
      </c>
      <c r="G138" s="1" t="s">
        <v>31899</v>
      </c>
      <c r="H138" s="1"/>
      <c r="I138" s="1"/>
      <c r="J138" s="1">
        <v>2</v>
      </c>
      <c r="K138" s="1" t="s">
        <v>837</v>
      </c>
    </row>
    <row r="139" spans="2:11">
      <c r="B139" s="1" t="s">
        <v>257</v>
      </c>
      <c r="C139" s="1" t="s">
        <v>32024</v>
      </c>
      <c r="D139" s="1" t="str">
        <f>IFERROR(MID(E139,LEN(E139),1),0)&amp;"."&amp;IFERROR(MID(F139,LEN(F139),1),0)&amp;IFERROR(MID(G139,LEN(G139),1),0)</f>
        <v>1.41</v>
      </c>
      <c r="E139" s="1" t="s">
        <v>31874</v>
      </c>
      <c r="F139" s="1" t="s">
        <v>31892</v>
      </c>
      <c r="G139" s="1" t="s">
        <v>31899</v>
      </c>
      <c r="H139" s="1"/>
      <c r="I139" s="1" t="s">
        <v>882</v>
      </c>
      <c r="J139" s="1">
        <v>1</v>
      </c>
      <c r="K139" s="1" t="s">
        <v>697</v>
      </c>
    </row>
    <row r="140" spans="2:11">
      <c r="B140" s="1" t="s">
        <v>221</v>
      </c>
      <c r="C140" s="1" t="s">
        <v>32025</v>
      </c>
      <c r="D140" s="1" t="str">
        <f>IFERROR(MID(E140,LEN(E140),1),0)&amp;"."&amp;IFERROR(MID(F140,LEN(F140),1),0)&amp;IFERROR(MID(G140,LEN(G140),1),0)</f>
        <v>1.41</v>
      </c>
      <c r="E140" s="1" t="s">
        <v>31874</v>
      </c>
      <c r="F140" s="1" t="s">
        <v>31892</v>
      </c>
      <c r="G140" s="1" t="s">
        <v>31899</v>
      </c>
      <c r="H140" s="1"/>
      <c r="I140" s="1"/>
      <c r="J140" s="1">
        <v>1</v>
      </c>
      <c r="K140" s="1" t="s">
        <v>661</v>
      </c>
    </row>
    <row r="141" spans="2:11">
      <c r="B141" s="1" t="s">
        <v>19</v>
      </c>
      <c r="C141" s="1" t="s">
        <v>32026</v>
      </c>
      <c r="D141" s="1" t="str">
        <f>IFERROR(MID(E141,LEN(E141),1),0)&amp;"."&amp;IFERROR(MID(F141,LEN(F141),1),0)&amp;IFERROR(MID(G141,LEN(G141),1),0)</f>
        <v>1.41</v>
      </c>
      <c r="E141" s="1" t="s">
        <v>31874</v>
      </c>
      <c r="F141" s="1" t="s">
        <v>31892</v>
      </c>
      <c r="G141" s="1" t="s">
        <v>31899</v>
      </c>
      <c r="H141" s="1"/>
      <c r="I141" s="1"/>
      <c r="J141" s="1">
        <v>1</v>
      </c>
      <c r="K141" s="1" t="s">
        <v>459</v>
      </c>
    </row>
    <row r="142" spans="2:11">
      <c r="B142" s="1" t="s">
        <v>23</v>
      </c>
      <c r="C142" s="1" t="s">
        <v>32027</v>
      </c>
      <c r="D142" s="1" t="str">
        <f>IFERROR(MID(E142,LEN(E142),1),0)&amp;"."&amp;IFERROR(MID(F142,LEN(F142),1),0)&amp;IFERROR(MID(G142,LEN(G142),1),0)</f>
        <v>1.41</v>
      </c>
      <c r="E142" s="1" t="s">
        <v>31874</v>
      </c>
      <c r="F142" s="1" t="s">
        <v>31892</v>
      </c>
      <c r="G142" s="1" t="s">
        <v>31899</v>
      </c>
      <c r="H142" s="1"/>
      <c r="I142" s="1"/>
      <c r="J142" s="1">
        <v>1</v>
      </c>
      <c r="K142" s="1" t="s">
        <v>463</v>
      </c>
    </row>
    <row r="143" spans="2:11">
      <c r="B143" s="1" t="s">
        <v>89</v>
      </c>
      <c r="C143" s="1" t="s">
        <v>32028</v>
      </c>
      <c r="D143" s="1" t="str">
        <f>IFERROR(MID(E143,LEN(E143),1),0)&amp;"."&amp;IFERROR(MID(F143,LEN(F143),1),0)&amp;IFERROR(MID(G143,LEN(G143),1),0)</f>
        <v>1.41</v>
      </c>
      <c r="E143" s="1" t="s">
        <v>31874</v>
      </c>
      <c r="F143" s="1" t="s">
        <v>31892</v>
      </c>
      <c r="G143" s="1" t="s">
        <v>31899</v>
      </c>
      <c r="H143" s="1"/>
      <c r="I143" s="1"/>
      <c r="J143" s="1">
        <v>1</v>
      </c>
      <c r="K143" s="1" t="s">
        <v>529</v>
      </c>
    </row>
    <row r="144" spans="2:11">
      <c r="B144" s="1" t="s">
        <v>421</v>
      </c>
      <c r="C144" s="1" t="s">
        <v>32029</v>
      </c>
      <c r="D144" s="1" t="str">
        <f>IFERROR(MID(E144,LEN(E144),1),0)&amp;"."&amp;IFERROR(MID(F144,LEN(F144),1),0)&amp;IFERROR(MID(G144,LEN(G144),1),0)</f>
        <v>1.41</v>
      </c>
      <c r="E144" s="1" t="s">
        <v>31874</v>
      </c>
      <c r="F144" s="1" t="s">
        <v>31892</v>
      </c>
      <c r="G144" s="1" t="s">
        <v>31899</v>
      </c>
      <c r="H144" s="1"/>
      <c r="I144" s="1"/>
      <c r="J144" s="1">
        <v>1</v>
      </c>
      <c r="K144" s="1" t="s">
        <v>861</v>
      </c>
    </row>
    <row r="145" spans="2:11">
      <c r="B145" s="1" t="s">
        <v>126</v>
      </c>
      <c r="C145" s="1" t="s">
        <v>32030</v>
      </c>
      <c r="D145" s="1" t="str">
        <f>IFERROR(MID(E145,LEN(E145),1),0)&amp;"."&amp;IFERROR(MID(F145,LEN(F145),1),0)&amp;IFERROR(MID(G145,LEN(G145),1),0)</f>
        <v>1.41</v>
      </c>
      <c r="E145" s="1" t="s">
        <v>31874</v>
      </c>
      <c r="F145" s="1" t="s">
        <v>31892</v>
      </c>
      <c r="G145" s="1" t="s">
        <v>31899</v>
      </c>
      <c r="H145" s="1"/>
      <c r="I145" s="1"/>
      <c r="J145" s="1">
        <v>1</v>
      </c>
      <c r="K145" s="1" t="s">
        <v>566</v>
      </c>
    </row>
    <row r="146" spans="2:11">
      <c r="B146" s="1" t="s">
        <v>294</v>
      </c>
      <c r="C146" s="1" t="s">
        <v>32031</v>
      </c>
      <c r="D146" s="1" t="str">
        <f>IFERROR(MID(E146,LEN(E146),1),0)&amp;"."&amp;IFERROR(MID(F146,LEN(F146),1),0)&amp;IFERROR(MID(G146,LEN(G146),1),0)</f>
        <v>1.41</v>
      </c>
      <c r="E146" s="1" t="s">
        <v>31874</v>
      </c>
      <c r="F146" s="1" t="s">
        <v>31892</v>
      </c>
      <c r="G146" s="1" t="s">
        <v>31899</v>
      </c>
      <c r="H146" s="1"/>
      <c r="I146" s="1"/>
      <c r="J146" s="1">
        <v>1</v>
      </c>
      <c r="K146" s="1" t="s">
        <v>734</v>
      </c>
    </row>
    <row r="147" spans="2:11">
      <c r="B147" s="1" t="s">
        <v>360</v>
      </c>
      <c r="C147" s="1" t="s">
        <v>31749</v>
      </c>
      <c r="D147" s="1" t="str">
        <f>IFERROR(MID(E147,LEN(E147),1),0)&amp;"."&amp;IFERROR(MID(F147,LEN(F147),1),0)&amp;IFERROR(MID(G147,LEN(G147),1),0)</f>
        <v>1.41</v>
      </c>
      <c r="E147" s="1" t="s">
        <v>31874</v>
      </c>
      <c r="F147" s="1" t="s">
        <v>31892</v>
      </c>
      <c r="G147" s="1" t="s">
        <v>31899</v>
      </c>
      <c r="H147" s="1"/>
      <c r="I147" s="1"/>
      <c r="J147" s="1">
        <v>1</v>
      </c>
      <c r="K147" s="1" t="s">
        <v>801</v>
      </c>
    </row>
    <row r="148" spans="2:11">
      <c r="B148" s="1" t="s">
        <v>116</v>
      </c>
      <c r="C148" s="1" t="s">
        <v>31715</v>
      </c>
      <c r="D148" s="1" t="str">
        <f>IFERROR(MID(E148,LEN(E148),1),0)&amp;"."&amp;IFERROR(MID(F148,LEN(F148),1),0)&amp;IFERROR(MID(G148,LEN(G148),1),0)</f>
        <v>1.42</v>
      </c>
      <c r="E148" s="1" t="s">
        <v>31874</v>
      </c>
      <c r="F148" s="1" t="s">
        <v>31892</v>
      </c>
      <c r="G148" s="1" t="s">
        <v>31903</v>
      </c>
      <c r="H148" s="1"/>
      <c r="I148" s="1"/>
      <c r="J148" s="1">
        <v>3</v>
      </c>
      <c r="K148" s="1" t="s">
        <v>556</v>
      </c>
    </row>
    <row r="149" spans="2:11">
      <c r="B149" s="1" t="s">
        <v>252</v>
      </c>
      <c r="C149" s="1" t="s">
        <v>32032</v>
      </c>
      <c r="D149" s="1" t="str">
        <f>IFERROR(MID(E149,LEN(E149),1),0)&amp;"."&amp;IFERROR(MID(F149,LEN(F149),1),0)&amp;IFERROR(MID(G149,LEN(G149),1),0)</f>
        <v>1.42</v>
      </c>
      <c r="E149" s="1" t="s">
        <v>31874</v>
      </c>
      <c r="F149" s="1" t="s">
        <v>31892</v>
      </c>
      <c r="G149" s="1" t="s">
        <v>31903</v>
      </c>
      <c r="H149" s="1"/>
      <c r="I149" s="1"/>
      <c r="J149" s="1">
        <v>1</v>
      </c>
      <c r="K149" s="1" t="s">
        <v>692</v>
      </c>
    </row>
    <row r="150" spans="2:11">
      <c r="B150" s="1" t="s">
        <v>329</v>
      </c>
      <c r="C150" s="1" t="s">
        <v>32033</v>
      </c>
      <c r="D150" s="1" t="str">
        <f>IFERROR(MID(E150,LEN(E150),1),0)&amp;"."&amp;IFERROR(MID(F150,LEN(F150),1),0)&amp;IFERROR(MID(G150,LEN(G150),1),0)</f>
        <v>1.42</v>
      </c>
      <c r="E150" s="1" t="s">
        <v>31874</v>
      </c>
      <c r="F150" s="1" t="s">
        <v>31892</v>
      </c>
      <c r="G150" s="1" t="s">
        <v>31903</v>
      </c>
      <c r="H150" s="1"/>
      <c r="I150" s="1"/>
      <c r="J150" s="1">
        <v>1</v>
      </c>
      <c r="K150" s="1" t="s">
        <v>769</v>
      </c>
    </row>
    <row r="151" spans="2:11">
      <c r="B151" s="1" t="s">
        <v>352</v>
      </c>
      <c r="C151" s="1" t="s">
        <v>32034</v>
      </c>
      <c r="D151" s="1" t="str">
        <f>IFERROR(MID(E151,LEN(E151),1),0)&amp;"."&amp;IFERROR(MID(F151,LEN(F151),1),0)&amp;IFERROR(MID(G151,LEN(G151),1),0)</f>
        <v>1.42</v>
      </c>
      <c r="E151" s="1" t="s">
        <v>31874</v>
      </c>
      <c r="F151" s="1" t="s">
        <v>31892</v>
      </c>
      <c r="G151" s="1" t="s">
        <v>31903</v>
      </c>
      <c r="H151" s="1"/>
      <c r="I151" s="1"/>
      <c r="J151" s="1">
        <v>1</v>
      </c>
      <c r="K151" s="1" t="s">
        <v>792</v>
      </c>
    </row>
    <row r="152" spans="2:11">
      <c r="B152" s="1" t="s">
        <v>344</v>
      </c>
      <c r="C152" s="1" t="s">
        <v>32035</v>
      </c>
      <c r="D152" s="1" t="str">
        <f>IFERROR(MID(E152,LEN(E152),1),0)&amp;"."&amp;IFERROR(MID(F152,LEN(F152),1),0)&amp;IFERROR(MID(G152,LEN(G152),1),0)</f>
        <v>1.42</v>
      </c>
      <c r="E152" s="1" t="s">
        <v>31874</v>
      </c>
      <c r="F152" s="1" t="s">
        <v>31892</v>
      </c>
      <c r="G152" s="1" t="s">
        <v>31903</v>
      </c>
      <c r="H152" s="1"/>
      <c r="I152" s="1"/>
      <c r="J152" s="1">
        <v>1</v>
      </c>
      <c r="K152" s="1" t="s">
        <v>784</v>
      </c>
    </row>
    <row r="153" spans="2:11">
      <c r="B153" s="1" t="s">
        <v>302</v>
      </c>
      <c r="C153" s="1" t="s">
        <v>32036</v>
      </c>
      <c r="D153" s="1" t="str">
        <f>IFERROR(MID(E153,LEN(E153),1),0)&amp;"."&amp;IFERROR(MID(F153,LEN(F153),1),0)&amp;IFERROR(MID(G153,LEN(G153),1),0)</f>
        <v>1.42</v>
      </c>
      <c r="E153" s="1" t="s">
        <v>31874</v>
      </c>
      <c r="F153" s="1" t="s">
        <v>31892</v>
      </c>
      <c r="G153" s="1" t="s">
        <v>31903</v>
      </c>
      <c r="H153" s="1"/>
      <c r="I153" s="1"/>
      <c r="J153" s="1">
        <v>1</v>
      </c>
      <c r="K153" s="1" t="s">
        <v>742</v>
      </c>
    </row>
    <row r="154" spans="2:11">
      <c r="B154" s="1" t="s">
        <v>359</v>
      </c>
      <c r="C154" s="1" t="s">
        <v>32037</v>
      </c>
      <c r="D154" s="1" t="str">
        <f>IFERROR(MID(E154,LEN(E154),1),0)&amp;"."&amp;IFERROR(MID(F154,LEN(F154),1),0)&amp;IFERROR(MID(G154,LEN(G154),1),0)</f>
        <v>1.42</v>
      </c>
      <c r="E154" s="1" t="s">
        <v>31874</v>
      </c>
      <c r="F154" s="1" t="s">
        <v>31892</v>
      </c>
      <c r="G154" s="1" t="s">
        <v>31903</v>
      </c>
      <c r="H154" s="1"/>
      <c r="I154" s="1"/>
      <c r="J154" s="1">
        <v>1</v>
      </c>
      <c r="K154" s="1" t="s">
        <v>799</v>
      </c>
    </row>
    <row r="155" spans="2:11">
      <c r="B155" s="1" t="s">
        <v>340</v>
      </c>
      <c r="C155" s="1" t="s">
        <v>32039</v>
      </c>
      <c r="D155" s="1" t="str">
        <f>IFERROR(MID(E155,LEN(E155),1),0)&amp;"."&amp;IFERROR(MID(F155,LEN(F155),1),0)&amp;IFERROR(MID(G155,LEN(G155),1),0)</f>
        <v>2.10</v>
      </c>
      <c r="E155" s="1" t="s">
        <v>31875</v>
      </c>
      <c r="F155" s="1" t="s">
        <v>31877</v>
      </c>
      <c r="G155" s="1"/>
      <c r="H155" s="1"/>
      <c r="I155" s="1" t="s">
        <v>882</v>
      </c>
      <c r="J155" s="1">
        <v>3</v>
      </c>
      <c r="K155" s="1" t="s">
        <v>780</v>
      </c>
    </row>
    <row r="156" spans="2:11">
      <c r="B156" s="1" t="s">
        <v>232</v>
      </c>
      <c r="C156" s="1" t="s">
        <v>32038</v>
      </c>
      <c r="D156" s="1" t="str">
        <f>IFERROR(MID(E156,LEN(E156),1),0)&amp;"."&amp;IFERROR(MID(F156,LEN(F156),1),0)&amp;IFERROR(MID(G156,LEN(G156),1),0)</f>
        <v>2.10</v>
      </c>
      <c r="E156" s="1" t="s">
        <v>31875</v>
      </c>
      <c r="F156" s="1" t="s">
        <v>31877</v>
      </c>
      <c r="G156" s="1"/>
      <c r="H156" s="1"/>
      <c r="I156" s="1" t="s">
        <v>882</v>
      </c>
      <c r="J156" s="1">
        <v>2</v>
      </c>
      <c r="K156" s="1" t="s">
        <v>672</v>
      </c>
    </row>
    <row r="157" spans="2:11">
      <c r="B157" s="1" t="s">
        <v>407</v>
      </c>
      <c r="C157" s="1" t="s">
        <v>32040</v>
      </c>
      <c r="D157" s="1" t="str">
        <f>IFERROR(MID(E157,LEN(E157),1),0)&amp;"."&amp;IFERROR(MID(F157,LEN(F157),1),0)&amp;IFERROR(MID(G157,LEN(G157),1),0)</f>
        <v>2.10</v>
      </c>
      <c r="E157" s="1" t="s">
        <v>31875</v>
      </c>
      <c r="F157" s="1" t="s">
        <v>31877</v>
      </c>
      <c r="G157" s="1"/>
      <c r="H157" s="1"/>
      <c r="I157" s="1"/>
      <c r="J157" s="1">
        <v>2</v>
      </c>
      <c r="K157" s="1" t="s">
        <v>847</v>
      </c>
    </row>
    <row r="158" spans="2:11">
      <c r="B158" s="1" t="s">
        <v>6</v>
      </c>
      <c r="C158" s="1" t="s">
        <v>6</v>
      </c>
      <c r="D158" s="1" t="str">
        <f>IFERROR(MID(E158,LEN(E158),1),0)&amp;"."&amp;IFERROR(MID(F158,LEN(F158),1),0)&amp;IFERROR(MID(G158,LEN(G158),1),0)</f>
        <v>2.10</v>
      </c>
      <c r="E158" s="1" t="s">
        <v>31875</v>
      </c>
      <c r="F158" s="1" t="s">
        <v>31877</v>
      </c>
      <c r="G158" s="1"/>
      <c r="H158" s="1" t="s">
        <v>884</v>
      </c>
      <c r="I158" s="1"/>
      <c r="J158" s="1">
        <v>2</v>
      </c>
      <c r="K158" s="1" t="s">
        <v>446</v>
      </c>
    </row>
    <row r="159" spans="2:11">
      <c r="B159" s="1" t="s">
        <v>169</v>
      </c>
      <c r="C159" s="1" t="s">
        <v>32041</v>
      </c>
      <c r="D159" s="1" t="str">
        <f>IFERROR(MID(E159,LEN(E159),1),0)&amp;"."&amp;IFERROR(MID(F159,LEN(F159),1),0)&amp;IFERROR(MID(G159,LEN(G159),1),0)</f>
        <v>2.10</v>
      </c>
      <c r="E159" s="1" t="s">
        <v>31875</v>
      </c>
      <c r="F159" s="1" t="s">
        <v>31877</v>
      </c>
      <c r="G159" s="1"/>
      <c r="H159" s="1"/>
      <c r="I159" s="1"/>
      <c r="J159" s="1">
        <v>2</v>
      </c>
      <c r="K159" s="1" t="s">
        <v>609</v>
      </c>
    </row>
    <row r="160" spans="2:11">
      <c r="B160" s="1" t="s">
        <v>125</v>
      </c>
      <c r="C160" s="1" t="s">
        <v>32042</v>
      </c>
      <c r="D160" s="1" t="str">
        <f>IFERROR(MID(E160,LEN(E160),1),0)&amp;"."&amp;IFERROR(MID(F160,LEN(F160),1),0)&amp;IFERROR(MID(G160,LEN(G160),1),0)</f>
        <v>2.10</v>
      </c>
      <c r="E160" s="1" t="s">
        <v>31875</v>
      </c>
      <c r="F160" s="1" t="s">
        <v>31877</v>
      </c>
      <c r="G160" s="1"/>
      <c r="H160" s="1"/>
      <c r="I160" s="1"/>
      <c r="J160" s="1">
        <v>2</v>
      </c>
      <c r="K160" s="1" t="s">
        <v>565</v>
      </c>
    </row>
    <row r="161" spans="2:11">
      <c r="B161" s="1" t="s">
        <v>311</v>
      </c>
      <c r="C161" s="1" t="s">
        <v>311</v>
      </c>
      <c r="D161" s="1" t="str">
        <f>IFERROR(MID(E161,LEN(E161),1),0)&amp;"."&amp;IFERROR(MID(F161,LEN(F161),1),0)&amp;IFERROR(MID(G161,LEN(G161),1),0)</f>
        <v>2.10</v>
      </c>
      <c r="E161" s="1" t="s">
        <v>31875</v>
      </c>
      <c r="F161" s="1" t="s">
        <v>31877</v>
      </c>
      <c r="G161" s="1"/>
      <c r="H161" s="1"/>
      <c r="I161" s="1"/>
      <c r="J161" s="1">
        <v>2</v>
      </c>
      <c r="K161" s="1" t="s">
        <v>751</v>
      </c>
    </row>
    <row r="162" spans="2:11">
      <c r="B162" s="1" t="s">
        <v>281</v>
      </c>
      <c r="C162" s="1" t="s">
        <v>32043</v>
      </c>
      <c r="D162" s="1" t="str">
        <f>IFERROR(MID(E162,LEN(E162),1),0)&amp;"."&amp;IFERROR(MID(F162,LEN(F162),1),0)&amp;IFERROR(MID(G162,LEN(G162),1),0)</f>
        <v>2.10</v>
      </c>
      <c r="E162" s="1" t="s">
        <v>31875</v>
      </c>
      <c r="F162" s="1" t="s">
        <v>31877</v>
      </c>
      <c r="G162" s="1"/>
      <c r="H162" s="1"/>
      <c r="I162" s="1" t="s">
        <v>882</v>
      </c>
      <c r="J162" s="1">
        <v>1</v>
      </c>
      <c r="K162" s="1" t="s">
        <v>721</v>
      </c>
    </row>
    <row r="163" spans="2:11">
      <c r="B163" s="1" t="s">
        <v>175</v>
      </c>
      <c r="C163" s="1" t="s">
        <v>32044</v>
      </c>
      <c r="D163" s="1" t="str">
        <f>IFERROR(MID(E163,LEN(E163),1),0)&amp;"."&amp;IFERROR(MID(F163,LEN(F163),1),0)&amp;IFERROR(MID(G163,LEN(G163),1),0)</f>
        <v>2.10</v>
      </c>
      <c r="E163" s="1" t="s">
        <v>31875</v>
      </c>
      <c r="F163" s="1" t="s">
        <v>31877</v>
      </c>
      <c r="G163" s="1"/>
      <c r="H163" s="1"/>
      <c r="I163" s="1"/>
      <c r="J163" s="1">
        <v>1</v>
      </c>
      <c r="K163" s="1" t="s">
        <v>615</v>
      </c>
    </row>
    <row r="164" spans="2:11">
      <c r="B164" s="1" t="s">
        <v>167</v>
      </c>
      <c r="C164" s="1" t="s">
        <v>32045</v>
      </c>
      <c r="D164" s="1" t="str">
        <f>IFERROR(MID(E164,LEN(E164),1),0)&amp;"."&amp;IFERROR(MID(F164,LEN(F164),1),0)&amp;IFERROR(MID(G164,LEN(G164),1),0)</f>
        <v>2.10</v>
      </c>
      <c r="E164" s="1" t="s">
        <v>31875</v>
      </c>
      <c r="F164" s="1" t="s">
        <v>31877</v>
      </c>
      <c r="G164" s="1"/>
      <c r="H164" s="1"/>
      <c r="I164" s="1"/>
      <c r="J164" s="1">
        <v>1</v>
      </c>
      <c r="K164" s="1" t="s">
        <v>607</v>
      </c>
    </row>
    <row r="165" spans="2:11">
      <c r="B165" s="1" t="s">
        <v>244</v>
      </c>
      <c r="C165" s="1" t="s">
        <v>32046</v>
      </c>
      <c r="D165" s="1" t="str">
        <f>IFERROR(MID(E165,LEN(E165),1),0)&amp;"."&amp;IFERROR(MID(F165,LEN(F165),1),0)&amp;IFERROR(MID(G165,LEN(G165),1),0)</f>
        <v>2.10</v>
      </c>
      <c r="E165" s="1" t="s">
        <v>31875</v>
      </c>
      <c r="F165" s="1" t="s">
        <v>31877</v>
      </c>
      <c r="G165" s="1"/>
      <c r="H165" s="1"/>
      <c r="I165" s="1"/>
      <c r="J165" s="1">
        <v>1</v>
      </c>
      <c r="K165" s="1" t="s">
        <v>684</v>
      </c>
    </row>
    <row r="166" spans="2:11">
      <c r="B166" s="1" t="s">
        <v>309</v>
      </c>
      <c r="C166" s="1" t="s">
        <v>32047</v>
      </c>
      <c r="D166" s="1" t="str">
        <f>IFERROR(MID(E166,LEN(E166),1),0)&amp;"."&amp;IFERROR(MID(F166,LEN(F166),1),0)&amp;IFERROR(MID(G166,LEN(G166),1),0)</f>
        <v>2.10</v>
      </c>
      <c r="E166" s="1" t="s">
        <v>31875</v>
      </c>
      <c r="F166" s="1" t="s">
        <v>31877</v>
      </c>
      <c r="G166" s="1"/>
      <c r="H166" s="1"/>
      <c r="I166" s="1"/>
      <c r="J166" s="1">
        <v>1</v>
      </c>
      <c r="K166" s="1" t="s">
        <v>749</v>
      </c>
    </row>
    <row r="167" spans="2:11">
      <c r="B167" s="1" t="s">
        <v>339</v>
      </c>
      <c r="C167" s="1" t="s">
        <v>32048</v>
      </c>
      <c r="D167" s="1" t="str">
        <f>IFERROR(MID(E167,LEN(E167),1),0)&amp;"."&amp;IFERROR(MID(F167,LEN(F167),1),0)&amp;IFERROR(MID(G167,LEN(G167),1),0)</f>
        <v>2.10</v>
      </c>
      <c r="E167" s="1" t="s">
        <v>31875</v>
      </c>
      <c r="F167" s="1" t="s">
        <v>31877</v>
      </c>
      <c r="G167" s="1"/>
      <c r="H167" s="1"/>
      <c r="I167" s="1"/>
      <c r="J167" s="1">
        <v>1</v>
      </c>
      <c r="K167" s="1" t="s">
        <v>779</v>
      </c>
    </row>
    <row r="168" spans="2:11">
      <c r="B168" s="1" t="s">
        <v>379</v>
      </c>
      <c r="C168" s="1" t="s">
        <v>32049</v>
      </c>
      <c r="D168" s="1" t="str">
        <f>IFERROR(MID(E168,LEN(E168),1),0)&amp;"."&amp;IFERROR(MID(F168,LEN(F168),1),0)&amp;IFERROR(MID(G168,LEN(G168),1),0)</f>
        <v>2.10</v>
      </c>
      <c r="E168" s="1" t="s">
        <v>31875</v>
      </c>
      <c r="F168" s="1" t="s">
        <v>31877</v>
      </c>
      <c r="G168" s="1"/>
      <c r="H168" s="1"/>
      <c r="I168" s="1"/>
      <c r="J168" s="1">
        <v>1</v>
      </c>
      <c r="K168" s="1" t="s">
        <v>819</v>
      </c>
    </row>
    <row r="169" spans="2:11">
      <c r="B169" s="1" t="s">
        <v>430</v>
      </c>
      <c r="C169" s="1" t="s">
        <v>32050</v>
      </c>
      <c r="D169" s="1" t="str">
        <f>IFERROR(MID(E169,LEN(E169),1),0)&amp;"."&amp;IFERROR(MID(F169,LEN(F169),1),0)&amp;IFERROR(MID(G169,LEN(G169),1),0)</f>
        <v>2.20</v>
      </c>
      <c r="E169" s="1" t="s">
        <v>31875</v>
      </c>
      <c r="F169" s="1" t="s">
        <v>31876</v>
      </c>
      <c r="G169" s="1"/>
      <c r="H169" s="1"/>
      <c r="I169" s="1"/>
      <c r="J169" s="1">
        <v>2</v>
      </c>
      <c r="K169" s="1" t="s">
        <v>870</v>
      </c>
    </row>
    <row r="170" spans="2:11">
      <c r="B170" s="1" t="s">
        <v>63</v>
      </c>
      <c r="C170" s="1" t="s">
        <v>32051</v>
      </c>
      <c r="D170" s="1" t="str">
        <f>IFERROR(MID(E170,LEN(E170),1),0)&amp;"."&amp;IFERROR(MID(F170,LEN(F170),1),0)&amp;IFERROR(MID(G170,LEN(G170),1),0)</f>
        <v>2.20</v>
      </c>
      <c r="E170" s="1" t="s">
        <v>31875</v>
      </c>
      <c r="F170" s="1" t="s">
        <v>31876</v>
      </c>
      <c r="G170" s="1"/>
      <c r="H170" s="1"/>
      <c r="I170" s="1"/>
      <c r="J170" s="1">
        <v>2</v>
      </c>
      <c r="K170" s="1" t="s">
        <v>503</v>
      </c>
    </row>
    <row r="171" spans="2:11">
      <c r="B171" s="1" t="s">
        <v>250</v>
      </c>
      <c r="C171" s="1" t="s">
        <v>32052</v>
      </c>
      <c r="D171" s="1" t="str">
        <f>IFERROR(MID(E171,LEN(E171),1),0)&amp;"."&amp;IFERROR(MID(F171,LEN(F171),1),0)&amp;IFERROR(MID(G171,LEN(G171),1),0)</f>
        <v>2.20</v>
      </c>
      <c r="E171" s="1" t="s">
        <v>31875</v>
      </c>
      <c r="F171" s="1" t="s">
        <v>31876</v>
      </c>
      <c r="G171" s="1"/>
      <c r="H171" s="1"/>
      <c r="I171" s="1"/>
      <c r="J171" s="1">
        <v>2</v>
      </c>
      <c r="K171" s="1" t="s">
        <v>690</v>
      </c>
    </row>
    <row r="172" spans="2:11">
      <c r="B172" s="1" t="s">
        <v>255</v>
      </c>
      <c r="C172" s="1" t="s">
        <v>32053</v>
      </c>
      <c r="D172" s="1" t="str">
        <f>IFERROR(MID(E172,LEN(E172),1),0)&amp;"."&amp;IFERROR(MID(F172,LEN(F172),1),0)&amp;IFERROR(MID(G172,LEN(G172),1),0)</f>
        <v>2.20</v>
      </c>
      <c r="E172" s="1" t="s">
        <v>31875</v>
      </c>
      <c r="F172" s="1" t="s">
        <v>31876</v>
      </c>
      <c r="G172" s="1"/>
      <c r="H172" s="1"/>
      <c r="I172" s="1"/>
      <c r="J172" s="1">
        <v>2</v>
      </c>
      <c r="K172" s="1" t="s">
        <v>695</v>
      </c>
    </row>
    <row r="173" spans="2:11">
      <c r="B173" s="1" t="s">
        <v>392</v>
      </c>
      <c r="C173" s="1" t="s">
        <v>32054</v>
      </c>
      <c r="D173" s="1" t="str">
        <f>IFERROR(MID(E173,LEN(E173),1),0)&amp;"."&amp;IFERROR(MID(F173,LEN(F173),1),0)&amp;IFERROR(MID(G173,LEN(G173),1),0)</f>
        <v>2.20</v>
      </c>
      <c r="E173" s="1" t="s">
        <v>31875</v>
      </c>
      <c r="F173" s="1" t="s">
        <v>31876</v>
      </c>
      <c r="G173" s="1"/>
      <c r="H173" s="1"/>
      <c r="I173" s="1" t="s">
        <v>882</v>
      </c>
      <c r="J173" s="1">
        <v>1</v>
      </c>
      <c r="K173" s="1" t="s">
        <v>832</v>
      </c>
    </row>
    <row r="174" spans="2:11">
      <c r="B174" s="1" t="s">
        <v>42</v>
      </c>
      <c r="C174" s="1" t="s">
        <v>32055</v>
      </c>
      <c r="D174" s="1" t="str">
        <f>IFERROR(MID(E174,LEN(E174),1),0)&amp;"."&amp;IFERROR(MID(F174,LEN(F174),1),0)&amp;IFERROR(MID(G174,LEN(G174),1),0)</f>
        <v>2.20</v>
      </c>
      <c r="E174" s="1" t="s">
        <v>31875</v>
      </c>
      <c r="F174" s="1" t="s">
        <v>31876</v>
      </c>
      <c r="G174" s="1"/>
      <c r="H174" s="1"/>
      <c r="I174" s="1"/>
      <c r="J174" s="1">
        <v>1</v>
      </c>
      <c r="K174" s="1" t="s">
        <v>482</v>
      </c>
    </row>
    <row r="175" spans="2:11">
      <c r="B175" s="1" t="s">
        <v>49</v>
      </c>
      <c r="C175" s="1" t="s">
        <v>31869</v>
      </c>
      <c r="D175" s="1" t="str">
        <f>IFERROR(MID(E175,LEN(E175),1),0)&amp;"."&amp;IFERROR(MID(F175,LEN(F175),1),0)&amp;IFERROR(MID(G175,LEN(G175),1),0)</f>
        <v>2.20</v>
      </c>
      <c r="E175" s="1" t="s">
        <v>31875</v>
      </c>
      <c r="F175" s="1" t="s">
        <v>31876</v>
      </c>
      <c r="G175" s="1"/>
      <c r="H175" s="1"/>
      <c r="I175" s="1"/>
      <c r="J175" s="1">
        <v>1</v>
      </c>
      <c r="K175" s="1" t="s">
        <v>489</v>
      </c>
    </row>
    <row r="176" spans="2:11">
      <c r="B176" s="1" t="s">
        <v>256</v>
      </c>
      <c r="C176" s="1" t="s">
        <v>32056</v>
      </c>
      <c r="D176" s="1" t="str">
        <f>IFERROR(MID(E176,LEN(E176),1),0)&amp;"."&amp;IFERROR(MID(F176,LEN(F176),1),0)&amp;IFERROR(MID(G176,LEN(G176),1),0)</f>
        <v>2.20</v>
      </c>
      <c r="E176" s="1" t="s">
        <v>31875</v>
      </c>
      <c r="F176" s="1" t="s">
        <v>31876</v>
      </c>
      <c r="G176" s="1"/>
      <c r="H176" s="1"/>
      <c r="I176" s="1"/>
      <c r="J176" s="1">
        <v>1</v>
      </c>
      <c r="K176" s="1" t="s">
        <v>696</v>
      </c>
    </row>
    <row r="177" spans="2:11">
      <c r="B177" s="1" t="s">
        <v>268</v>
      </c>
      <c r="C177" s="1" t="s">
        <v>268</v>
      </c>
      <c r="D177" s="1" t="str">
        <f>IFERROR(MID(E177,LEN(E177),1),0)&amp;"."&amp;IFERROR(MID(F177,LEN(F177),1),0)&amp;IFERROR(MID(G177,LEN(G177),1),0)</f>
        <v>2.20</v>
      </c>
      <c r="E177" s="1" t="s">
        <v>31875</v>
      </c>
      <c r="F177" s="1" t="s">
        <v>31876</v>
      </c>
      <c r="G177" s="1"/>
      <c r="H177" s="1"/>
      <c r="I177" s="1"/>
      <c r="J177" s="1">
        <v>1</v>
      </c>
      <c r="K177" s="1" t="s">
        <v>708</v>
      </c>
    </row>
    <row r="178" spans="2:11">
      <c r="B178" s="1" t="s">
        <v>102</v>
      </c>
      <c r="C178" s="1" t="s">
        <v>32057</v>
      </c>
      <c r="D178" s="1" t="str">
        <f>IFERROR(MID(E178,LEN(E178),1),0)&amp;"."&amp;IFERROR(MID(F178,LEN(F178),1),0)&amp;IFERROR(MID(G178,LEN(G178),1),0)</f>
        <v>3.00</v>
      </c>
      <c r="E178" s="1" t="s">
        <v>31878</v>
      </c>
      <c r="F178" s="1"/>
      <c r="G178" s="1"/>
      <c r="H178" s="1"/>
      <c r="I178" s="1"/>
      <c r="J178" s="1">
        <v>1</v>
      </c>
      <c r="K178" s="1" t="s">
        <v>542</v>
      </c>
    </row>
    <row r="179" spans="2:11">
      <c r="B179" s="1" t="s">
        <v>104</v>
      </c>
      <c r="C179" s="1" t="s">
        <v>32058</v>
      </c>
      <c r="D179" s="1" t="str">
        <f>IFERROR(MID(E179,LEN(E179),1),0)&amp;"."&amp;IFERROR(MID(F179,LEN(F179),1),0)&amp;IFERROR(MID(G179,LEN(G179),1),0)</f>
        <v>3.00</v>
      </c>
      <c r="E179" s="1" t="s">
        <v>31878</v>
      </c>
      <c r="F179" s="1"/>
      <c r="G179" s="1"/>
      <c r="H179" s="1"/>
      <c r="I179" s="1"/>
      <c r="J179" s="1">
        <v>1</v>
      </c>
      <c r="K179" s="1" t="s">
        <v>544</v>
      </c>
    </row>
    <row r="180" spans="2:11">
      <c r="B180" s="1" t="s">
        <v>241</v>
      </c>
      <c r="C180" s="1" t="s">
        <v>32059</v>
      </c>
      <c r="D180" s="1" t="str">
        <f>IFERROR(MID(E180,LEN(E180),1),0)&amp;"."&amp;IFERROR(MID(F180,LEN(F180),1),0)&amp;IFERROR(MID(G180,LEN(G180),1),0)</f>
        <v>3.00</v>
      </c>
      <c r="E180" s="1" t="s">
        <v>31878</v>
      </c>
      <c r="F180" s="1"/>
      <c r="G180" s="1"/>
      <c r="H180" s="1"/>
      <c r="I180" s="1"/>
      <c r="J180" s="1">
        <v>1</v>
      </c>
      <c r="K180" s="1" t="s">
        <v>681</v>
      </c>
    </row>
    <row r="181" spans="2:11">
      <c r="B181" s="1" t="s">
        <v>374</v>
      </c>
      <c r="C181" s="1" t="s">
        <v>32060</v>
      </c>
      <c r="D181" s="1" t="str">
        <f>IFERROR(MID(E181,LEN(E181),1),0)&amp;"."&amp;IFERROR(MID(F181,LEN(F181),1),0)&amp;IFERROR(MID(G181,LEN(G181),1),0)</f>
        <v>3.00</v>
      </c>
      <c r="E181" s="1" t="s">
        <v>31878</v>
      </c>
      <c r="F181" s="1"/>
      <c r="G181" s="1"/>
      <c r="H181" s="1"/>
      <c r="I181" s="1"/>
      <c r="J181" s="1">
        <v>1</v>
      </c>
      <c r="K181" s="1" t="s">
        <v>814</v>
      </c>
    </row>
    <row r="182" spans="2:11">
      <c r="B182" s="1" t="s">
        <v>433</v>
      </c>
      <c r="C182" s="1" t="s">
        <v>32064</v>
      </c>
      <c r="D182" s="1" t="str">
        <f>IFERROR(MID(E182,LEN(E182),1),0)&amp;"."&amp;IFERROR(MID(F182,LEN(F182),1),0)&amp;IFERROR(MID(G182,LEN(G182),1),0)</f>
        <v>3.10</v>
      </c>
      <c r="E182" s="1" t="s">
        <v>31878</v>
      </c>
      <c r="F182" s="1" t="s">
        <v>31879</v>
      </c>
      <c r="G182" s="1"/>
      <c r="H182" s="1"/>
      <c r="I182" s="1"/>
      <c r="J182" s="1">
        <v>3</v>
      </c>
      <c r="K182" s="1" t="s">
        <v>873</v>
      </c>
    </row>
    <row r="183" spans="2:11">
      <c r="B183" s="1" t="s">
        <v>235</v>
      </c>
      <c r="C183" s="1" t="s">
        <v>31831</v>
      </c>
      <c r="D183" s="1" t="str">
        <f>IFERROR(MID(E183,LEN(E183),1),0)&amp;"."&amp;IFERROR(MID(F183,LEN(F183),1),0)&amp;IFERROR(MID(G183,LEN(G183),1),0)</f>
        <v>3.10</v>
      </c>
      <c r="E183" s="1" t="s">
        <v>31878</v>
      </c>
      <c r="F183" s="1" t="s">
        <v>31879</v>
      </c>
      <c r="G183" s="1"/>
      <c r="H183" s="1"/>
      <c r="I183" s="1"/>
      <c r="J183" s="1">
        <v>3</v>
      </c>
      <c r="K183" s="1" t="s">
        <v>675</v>
      </c>
    </row>
    <row r="184" spans="2:11">
      <c r="B184" s="1" t="s">
        <v>216</v>
      </c>
      <c r="C184" s="1" t="s">
        <v>32061</v>
      </c>
      <c r="D184" s="1" t="str">
        <f>IFERROR(MID(E184,LEN(E184),1),0)&amp;"."&amp;IFERROR(MID(F184,LEN(F184),1),0)&amp;IFERROR(MID(G184,LEN(G184),1),0)</f>
        <v>3.10</v>
      </c>
      <c r="E184" s="1" t="s">
        <v>31878</v>
      </c>
      <c r="F184" s="1" t="s">
        <v>31879</v>
      </c>
      <c r="G184" s="1"/>
      <c r="H184" s="1"/>
      <c r="I184" s="1" t="s">
        <v>882</v>
      </c>
      <c r="J184" s="1">
        <v>2</v>
      </c>
      <c r="K184" s="1" t="s">
        <v>656</v>
      </c>
    </row>
    <row r="185" spans="2:11">
      <c r="B185" s="1" t="s">
        <v>261</v>
      </c>
      <c r="C185" s="1" t="s">
        <v>32062</v>
      </c>
      <c r="D185" s="1" t="str">
        <f>IFERROR(MID(E185,LEN(E185),1),0)&amp;"."&amp;IFERROR(MID(F185,LEN(F185),1),0)&amp;IFERROR(MID(G185,LEN(G185),1),0)</f>
        <v>3.10</v>
      </c>
      <c r="E185" s="1" t="s">
        <v>31878</v>
      </c>
      <c r="F185" s="1" t="s">
        <v>31879</v>
      </c>
      <c r="G185" s="1"/>
      <c r="H185" s="1"/>
      <c r="I185" s="1"/>
      <c r="J185" s="1">
        <v>2</v>
      </c>
      <c r="K185" s="1" t="s">
        <v>701</v>
      </c>
    </row>
    <row r="186" spans="2:11">
      <c r="B186" s="1" t="s">
        <v>266</v>
      </c>
      <c r="C186" s="1" t="s">
        <v>32063</v>
      </c>
      <c r="D186" s="1" t="str">
        <f>IFERROR(MID(E186,LEN(E186),1),0)&amp;"."&amp;IFERROR(MID(F186,LEN(F186),1),0)&amp;IFERROR(MID(G186,LEN(G186),1),0)</f>
        <v>3.10</v>
      </c>
      <c r="E186" s="1" t="s">
        <v>31878</v>
      </c>
      <c r="F186" s="1" t="s">
        <v>31879</v>
      </c>
      <c r="G186" s="1"/>
      <c r="H186" s="1"/>
      <c r="I186" s="1"/>
      <c r="J186" s="1">
        <v>2</v>
      </c>
      <c r="K186" s="1" t="s">
        <v>706</v>
      </c>
    </row>
    <row r="187" spans="2:11">
      <c r="B187" s="1" t="s">
        <v>238</v>
      </c>
      <c r="C187" s="1" t="s">
        <v>31693</v>
      </c>
      <c r="D187" s="1" t="str">
        <f>IFERROR(MID(E187,LEN(E187),1),0)&amp;"."&amp;IFERROR(MID(F187,LEN(F187),1),0)&amp;IFERROR(MID(G187,LEN(G187),1),0)</f>
        <v>3.10</v>
      </c>
      <c r="E187" s="1" t="s">
        <v>31878</v>
      </c>
      <c r="F187" s="1" t="s">
        <v>31879</v>
      </c>
      <c r="G187" s="1"/>
      <c r="H187" s="1"/>
      <c r="I187" s="1"/>
      <c r="J187" s="1">
        <v>2</v>
      </c>
      <c r="K187" s="1" t="s">
        <v>678</v>
      </c>
    </row>
    <row r="188" spans="2:11">
      <c r="B188" s="1" t="s">
        <v>420</v>
      </c>
      <c r="C188" s="1" t="s">
        <v>32065</v>
      </c>
      <c r="D188" s="1" t="str">
        <f>IFERROR(MID(E188,LEN(E188),1),0)&amp;"."&amp;IFERROR(MID(F188,LEN(F188),1),0)&amp;IFERROR(MID(G188,LEN(G188),1),0)</f>
        <v>3.10</v>
      </c>
      <c r="E188" s="1" t="s">
        <v>31878</v>
      </c>
      <c r="F188" s="1" t="s">
        <v>31879</v>
      </c>
      <c r="G188" s="1"/>
      <c r="H188" s="1"/>
      <c r="I188" s="1"/>
      <c r="J188" s="1">
        <v>2</v>
      </c>
      <c r="K188" s="1" t="s">
        <v>860</v>
      </c>
    </row>
    <row r="189" spans="2:11">
      <c r="B189" s="1" t="s">
        <v>426</v>
      </c>
      <c r="C189" s="1" t="s">
        <v>32066</v>
      </c>
      <c r="D189" s="1" t="str">
        <f>IFERROR(MID(E189,LEN(E189),1),0)&amp;"."&amp;IFERROR(MID(F189,LEN(F189),1),0)&amp;IFERROR(MID(G189,LEN(G189),1),0)</f>
        <v>3.10</v>
      </c>
      <c r="E189" s="1" t="s">
        <v>31878</v>
      </c>
      <c r="F189" s="1" t="s">
        <v>31879</v>
      </c>
      <c r="G189" s="1"/>
      <c r="H189" s="1"/>
      <c r="I189" s="1"/>
      <c r="J189" s="1">
        <v>2</v>
      </c>
      <c r="K189" s="1" t="s">
        <v>866</v>
      </c>
    </row>
    <row r="190" spans="2:11">
      <c r="B190" s="1" t="s">
        <v>438</v>
      </c>
      <c r="C190" s="1" t="s">
        <v>32067</v>
      </c>
      <c r="D190" s="1" t="str">
        <f>IFERROR(MID(E190,LEN(E190),1),0)&amp;"."&amp;IFERROR(MID(F190,LEN(F190),1),0)&amp;IFERROR(MID(G190,LEN(G190),1),0)</f>
        <v>3.10</v>
      </c>
      <c r="E190" s="1" t="s">
        <v>31878</v>
      </c>
      <c r="F190" s="1" t="s">
        <v>31879</v>
      </c>
      <c r="G190" s="1"/>
      <c r="H190" s="1"/>
      <c r="I190" s="1"/>
      <c r="J190" s="1">
        <v>2</v>
      </c>
      <c r="K190" s="1" t="s">
        <v>878</v>
      </c>
    </row>
    <row r="191" spans="2:11">
      <c r="B191" s="1" t="s">
        <v>298</v>
      </c>
      <c r="C191" s="1" t="s">
        <v>32068</v>
      </c>
      <c r="D191" s="1" t="str">
        <f>IFERROR(MID(E191,LEN(E191),1),0)&amp;"."&amp;IFERROR(MID(F191,LEN(F191),1),0)&amp;IFERROR(MID(G191,LEN(G191),1),0)</f>
        <v>3.10</v>
      </c>
      <c r="E191" s="1" t="s">
        <v>31878</v>
      </c>
      <c r="F191" s="1" t="s">
        <v>31879</v>
      </c>
      <c r="G191" s="1"/>
      <c r="H191" s="1"/>
      <c r="I191" s="1"/>
      <c r="J191" s="1">
        <v>1</v>
      </c>
      <c r="K191" s="1" t="s">
        <v>738</v>
      </c>
    </row>
    <row r="192" spans="2:11">
      <c r="B192" s="1" t="s">
        <v>98</v>
      </c>
      <c r="C192" s="1" t="s">
        <v>32069</v>
      </c>
      <c r="D192" s="1" t="str">
        <f>IFERROR(MID(E192,LEN(E192),1),0)&amp;"."&amp;IFERROR(MID(F192,LEN(F192),1),0)&amp;IFERROR(MID(G192,LEN(G192),1),0)</f>
        <v>3.10</v>
      </c>
      <c r="E192" s="1" t="s">
        <v>31878</v>
      </c>
      <c r="F192" s="1" t="s">
        <v>31879</v>
      </c>
      <c r="G192" s="1"/>
      <c r="H192" s="1"/>
      <c r="I192" s="1"/>
      <c r="J192" s="1">
        <v>1</v>
      </c>
      <c r="K192" s="1" t="s">
        <v>538</v>
      </c>
    </row>
    <row r="193" spans="2:11">
      <c r="B193" s="1" t="s">
        <v>287</v>
      </c>
      <c r="C193" s="1" t="s">
        <v>32070</v>
      </c>
      <c r="D193" s="1" t="str">
        <f>IFERROR(MID(E193,LEN(E193),1),0)&amp;"."&amp;IFERROR(MID(F193,LEN(F193),1),0)&amp;IFERROR(MID(G193,LEN(G193),1),0)</f>
        <v>3.10</v>
      </c>
      <c r="E193" s="1" t="s">
        <v>31878</v>
      </c>
      <c r="F193" s="1" t="s">
        <v>31879</v>
      </c>
      <c r="G193" s="1"/>
      <c r="H193" s="1"/>
      <c r="I193" s="1"/>
      <c r="J193" s="1">
        <v>1</v>
      </c>
      <c r="K193" s="1" t="s">
        <v>727</v>
      </c>
    </row>
    <row r="194" spans="2:11">
      <c r="B194" s="1" t="s">
        <v>173</v>
      </c>
      <c r="C194" s="1" t="s">
        <v>32071</v>
      </c>
      <c r="D194" s="1" t="str">
        <f>IFERROR(MID(E194,LEN(E194),1),0)&amp;"."&amp;IFERROR(MID(F194,LEN(F194),1),0)&amp;IFERROR(MID(G194,LEN(G194),1),0)</f>
        <v>3.10</v>
      </c>
      <c r="E194" s="1" t="s">
        <v>31878</v>
      </c>
      <c r="F194" s="1" t="s">
        <v>31879</v>
      </c>
      <c r="G194" s="1"/>
      <c r="H194" s="1"/>
      <c r="I194" s="1"/>
      <c r="J194" s="1">
        <v>1</v>
      </c>
      <c r="K194" s="1" t="s">
        <v>613</v>
      </c>
    </row>
    <row r="195" spans="2:11">
      <c r="B195" s="1" t="s">
        <v>93</v>
      </c>
      <c r="C195" s="1" t="s">
        <v>32072</v>
      </c>
      <c r="D195" s="1" t="str">
        <f>IFERROR(MID(E195,LEN(E195),1),0)&amp;"."&amp;IFERROR(MID(F195,LEN(F195),1),0)&amp;IFERROR(MID(G195,LEN(G195),1),0)</f>
        <v>3.10</v>
      </c>
      <c r="E195" s="1" t="s">
        <v>31878</v>
      </c>
      <c r="F195" s="1" t="s">
        <v>31879</v>
      </c>
      <c r="G195" s="1"/>
      <c r="H195" s="1"/>
      <c r="I195" s="1"/>
      <c r="J195" s="1">
        <v>1</v>
      </c>
      <c r="K195" s="1" t="s">
        <v>533</v>
      </c>
    </row>
    <row r="196" spans="2:11">
      <c r="B196" s="1" t="s">
        <v>54</v>
      </c>
      <c r="C196" s="1" t="s">
        <v>32073</v>
      </c>
      <c r="D196" s="1" t="str">
        <f>IFERROR(MID(E196,LEN(E196),1),0)&amp;"."&amp;IFERROR(MID(F196,LEN(F196),1),0)&amp;IFERROR(MID(G196,LEN(G196),1),0)</f>
        <v>3.10</v>
      </c>
      <c r="E196" s="1" t="s">
        <v>31878</v>
      </c>
      <c r="F196" s="1" t="s">
        <v>31879</v>
      </c>
      <c r="G196" s="1"/>
      <c r="H196" s="1"/>
      <c r="I196" s="1"/>
      <c r="J196" s="1">
        <v>1</v>
      </c>
      <c r="K196" s="1" t="s">
        <v>494</v>
      </c>
    </row>
    <row r="197" spans="2:11">
      <c r="B197" s="1" t="s">
        <v>431</v>
      </c>
      <c r="C197" s="1" t="s">
        <v>32074</v>
      </c>
      <c r="D197" s="1" t="str">
        <f>IFERROR(MID(E197,LEN(E197),1),0)&amp;"."&amp;IFERROR(MID(F197,LEN(F197),1),0)&amp;IFERROR(MID(G197,LEN(G197),1),0)</f>
        <v>3.10</v>
      </c>
      <c r="E197" s="1" t="s">
        <v>31878</v>
      </c>
      <c r="F197" s="1" t="s">
        <v>31879</v>
      </c>
      <c r="G197" s="1"/>
      <c r="H197" s="1"/>
      <c r="I197" s="1"/>
      <c r="J197" s="1">
        <v>1</v>
      </c>
      <c r="K197" s="1" t="s">
        <v>871</v>
      </c>
    </row>
    <row r="198" spans="2:11">
      <c r="B198" s="1" t="s">
        <v>31</v>
      </c>
      <c r="C198" s="1" t="s">
        <v>32075</v>
      </c>
      <c r="D198" s="1" t="str">
        <f>IFERROR(MID(E198,LEN(E198),1),0)&amp;"."&amp;IFERROR(MID(F198,LEN(F198),1),0)&amp;IFERROR(MID(G198,LEN(G198),1),0)</f>
        <v>3.10</v>
      </c>
      <c r="E198" s="1" t="s">
        <v>31878</v>
      </c>
      <c r="F198" s="1" t="s">
        <v>31879</v>
      </c>
      <c r="G198" s="1"/>
      <c r="H198" s="1"/>
      <c r="I198" s="1"/>
      <c r="J198" s="1">
        <v>1</v>
      </c>
      <c r="K198" s="1" t="s">
        <v>471</v>
      </c>
    </row>
    <row r="199" spans="2:11">
      <c r="B199" s="1" t="s">
        <v>198</v>
      </c>
      <c r="C199" s="1" t="s">
        <v>32076</v>
      </c>
      <c r="D199" s="1" t="str">
        <f>IFERROR(MID(E199,LEN(E199),1),0)&amp;"."&amp;IFERROR(MID(F199,LEN(F199),1),0)&amp;IFERROR(MID(G199,LEN(G199),1),0)</f>
        <v>3.10</v>
      </c>
      <c r="E199" s="1" t="s">
        <v>31878</v>
      </c>
      <c r="F199" s="1" t="s">
        <v>31879</v>
      </c>
      <c r="G199" s="1"/>
      <c r="H199" s="1"/>
      <c r="I199" s="1"/>
      <c r="J199" s="1">
        <v>1</v>
      </c>
      <c r="K199" s="1" t="s">
        <v>638</v>
      </c>
    </row>
    <row r="200" spans="2:11">
      <c r="B200" s="1" t="s">
        <v>237</v>
      </c>
      <c r="C200" s="1" t="s">
        <v>32077</v>
      </c>
      <c r="D200" s="1" t="str">
        <f>IFERROR(MID(E200,LEN(E200),1),0)&amp;"."&amp;IFERROR(MID(F200,LEN(F200),1),0)&amp;IFERROR(MID(G200,LEN(G200),1),0)</f>
        <v>3.10</v>
      </c>
      <c r="E200" s="1" t="s">
        <v>31878</v>
      </c>
      <c r="F200" s="1" t="s">
        <v>31879</v>
      </c>
      <c r="G200" s="1"/>
      <c r="H200" s="1"/>
      <c r="I200" s="1"/>
      <c r="J200" s="1">
        <v>1</v>
      </c>
      <c r="K200" s="1" t="s">
        <v>677</v>
      </c>
    </row>
    <row r="201" spans="2:11">
      <c r="B201" s="1" t="s">
        <v>391</v>
      </c>
      <c r="C201" s="1" t="s">
        <v>32078</v>
      </c>
      <c r="D201" s="1" t="str">
        <f>IFERROR(MID(E201,LEN(E201),1),0)&amp;"."&amp;IFERROR(MID(F201,LEN(F201),1),0)&amp;IFERROR(MID(G201,LEN(G201),1),0)</f>
        <v>3.10</v>
      </c>
      <c r="E201" s="1" t="s">
        <v>31878</v>
      </c>
      <c r="F201" s="1" t="s">
        <v>31879</v>
      </c>
      <c r="G201" s="1"/>
      <c r="H201" s="1"/>
      <c r="I201" s="1"/>
      <c r="J201" s="1">
        <v>1</v>
      </c>
      <c r="K201" s="1" t="s">
        <v>831</v>
      </c>
    </row>
    <row r="202" spans="2:11">
      <c r="B202" s="1" t="s">
        <v>16</v>
      </c>
      <c r="C202" s="1" t="s">
        <v>32079</v>
      </c>
      <c r="D202" s="1" t="str">
        <f>IFERROR(MID(E202,LEN(E202),1),0)&amp;"."&amp;IFERROR(MID(F202,LEN(F202),1),0)&amp;IFERROR(MID(G202,LEN(G202),1),0)</f>
        <v>3.11</v>
      </c>
      <c r="E202" s="1" t="s">
        <v>31878</v>
      </c>
      <c r="F202" s="1" t="s">
        <v>31879</v>
      </c>
      <c r="G202" s="1" t="s">
        <v>31900</v>
      </c>
      <c r="H202" s="1"/>
      <c r="I202" s="1"/>
      <c r="J202" s="1">
        <v>2</v>
      </c>
      <c r="K202" s="1" t="s">
        <v>456</v>
      </c>
    </row>
    <row r="203" spans="2:11">
      <c r="B203" s="1" t="s">
        <v>170</v>
      </c>
      <c r="C203" s="1" t="s">
        <v>32080</v>
      </c>
      <c r="D203" s="1" t="str">
        <f>IFERROR(MID(E203,LEN(E203),1),0)&amp;"."&amp;IFERROR(MID(F203,LEN(F203),1),0)&amp;IFERROR(MID(G203,LEN(G203),1),0)</f>
        <v>3.11</v>
      </c>
      <c r="E203" s="1" t="s">
        <v>31878</v>
      </c>
      <c r="F203" s="1" t="s">
        <v>31879</v>
      </c>
      <c r="G203" s="1" t="s">
        <v>31900</v>
      </c>
      <c r="H203" s="1"/>
      <c r="I203" s="1"/>
      <c r="J203" s="1">
        <v>1</v>
      </c>
      <c r="K203" s="1" t="s">
        <v>610</v>
      </c>
    </row>
    <row r="204" spans="2:11">
      <c r="B204" s="1" t="s">
        <v>177</v>
      </c>
      <c r="C204" s="1" t="s">
        <v>32081</v>
      </c>
      <c r="D204" s="1" t="str">
        <f>IFERROR(MID(E204,LEN(E204),1),0)&amp;"."&amp;IFERROR(MID(F204,LEN(F204),1),0)&amp;IFERROR(MID(G204,LEN(G204),1),0)</f>
        <v>3.11</v>
      </c>
      <c r="E204" s="1" t="s">
        <v>31878</v>
      </c>
      <c r="F204" s="1" t="s">
        <v>31879</v>
      </c>
      <c r="G204" s="1" t="s">
        <v>31900</v>
      </c>
      <c r="H204" s="1"/>
      <c r="I204" s="1"/>
      <c r="J204" s="1">
        <v>1</v>
      </c>
      <c r="K204" s="1" t="s">
        <v>617</v>
      </c>
    </row>
    <row r="205" spans="2:11">
      <c r="B205" s="1" t="s">
        <v>189</v>
      </c>
      <c r="C205" s="1" t="s">
        <v>189</v>
      </c>
      <c r="D205" s="1" t="str">
        <f>IFERROR(MID(E205,LEN(E205),1),0)&amp;"."&amp;IFERROR(MID(F205,LEN(F205),1),0)&amp;IFERROR(MID(G205,LEN(G205),1),0)</f>
        <v>3.11</v>
      </c>
      <c r="E205" s="1" t="s">
        <v>31878</v>
      </c>
      <c r="F205" s="1" t="s">
        <v>31879</v>
      </c>
      <c r="G205" s="1" t="s">
        <v>31900</v>
      </c>
      <c r="H205" s="1"/>
      <c r="I205" s="1"/>
      <c r="J205" s="1">
        <v>1</v>
      </c>
      <c r="K205" s="1" t="s">
        <v>629</v>
      </c>
    </row>
    <row r="206" spans="2:11">
      <c r="B206" s="1" t="s">
        <v>314</v>
      </c>
      <c r="C206" s="1" t="s">
        <v>32082</v>
      </c>
      <c r="D206" s="1" t="str">
        <f>IFERROR(MID(E206,LEN(E206),1),0)&amp;"."&amp;IFERROR(MID(F206,LEN(F206),1),0)&amp;IFERROR(MID(G206,LEN(G206),1),0)</f>
        <v>3.11</v>
      </c>
      <c r="E206" s="1" t="s">
        <v>31878</v>
      </c>
      <c r="F206" s="1" t="s">
        <v>31879</v>
      </c>
      <c r="G206" s="1" t="s">
        <v>31900</v>
      </c>
      <c r="H206" s="1"/>
      <c r="I206" s="1"/>
      <c r="J206" s="1">
        <v>1</v>
      </c>
      <c r="K206" s="1" t="s">
        <v>754</v>
      </c>
    </row>
    <row r="207" spans="2:11">
      <c r="B207" s="1" t="s">
        <v>367</v>
      </c>
      <c r="C207" s="1" t="s">
        <v>32083</v>
      </c>
      <c r="D207" s="1" t="str">
        <f>IFERROR(MID(E207,LEN(E207),1),0)&amp;"."&amp;IFERROR(MID(F207,LEN(F207),1),0)&amp;IFERROR(MID(G207,LEN(G207),1),0)</f>
        <v>3.11</v>
      </c>
      <c r="E207" s="1" t="s">
        <v>31878</v>
      </c>
      <c r="F207" s="1" t="s">
        <v>31879</v>
      </c>
      <c r="G207" s="1" t="s">
        <v>31900</v>
      </c>
      <c r="H207" s="1"/>
      <c r="I207" s="1"/>
      <c r="J207" s="1">
        <v>1</v>
      </c>
      <c r="K207" s="1" t="s">
        <v>807</v>
      </c>
    </row>
    <row r="208" spans="2:11">
      <c r="B208" s="1" t="s">
        <v>32</v>
      </c>
      <c r="C208" s="1" t="s">
        <v>32084</v>
      </c>
      <c r="D208" s="1" t="str">
        <f>IFERROR(MID(E208,LEN(E208),1),0)&amp;"."&amp;IFERROR(MID(F208,LEN(F208),1),0)&amp;IFERROR(MID(G208,LEN(G208),1),0)</f>
        <v>3.11</v>
      </c>
      <c r="E208" s="1" t="s">
        <v>31878</v>
      </c>
      <c r="F208" s="1" t="s">
        <v>31879</v>
      </c>
      <c r="G208" s="1" t="s">
        <v>31900</v>
      </c>
      <c r="H208" s="1"/>
      <c r="I208" s="1"/>
      <c r="J208" s="1">
        <v>1</v>
      </c>
      <c r="K208" s="1" t="s">
        <v>472</v>
      </c>
    </row>
    <row r="209" spans="2:11">
      <c r="B209" s="1" t="s">
        <v>202</v>
      </c>
      <c r="C209" s="1" t="s">
        <v>32085</v>
      </c>
      <c r="D209" s="1" t="str">
        <f>IFERROR(MID(E209,LEN(E209),1),0)&amp;"."&amp;IFERROR(MID(F209,LEN(F209),1),0)&amp;IFERROR(MID(G209,LEN(G209),1),0)</f>
        <v>3.11</v>
      </c>
      <c r="E209" s="1" t="s">
        <v>31878</v>
      </c>
      <c r="F209" s="1" t="s">
        <v>31879</v>
      </c>
      <c r="G209" s="1" t="s">
        <v>31900</v>
      </c>
      <c r="H209" s="1"/>
      <c r="I209" s="1"/>
      <c r="J209" s="1">
        <v>1</v>
      </c>
      <c r="K209" s="1" t="s">
        <v>642</v>
      </c>
    </row>
    <row r="210" spans="2:11">
      <c r="B210" s="1" t="s">
        <v>214</v>
      </c>
      <c r="C210" s="1" t="s">
        <v>32086</v>
      </c>
      <c r="D210" s="1" t="str">
        <f>IFERROR(MID(E210,LEN(E210),1),0)&amp;"."&amp;IFERROR(MID(F210,LEN(F210),1),0)&amp;IFERROR(MID(G210,LEN(G210),1),0)</f>
        <v>3.11</v>
      </c>
      <c r="E210" s="1" t="s">
        <v>31878</v>
      </c>
      <c r="F210" s="1" t="s">
        <v>31879</v>
      </c>
      <c r="G210" s="1" t="s">
        <v>31900</v>
      </c>
      <c r="H210" s="1"/>
      <c r="I210" s="1"/>
      <c r="J210" s="1">
        <v>1</v>
      </c>
      <c r="K210" s="1" t="s">
        <v>654</v>
      </c>
    </row>
    <row r="211" spans="2:11">
      <c r="B211" s="1" t="s">
        <v>305</v>
      </c>
      <c r="C211" s="1" t="s">
        <v>32088</v>
      </c>
      <c r="D211" s="1" t="str">
        <f>IFERROR(MID(E211,LEN(E211),1),0)&amp;"."&amp;IFERROR(MID(F211,LEN(F211),1),0)&amp;IFERROR(MID(G211,LEN(G211),1),0)</f>
        <v>3.20</v>
      </c>
      <c r="E211" s="1" t="s">
        <v>31878</v>
      </c>
      <c r="F211" s="1" t="s">
        <v>31880</v>
      </c>
      <c r="G211" s="1"/>
      <c r="H211" s="1"/>
      <c r="I211" s="1"/>
      <c r="J211" s="1">
        <v>3</v>
      </c>
      <c r="K211" s="1" t="s">
        <v>745</v>
      </c>
    </row>
    <row r="212" spans="2:11">
      <c r="B212" s="1" t="s">
        <v>276</v>
      </c>
      <c r="C212" s="1" t="s">
        <v>32087</v>
      </c>
      <c r="D212" s="1" t="str">
        <f>IFERROR(MID(E212,LEN(E212),1),0)&amp;"."&amp;IFERROR(MID(F212,LEN(F212),1),0)&amp;IFERROR(MID(G212,LEN(G212),1),0)</f>
        <v>3.20</v>
      </c>
      <c r="E212" s="1" t="s">
        <v>31878</v>
      </c>
      <c r="F212" s="1" t="s">
        <v>31880</v>
      </c>
      <c r="G212" s="1"/>
      <c r="H212" s="1"/>
      <c r="I212" s="1"/>
      <c r="J212" s="1">
        <v>2</v>
      </c>
      <c r="K212" s="1" t="s">
        <v>716</v>
      </c>
    </row>
    <row r="213" spans="2:11">
      <c r="B213" s="1" t="s">
        <v>234</v>
      </c>
      <c r="C213" s="1" t="s">
        <v>32089</v>
      </c>
      <c r="D213" s="1" t="str">
        <f>IFERROR(MID(E213,LEN(E213),1),0)&amp;"."&amp;IFERROR(MID(F213,LEN(F213),1),0)&amp;IFERROR(MID(G213,LEN(G213),1),0)</f>
        <v>3.20</v>
      </c>
      <c r="E213" s="1" t="s">
        <v>31878</v>
      </c>
      <c r="F213" s="1" t="s">
        <v>31880</v>
      </c>
      <c r="G213" s="1"/>
      <c r="H213" s="1"/>
      <c r="I213" s="1"/>
      <c r="J213" s="1">
        <v>2</v>
      </c>
      <c r="K213" s="1" t="s">
        <v>674</v>
      </c>
    </row>
    <row r="214" spans="2:11">
      <c r="B214" s="1" t="s">
        <v>408</v>
      </c>
      <c r="C214" s="1" t="s">
        <v>32090</v>
      </c>
      <c r="D214" s="1" t="str">
        <f>IFERROR(MID(E214,LEN(E214),1),0)&amp;"."&amp;IFERROR(MID(F214,LEN(F214),1),0)&amp;IFERROR(MID(G214,LEN(G214),1),0)</f>
        <v>3.20</v>
      </c>
      <c r="E214" s="1" t="s">
        <v>31878</v>
      </c>
      <c r="F214" s="1" t="s">
        <v>31880</v>
      </c>
      <c r="G214" s="1"/>
      <c r="H214" s="1"/>
      <c r="I214" s="1"/>
      <c r="J214" s="1">
        <v>2</v>
      </c>
      <c r="K214" s="1" t="s">
        <v>848</v>
      </c>
    </row>
    <row r="215" spans="2:11">
      <c r="B215" s="1" t="s">
        <v>67</v>
      </c>
      <c r="C215" s="1" t="s">
        <v>32091</v>
      </c>
      <c r="D215" s="1" t="str">
        <f>IFERROR(MID(E215,LEN(E215),1),0)&amp;"."&amp;IFERROR(MID(F215,LEN(F215),1),0)&amp;IFERROR(MID(G215,LEN(G215),1),0)</f>
        <v>3.20</v>
      </c>
      <c r="E215" s="1" t="s">
        <v>31878</v>
      </c>
      <c r="F215" s="1" t="s">
        <v>31880</v>
      </c>
      <c r="G215" s="1"/>
      <c r="H215" s="1"/>
      <c r="I215" s="1"/>
      <c r="J215" s="1">
        <v>2</v>
      </c>
      <c r="K215" s="1" t="s">
        <v>507</v>
      </c>
    </row>
    <row r="216" spans="2:11">
      <c r="B216" s="1" t="s">
        <v>87</v>
      </c>
      <c r="C216" s="1" t="s">
        <v>31694</v>
      </c>
      <c r="D216" s="1" t="str">
        <f>IFERROR(MID(E216,LEN(E216),1),0)&amp;"."&amp;IFERROR(MID(F216,LEN(F216),1),0)&amp;IFERROR(MID(G216,LEN(G216),1),0)</f>
        <v>3.20</v>
      </c>
      <c r="E216" s="1" t="s">
        <v>31878</v>
      </c>
      <c r="F216" s="1" t="s">
        <v>31880</v>
      </c>
      <c r="G216" s="1"/>
      <c r="H216" s="1"/>
      <c r="I216" s="1"/>
      <c r="J216" s="1">
        <v>2</v>
      </c>
      <c r="K216" s="1" t="s">
        <v>527</v>
      </c>
    </row>
    <row r="217" spans="2:11">
      <c r="B217" s="1" t="s">
        <v>118</v>
      </c>
      <c r="C217" s="1" t="s">
        <v>32092</v>
      </c>
      <c r="D217" s="1" t="str">
        <f>IFERROR(MID(E217,LEN(E217),1),0)&amp;"."&amp;IFERROR(MID(F217,LEN(F217),1),0)&amp;IFERROR(MID(G217,LEN(G217),1),0)</f>
        <v>3.20</v>
      </c>
      <c r="E217" s="1" t="s">
        <v>31878</v>
      </c>
      <c r="F217" s="1" t="s">
        <v>31880</v>
      </c>
      <c r="G217" s="1"/>
      <c r="H217" s="1"/>
      <c r="I217" s="1"/>
      <c r="J217" s="1">
        <v>1</v>
      </c>
      <c r="K217" s="1" t="s">
        <v>558</v>
      </c>
    </row>
    <row r="218" spans="2:11">
      <c r="B218" s="1" t="s">
        <v>188</v>
      </c>
      <c r="C218" s="1" t="s">
        <v>32093</v>
      </c>
      <c r="D218" s="1" t="str">
        <f>IFERROR(MID(E218,LEN(E218),1),0)&amp;"."&amp;IFERROR(MID(F218,LEN(F218),1),0)&amp;IFERROR(MID(G218,LEN(G218),1),0)</f>
        <v>3.20</v>
      </c>
      <c r="E218" s="1" t="s">
        <v>31878</v>
      </c>
      <c r="F218" s="1" t="s">
        <v>31880</v>
      </c>
      <c r="G218" s="1"/>
      <c r="H218" s="1"/>
      <c r="I218" s="1"/>
      <c r="J218" s="1">
        <v>1</v>
      </c>
      <c r="K218" s="1" t="s">
        <v>628</v>
      </c>
    </row>
    <row r="219" spans="2:11">
      <c r="B219" s="1" t="s">
        <v>269</v>
      </c>
      <c r="C219" s="1" t="s">
        <v>32094</v>
      </c>
      <c r="D219" s="1" t="str">
        <f>IFERROR(MID(E219,LEN(E219),1),0)&amp;"."&amp;IFERROR(MID(F219,LEN(F219),1),0)&amp;IFERROR(MID(G219,LEN(G219),1),0)</f>
        <v>3.20</v>
      </c>
      <c r="E219" s="1" t="s">
        <v>31878</v>
      </c>
      <c r="F219" s="1" t="s">
        <v>31880</v>
      </c>
      <c r="G219" s="1"/>
      <c r="H219" s="1"/>
      <c r="I219" s="1"/>
      <c r="J219" s="1">
        <v>1</v>
      </c>
      <c r="K219" s="1" t="s">
        <v>709</v>
      </c>
    </row>
    <row r="220" spans="2:11">
      <c r="B220" s="1" t="s">
        <v>270</v>
      </c>
      <c r="C220" s="1" t="s">
        <v>32095</v>
      </c>
      <c r="D220" s="1" t="str">
        <f>IFERROR(MID(E220,LEN(E220),1),0)&amp;"."&amp;IFERROR(MID(F220,LEN(F220),1),0)&amp;IFERROR(MID(G220,LEN(G220),1),0)</f>
        <v>3.20</v>
      </c>
      <c r="E220" s="1" t="s">
        <v>31878</v>
      </c>
      <c r="F220" s="1" t="s">
        <v>31880</v>
      </c>
      <c r="G220" s="1"/>
      <c r="H220" s="1"/>
      <c r="I220" s="1"/>
      <c r="J220" s="1">
        <v>1</v>
      </c>
      <c r="K220" s="1" t="s">
        <v>710</v>
      </c>
    </row>
    <row r="221" spans="2:11">
      <c r="B221" s="1" t="s">
        <v>297</v>
      </c>
      <c r="C221" s="1" t="s">
        <v>32096</v>
      </c>
      <c r="D221" s="1" t="str">
        <f>IFERROR(MID(E221,LEN(E221),1),0)&amp;"."&amp;IFERROR(MID(F221,LEN(F221),1),0)&amp;IFERROR(MID(G221,LEN(G221),1),0)</f>
        <v>3.20</v>
      </c>
      <c r="E221" s="1" t="s">
        <v>31878</v>
      </c>
      <c r="F221" s="1" t="s">
        <v>31880</v>
      </c>
      <c r="G221" s="1"/>
      <c r="H221" s="1"/>
      <c r="I221" s="1"/>
      <c r="J221" s="1">
        <v>1</v>
      </c>
      <c r="K221" s="1" t="s">
        <v>737</v>
      </c>
    </row>
    <row r="222" spans="2:11">
      <c r="B222" s="1" t="s">
        <v>310</v>
      </c>
      <c r="C222" s="1" t="s">
        <v>32097</v>
      </c>
      <c r="D222" s="1" t="str">
        <f>IFERROR(MID(E222,LEN(E222),1),0)&amp;"."&amp;IFERROR(MID(F222,LEN(F222),1),0)&amp;IFERROR(MID(G222,LEN(G222),1),0)</f>
        <v>3.20</v>
      </c>
      <c r="E222" s="1" t="s">
        <v>31878</v>
      </c>
      <c r="F222" s="1" t="s">
        <v>31880</v>
      </c>
      <c r="G222" s="1"/>
      <c r="H222" s="1"/>
      <c r="I222" s="1"/>
      <c r="J222" s="1">
        <v>1</v>
      </c>
      <c r="K222" s="1" t="s">
        <v>750</v>
      </c>
    </row>
    <row r="223" spans="2:11">
      <c r="B223" s="1" t="s">
        <v>321</v>
      </c>
      <c r="C223" s="1" t="s">
        <v>32098</v>
      </c>
      <c r="D223" s="1" t="str">
        <f>IFERROR(MID(E223,LEN(E223),1),0)&amp;"."&amp;IFERROR(MID(F223,LEN(F223),1),0)&amp;IFERROR(MID(G223,LEN(G223),1),0)</f>
        <v>3.20</v>
      </c>
      <c r="E223" s="1" t="s">
        <v>31878</v>
      </c>
      <c r="F223" s="1" t="s">
        <v>31880</v>
      </c>
      <c r="G223" s="1"/>
      <c r="H223" s="1"/>
      <c r="I223" s="1"/>
      <c r="J223" s="1">
        <v>1</v>
      </c>
      <c r="K223" s="1" t="s">
        <v>761</v>
      </c>
    </row>
    <row r="224" spans="2:11">
      <c r="B224" s="1" t="s">
        <v>375</v>
      </c>
      <c r="C224" s="1" t="s">
        <v>32099</v>
      </c>
      <c r="D224" s="1" t="str">
        <f>IFERROR(MID(E224,LEN(E224),1),0)&amp;"."&amp;IFERROR(MID(F224,LEN(F224),1),0)&amp;IFERROR(MID(G224,LEN(G224),1),0)</f>
        <v>3.20</v>
      </c>
      <c r="E224" s="1" t="s">
        <v>31878</v>
      </c>
      <c r="F224" s="1" t="s">
        <v>31880</v>
      </c>
      <c r="G224" s="1"/>
      <c r="H224" s="1"/>
      <c r="I224" s="1"/>
      <c r="J224" s="1">
        <v>1</v>
      </c>
      <c r="K224" s="1" t="s">
        <v>815</v>
      </c>
    </row>
    <row r="225" spans="2:11">
      <c r="B225" s="1" t="s">
        <v>436</v>
      </c>
      <c r="C225" s="1" t="s">
        <v>32100</v>
      </c>
      <c r="D225" s="1" t="str">
        <f>IFERROR(MID(E225,LEN(E225),1),0)&amp;"."&amp;IFERROR(MID(F225,LEN(F225),1),0)&amp;IFERROR(MID(G225,LEN(G225),1),0)</f>
        <v>3.20</v>
      </c>
      <c r="E225" s="1" t="s">
        <v>31878</v>
      </c>
      <c r="F225" s="1" t="s">
        <v>31880</v>
      </c>
      <c r="G225" s="1"/>
      <c r="H225" s="1"/>
      <c r="I225" s="1"/>
      <c r="J225" s="1">
        <v>1</v>
      </c>
      <c r="K225" s="1" t="s">
        <v>876</v>
      </c>
    </row>
    <row r="226" spans="2:11">
      <c r="B226" s="1" t="s">
        <v>35</v>
      </c>
      <c r="C226" s="1" t="s">
        <v>32101</v>
      </c>
      <c r="D226" s="1" t="str">
        <f>IFERROR(MID(E226,LEN(E226),1),0)&amp;"."&amp;IFERROR(MID(F226,LEN(F226),1),0)&amp;IFERROR(MID(G226,LEN(G226),1),0)</f>
        <v>3.20</v>
      </c>
      <c r="E226" s="1" t="s">
        <v>31878</v>
      </c>
      <c r="F226" s="1" t="s">
        <v>31880</v>
      </c>
      <c r="G226" s="1"/>
      <c r="H226" s="1"/>
      <c r="I226" s="1"/>
      <c r="J226" s="1">
        <v>1</v>
      </c>
      <c r="K226" s="1" t="s">
        <v>475</v>
      </c>
    </row>
    <row r="227" spans="2:11">
      <c r="B227" s="1" t="s">
        <v>37</v>
      </c>
      <c r="C227" s="1" t="s">
        <v>32102</v>
      </c>
      <c r="D227" s="1" t="str">
        <f>IFERROR(MID(E227,LEN(E227),1),0)&amp;"."&amp;IFERROR(MID(F227,LEN(F227),1),0)&amp;IFERROR(MID(G227,LEN(G227),1),0)</f>
        <v>3.20</v>
      </c>
      <c r="E227" s="1" t="s">
        <v>31878</v>
      </c>
      <c r="F227" s="1" t="s">
        <v>31880</v>
      </c>
      <c r="G227" s="1"/>
      <c r="H227" s="1"/>
      <c r="I227" s="1"/>
      <c r="J227" s="1">
        <v>1</v>
      </c>
      <c r="K227" s="1" t="s">
        <v>477</v>
      </c>
    </row>
    <row r="228" spans="2:11">
      <c r="B228" s="1" t="s">
        <v>47</v>
      </c>
      <c r="C228" s="1" t="s">
        <v>32103</v>
      </c>
      <c r="D228" s="1" t="str">
        <f>IFERROR(MID(E228,LEN(E228),1),0)&amp;"."&amp;IFERROR(MID(F228,LEN(F228),1),0)&amp;IFERROR(MID(G228,LEN(G228),1),0)</f>
        <v>3.20</v>
      </c>
      <c r="E228" s="1" t="s">
        <v>31878</v>
      </c>
      <c r="F228" s="1" t="s">
        <v>31880</v>
      </c>
      <c r="G228" s="1"/>
      <c r="H228" s="1"/>
      <c r="I228" s="1"/>
      <c r="J228" s="1">
        <v>1</v>
      </c>
      <c r="K228" s="1" t="s">
        <v>487</v>
      </c>
    </row>
    <row r="229" spans="2:11">
      <c r="B229" s="1" t="s">
        <v>213</v>
      </c>
      <c r="C229" s="1" t="s">
        <v>32104</v>
      </c>
      <c r="D229" s="1" t="str">
        <f>IFERROR(MID(E229,LEN(E229),1),0)&amp;"."&amp;IFERROR(MID(F229,LEN(F229),1),0)&amp;IFERROR(MID(G229,LEN(G229),1),0)</f>
        <v>3.20</v>
      </c>
      <c r="E229" s="1" t="s">
        <v>31878</v>
      </c>
      <c r="F229" s="1" t="s">
        <v>31880</v>
      </c>
      <c r="G229" s="1"/>
      <c r="H229" s="1"/>
      <c r="I229" s="1"/>
      <c r="J229" s="1">
        <v>1</v>
      </c>
      <c r="K229" s="1" t="s">
        <v>653</v>
      </c>
    </row>
    <row r="230" spans="2:11">
      <c r="B230" s="1" t="s">
        <v>274</v>
      </c>
      <c r="C230" s="1" t="s">
        <v>32105</v>
      </c>
      <c r="D230" s="1" t="str">
        <f>IFERROR(MID(E230,LEN(E230),1),0)&amp;"."&amp;IFERROR(MID(F230,LEN(F230),1),0)&amp;IFERROR(MID(G230,LEN(G230),1),0)</f>
        <v>3.20</v>
      </c>
      <c r="E230" s="1" t="s">
        <v>31878</v>
      </c>
      <c r="F230" s="1" t="s">
        <v>31880</v>
      </c>
      <c r="G230" s="1"/>
      <c r="H230" s="1"/>
      <c r="I230" s="1"/>
      <c r="J230" s="1">
        <v>1</v>
      </c>
      <c r="K230" s="1" t="s">
        <v>714</v>
      </c>
    </row>
    <row r="231" spans="2:11">
      <c r="B231" s="1" t="s">
        <v>283</v>
      </c>
      <c r="C231" s="1" t="s">
        <v>32106</v>
      </c>
      <c r="D231" s="1" t="str">
        <f>IFERROR(MID(E231,LEN(E231),1),0)&amp;"."&amp;IFERROR(MID(F231,LEN(F231),1),0)&amp;IFERROR(MID(G231,LEN(G231),1),0)</f>
        <v>3.20</v>
      </c>
      <c r="E231" s="1" t="s">
        <v>31878</v>
      </c>
      <c r="F231" s="1" t="s">
        <v>31880</v>
      </c>
      <c r="G231" s="1"/>
      <c r="H231" s="1"/>
      <c r="I231" s="1"/>
      <c r="J231" s="1">
        <v>1</v>
      </c>
      <c r="K231" s="1" t="s">
        <v>723</v>
      </c>
    </row>
    <row r="232" spans="2:11">
      <c r="B232" s="1" t="s">
        <v>59</v>
      </c>
      <c r="C232" s="1" t="s">
        <v>32107</v>
      </c>
      <c r="D232" s="1" t="str">
        <f>IFERROR(MID(E232,LEN(E232),1),0)&amp;"."&amp;IFERROR(MID(F232,LEN(F232),1),0)&amp;IFERROR(MID(G232,LEN(G232),1),0)</f>
        <v>3.20</v>
      </c>
      <c r="E232" s="1" t="s">
        <v>31878</v>
      </c>
      <c r="F232" s="1" t="s">
        <v>31880</v>
      </c>
      <c r="G232" s="1"/>
      <c r="H232" s="1"/>
      <c r="I232" s="1"/>
      <c r="J232" s="1">
        <v>1</v>
      </c>
      <c r="K232" s="1" t="s">
        <v>499</v>
      </c>
    </row>
    <row r="233" spans="2:11">
      <c r="B233" s="1" t="s">
        <v>115</v>
      </c>
      <c r="C233" s="1" t="s">
        <v>32108</v>
      </c>
      <c r="D233" s="1" t="str">
        <f>IFERROR(MID(E233,LEN(E233),1),0)&amp;"."&amp;IFERROR(MID(F233,LEN(F233),1),0)&amp;IFERROR(MID(G233,LEN(G233),1),0)</f>
        <v>3.20</v>
      </c>
      <c r="E233" s="1" t="s">
        <v>31878</v>
      </c>
      <c r="F233" s="1" t="s">
        <v>31880</v>
      </c>
      <c r="G233" s="1"/>
      <c r="H233" s="1"/>
      <c r="I233" s="1"/>
      <c r="J233" s="1">
        <v>1</v>
      </c>
      <c r="K233" s="1" t="s">
        <v>555</v>
      </c>
    </row>
    <row r="234" spans="2:11">
      <c r="B234" s="1" t="s">
        <v>160</v>
      </c>
      <c r="C234" s="1" t="s">
        <v>160</v>
      </c>
      <c r="D234" s="1" t="str">
        <f>IFERROR(MID(E234,LEN(E234),1),0)&amp;"."&amp;IFERROR(MID(F234,LEN(F234),1),0)&amp;IFERROR(MID(G234,LEN(G234),1),0)</f>
        <v>3.20</v>
      </c>
      <c r="E234" s="1" t="s">
        <v>31878</v>
      </c>
      <c r="F234" s="1" t="s">
        <v>31880</v>
      </c>
      <c r="G234" s="1"/>
      <c r="H234" s="1"/>
      <c r="I234" s="1"/>
      <c r="J234" s="1">
        <v>1</v>
      </c>
      <c r="K234" s="1" t="s">
        <v>600</v>
      </c>
    </row>
    <row r="235" spans="2:11">
      <c r="B235" s="1" t="s">
        <v>172</v>
      </c>
      <c r="C235" s="1" t="s">
        <v>32109</v>
      </c>
      <c r="D235" s="1" t="str">
        <f>IFERROR(MID(E235,LEN(E235),1),0)&amp;"."&amp;IFERROR(MID(F235,LEN(F235),1),0)&amp;IFERROR(MID(G235,LEN(G235),1),0)</f>
        <v>3.20</v>
      </c>
      <c r="E235" s="1" t="s">
        <v>31878</v>
      </c>
      <c r="F235" s="1" t="s">
        <v>31880</v>
      </c>
      <c r="G235" s="1"/>
      <c r="H235" s="1"/>
      <c r="I235" s="1"/>
      <c r="J235" s="1">
        <v>1</v>
      </c>
      <c r="K235" s="1" t="s">
        <v>612</v>
      </c>
    </row>
    <row r="236" spans="2:11">
      <c r="B236" s="1" t="s">
        <v>206</v>
      </c>
      <c r="C236" s="1" t="s">
        <v>32110</v>
      </c>
      <c r="D236" s="1" t="str">
        <f>IFERROR(MID(E236,LEN(E236),1),0)&amp;"."&amp;IFERROR(MID(F236,LEN(F236),1),0)&amp;IFERROR(MID(G236,LEN(G236),1),0)</f>
        <v>3.30</v>
      </c>
      <c r="E236" s="1" t="s">
        <v>31878</v>
      </c>
      <c r="F236" s="1" t="s">
        <v>31888</v>
      </c>
      <c r="G236" s="1"/>
      <c r="H236" s="1"/>
      <c r="I236" s="1" t="s">
        <v>882</v>
      </c>
      <c r="J236" s="1">
        <v>2</v>
      </c>
      <c r="K236" s="1" t="s">
        <v>646</v>
      </c>
    </row>
    <row r="237" spans="2:11">
      <c r="B237" s="1" t="s">
        <v>303</v>
      </c>
      <c r="C237" s="1" t="s">
        <v>32111</v>
      </c>
      <c r="D237" s="1" t="str">
        <f>IFERROR(MID(E237,LEN(E237),1),0)&amp;"."&amp;IFERROR(MID(F237,LEN(F237),1),0)&amp;IFERROR(MID(G237,LEN(G237),1),0)</f>
        <v>3.30</v>
      </c>
      <c r="E237" s="1" t="s">
        <v>31878</v>
      </c>
      <c r="F237" s="1" t="s">
        <v>31888</v>
      </c>
      <c r="G237" s="1"/>
      <c r="H237" s="1"/>
      <c r="I237" s="1" t="s">
        <v>882</v>
      </c>
      <c r="J237" s="1">
        <v>2</v>
      </c>
      <c r="K237" s="1" t="s">
        <v>743</v>
      </c>
    </row>
    <row r="238" spans="2:11">
      <c r="B238" s="1" t="s">
        <v>174</v>
      </c>
      <c r="C238" s="1" t="s">
        <v>32112</v>
      </c>
      <c r="D238" s="1" t="str">
        <f>IFERROR(MID(E238,LEN(E238),1),0)&amp;"."&amp;IFERROR(MID(F238,LEN(F238),1),0)&amp;IFERROR(MID(G238,LEN(G238),1),0)</f>
        <v>3.30</v>
      </c>
      <c r="E238" s="1" t="s">
        <v>31878</v>
      </c>
      <c r="F238" s="1" t="s">
        <v>31888</v>
      </c>
      <c r="G238" s="1"/>
      <c r="H238" s="1"/>
      <c r="I238" s="1" t="s">
        <v>882</v>
      </c>
      <c r="J238" s="1">
        <v>1</v>
      </c>
      <c r="K238" s="1" t="s">
        <v>614</v>
      </c>
    </row>
    <row r="239" spans="2:11">
      <c r="B239" s="1" t="s">
        <v>187</v>
      </c>
      <c r="C239" s="1" t="s">
        <v>32113</v>
      </c>
      <c r="D239" s="1" t="str">
        <f>IFERROR(MID(E239,LEN(E239),1),0)&amp;"."&amp;IFERROR(MID(F239,LEN(F239),1),0)&amp;IFERROR(MID(G239,LEN(G239),1),0)</f>
        <v>3.30</v>
      </c>
      <c r="E239" s="1" t="s">
        <v>31878</v>
      </c>
      <c r="F239" s="1" t="s">
        <v>31888</v>
      </c>
      <c r="G239" s="1"/>
      <c r="H239" s="1"/>
      <c r="I239" s="1" t="s">
        <v>882</v>
      </c>
      <c r="J239" s="1">
        <v>1</v>
      </c>
      <c r="K239" s="1" t="s">
        <v>627</v>
      </c>
    </row>
    <row r="240" spans="2:11">
      <c r="B240" s="1" t="s">
        <v>135</v>
      </c>
      <c r="C240" s="1" t="s">
        <v>32114</v>
      </c>
      <c r="D240" s="1" t="str">
        <f>IFERROR(MID(E240,LEN(E240),1),0)&amp;"."&amp;IFERROR(MID(F240,LEN(F240),1),0)&amp;IFERROR(MID(G240,LEN(G240),1),0)</f>
        <v>3.30</v>
      </c>
      <c r="E240" s="1" t="s">
        <v>31878</v>
      </c>
      <c r="F240" s="1" t="s">
        <v>31888</v>
      </c>
      <c r="G240" s="1"/>
      <c r="H240" s="1"/>
      <c r="I240" s="1"/>
      <c r="J240" s="1">
        <v>1</v>
      </c>
      <c r="K240" s="1" t="s">
        <v>575</v>
      </c>
    </row>
    <row r="241" spans="2:11">
      <c r="B241" s="1" t="s">
        <v>11</v>
      </c>
      <c r="C241" s="1" t="s">
        <v>11</v>
      </c>
      <c r="D241" s="1" t="str">
        <f>IFERROR(MID(E241,LEN(E241),1),0)&amp;"."&amp;IFERROR(MID(F241,LEN(F241),1),0)&amp;IFERROR(MID(G241,LEN(G241),1),0)</f>
        <v>3.40</v>
      </c>
      <c r="E241" s="1" t="s">
        <v>31878</v>
      </c>
      <c r="F241" s="1" t="s">
        <v>31893</v>
      </c>
      <c r="G241" s="1"/>
      <c r="H241" s="1" t="s">
        <v>884</v>
      </c>
      <c r="I241" s="1"/>
      <c r="J241" s="1">
        <v>2</v>
      </c>
      <c r="K241" s="1" t="s">
        <v>451</v>
      </c>
    </row>
    <row r="242" spans="2:11">
      <c r="B242" s="1" t="s">
        <v>278</v>
      </c>
      <c r="C242" s="1" t="s">
        <v>32115</v>
      </c>
      <c r="D242" s="1" t="str">
        <f>IFERROR(MID(E242,LEN(E242),1),0)&amp;"."&amp;IFERROR(MID(F242,LEN(F242),1),0)&amp;IFERROR(MID(G242,LEN(G242),1),0)</f>
        <v>3.40</v>
      </c>
      <c r="E242" s="1" t="s">
        <v>31878</v>
      </c>
      <c r="F242" s="1" t="s">
        <v>31893</v>
      </c>
      <c r="G242" s="1"/>
      <c r="H242" s="1"/>
      <c r="I242" s="1"/>
      <c r="J242" s="1">
        <v>1</v>
      </c>
      <c r="K242" s="1" t="s">
        <v>718</v>
      </c>
    </row>
    <row r="243" spans="2:11">
      <c r="B243" s="1" t="s">
        <v>29</v>
      </c>
      <c r="C243" s="1" t="s">
        <v>32116</v>
      </c>
      <c r="D243" s="1" t="str">
        <f>IFERROR(MID(E243,LEN(E243),1),0)&amp;"."&amp;IFERROR(MID(F243,LEN(F243),1),0)&amp;IFERROR(MID(G243,LEN(G243),1),0)</f>
        <v>3.40</v>
      </c>
      <c r="E243" s="1" t="s">
        <v>31878</v>
      </c>
      <c r="F243" s="1" t="s">
        <v>31893</v>
      </c>
      <c r="G243" s="1"/>
      <c r="H243" s="1"/>
      <c r="I243" s="1"/>
      <c r="J243" s="1">
        <v>1</v>
      </c>
      <c r="K243" s="1" t="s">
        <v>469</v>
      </c>
    </row>
    <row r="244" spans="2:11">
      <c r="B244" s="1" t="s">
        <v>58</v>
      </c>
      <c r="C244" s="1" t="s">
        <v>32117</v>
      </c>
      <c r="D244" s="1" t="str">
        <f>IFERROR(MID(E244,LEN(E244),1),0)&amp;"."&amp;IFERROR(MID(F244,LEN(F244),1),0)&amp;IFERROR(MID(G244,LEN(G244),1),0)</f>
        <v>3.40</v>
      </c>
      <c r="E244" s="1" t="s">
        <v>31878</v>
      </c>
      <c r="F244" s="1" t="s">
        <v>31893</v>
      </c>
      <c r="G244" s="1"/>
      <c r="H244" s="1"/>
      <c r="I244" s="1"/>
      <c r="J244" s="1">
        <v>1</v>
      </c>
      <c r="K244" s="1" t="s">
        <v>498</v>
      </c>
    </row>
    <row r="245" spans="2:11">
      <c r="B245" s="1" t="s">
        <v>60</v>
      </c>
      <c r="C245" s="1" t="s">
        <v>32118</v>
      </c>
      <c r="D245" s="1" t="str">
        <f>IFERROR(MID(E245,LEN(E245),1),0)&amp;"."&amp;IFERROR(MID(F245,LEN(F245),1),0)&amp;IFERROR(MID(G245,LEN(G245),1),0)</f>
        <v>3.40</v>
      </c>
      <c r="E245" s="1" t="s">
        <v>31878</v>
      </c>
      <c r="F245" s="1" t="s">
        <v>31893</v>
      </c>
      <c r="G245" s="1"/>
      <c r="H245" s="1"/>
      <c r="I245" s="1"/>
      <c r="J245" s="1">
        <v>1</v>
      </c>
      <c r="K245" s="1" t="s">
        <v>500</v>
      </c>
    </row>
    <row r="246" spans="2:11">
      <c r="B246" s="1" t="s">
        <v>434</v>
      </c>
      <c r="C246" s="1" t="s">
        <v>32126</v>
      </c>
      <c r="D246" s="1" t="str">
        <f>IFERROR(MID(E246,LEN(E246),1),0)&amp;"."&amp;IFERROR(MID(F246,LEN(F246),1),0)&amp;IFERROR(MID(G246,LEN(G246),1),0)</f>
        <v>4.10</v>
      </c>
      <c r="E246" s="1" t="s">
        <v>31881</v>
      </c>
      <c r="F246" s="1" t="s">
        <v>31882</v>
      </c>
      <c r="G246" s="1"/>
      <c r="H246" s="1"/>
      <c r="I246" s="1"/>
      <c r="J246" s="1">
        <v>3</v>
      </c>
      <c r="K246" s="1" t="s">
        <v>874</v>
      </c>
    </row>
    <row r="247" spans="2:11">
      <c r="B247" s="1" t="s">
        <v>56</v>
      </c>
      <c r="C247" s="1" t="s">
        <v>32119</v>
      </c>
      <c r="D247" s="1" t="str">
        <f>IFERROR(MID(E247,LEN(E247),1),0)&amp;"."&amp;IFERROR(MID(F247,LEN(F247),1),0)&amp;IFERROR(MID(G247,LEN(G247),1),0)</f>
        <v>4.10</v>
      </c>
      <c r="E247" s="1" t="s">
        <v>31881</v>
      </c>
      <c r="F247" s="1" t="s">
        <v>31882</v>
      </c>
      <c r="G247" s="1"/>
      <c r="H247" s="1"/>
      <c r="I247" s="1" t="s">
        <v>882</v>
      </c>
      <c r="J247" s="1">
        <v>2</v>
      </c>
      <c r="K247" s="1" t="s">
        <v>496</v>
      </c>
    </row>
    <row r="248" spans="2:11">
      <c r="B248" s="1" t="s">
        <v>65</v>
      </c>
      <c r="C248" s="1" t="s">
        <v>32120</v>
      </c>
      <c r="D248" s="1" t="str">
        <f>IFERROR(MID(E248,LEN(E248),1),0)&amp;"."&amp;IFERROR(MID(F248,LEN(F248),1),0)&amp;IFERROR(MID(G248,LEN(G248),1),0)</f>
        <v>4.10</v>
      </c>
      <c r="E248" s="1" t="s">
        <v>31881</v>
      </c>
      <c r="F248" s="1" t="s">
        <v>31882</v>
      </c>
      <c r="G248" s="1"/>
      <c r="H248" s="1"/>
      <c r="I248" s="1"/>
      <c r="J248" s="1">
        <v>2</v>
      </c>
      <c r="K248" s="1" t="s">
        <v>505</v>
      </c>
    </row>
    <row r="249" spans="2:11">
      <c r="B249" s="1" t="s">
        <v>90</v>
      </c>
      <c r="C249" s="1" t="s">
        <v>32121</v>
      </c>
      <c r="D249" s="1" t="str">
        <f>IFERROR(MID(E249,LEN(E249),1),0)&amp;"."&amp;IFERROR(MID(F249,LEN(F249),1),0)&amp;IFERROR(MID(G249,LEN(G249),1),0)</f>
        <v>4.10</v>
      </c>
      <c r="E249" s="1" t="s">
        <v>31881</v>
      </c>
      <c r="F249" s="1" t="s">
        <v>31882</v>
      </c>
      <c r="G249" s="1"/>
      <c r="H249" s="1"/>
      <c r="I249" s="1"/>
      <c r="J249" s="1">
        <v>2</v>
      </c>
      <c r="K249" s="1" t="s">
        <v>530</v>
      </c>
    </row>
    <row r="250" spans="2:11">
      <c r="B250" s="1" t="s">
        <v>129</v>
      </c>
      <c r="C250" s="1" t="s">
        <v>32122</v>
      </c>
      <c r="D250" s="1" t="str">
        <f>IFERROR(MID(E250,LEN(E250),1),0)&amp;"."&amp;IFERROR(MID(F250,LEN(F250),1),0)&amp;IFERROR(MID(G250,LEN(G250),1),0)</f>
        <v>4.10</v>
      </c>
      <c r="E250" s="1" t="s">
        <v>31881</v>
      </c>
      <c r="F250" s="1" t="s">
        <v>31882</v>
      </c>
      <c r="G250" s="1"/>
      <c r="H250" s="1"/>
      <c r="I250" s="1"/>
      <c r="J250" s="1">
        <v>2</v>
      </c>
      <c r="K250" s="1" t="s">
        <v>569</v>
      </c>
    </row>
    <row r="251" spans="2:11">
      <c r="B251" s="1" t="s">
        <v>138</v>
      </c>
      <c r="C251" s="1" t="s">
        <v>32123</v>
      </c>
      <c r="D251" s="1" t="str">
        <f>IFERROR(MID(E251,LEN(E251),1),0)&amp;"."&amp;IFERROR(MID(F251,LEN(F251),1),0)&amp;IFERROR(MID(G251,LEN(G251),1),0)</f>
        <v>4.10</v>
      </c>
      <c r="E251" s="1" t="s">
        <v>31881</v>
      </c>
      <c r="F251" s="1" t="s">
        <v>31882</v>
      </c>
      <c r="G251" s="1"/>
      <c r="H251" s="1"/>
      <c r="I251" s="1"/>
      <c r="J251" s="1">
        <v>2</v>
      </c>
      <c r="K251" s="1" t="s">
        <v>578</v>
      </c>
    </row>
    <row r="252" spans="2:11">
      <c r="B252" s="1" t="s">
        <v>346</v>
      </c>
      <c r="C252" s="1" t="s">
        <v>32124</v>
      </c>
      <c r="D252" s="1" t="str">
        <f>IFERROR(MID(E252,LEN(E252),1),0)&amp;"."&amp;IFERROR(MID(F252,LEN(F252),1),0)&amp;IFERROR(MID(G252,LEN(G252),1),0)</f>
        <v>4.10</v>
      </c>
      <c r="E252" s="1" t="s">
        <v>31881</v>
      </c>
      <c r="F252" s="1" t="s">
        <v>31882</v>
      </c>
      <c r="G252" s="1"/>
      <c r="H252" s="1"/>
      <c r="I252" s="1"/>
      <c r="J252" s="1">
        <v>2</v>
      </c>
      <c r="K252" s="1" t="s">
        <v>786</v>
      </c>
    </row>
    <row r="253" spans="2:11">
      <c r="B253" s="1" t="s">
        <v>394</v>
      </c>
      <c r="C253" s="1" t="s">
        <v>32125</v>
      </c>
      <c r="D253" s="1" t="str">
        <f>IFERROR(MID(E253,LEN(E253),1),0)&amp;"."&amp;IFERROR(MID(F253,LEN(F253),1),0)&amp;IFERROR(MID(G253,LEN(G253),1),0)</f>
        <v>4.10</v>
      </c>
      <c r="E253" s="1" t="s">
        <v>31881</v>
      </c>
      <c r="F253" s="1" t="s">
        <v>31882</v>
      </c>
      <c r="G253" s="1"/>
      <c r="H253" s="1"/>
      <c r="I253" s="1"/>
      <c r="J253" s="1">
        <v>2</v>
      </c>
      <c r="K253" s="1" t="s">
        <v>834</v>
      </c>
    </row>
    <row r="254" spans="2:11">
      <c r="B254" s="1" t="s">
        <v>271</v>
      </c>
      <c r="C254" s="1" t="s">
        <v>32127</v>
      </c>
      <c r="D254" s="1" t="str">
        <f>IFERROR(MID(E254,LEN(E254),1),0)&amp;"."&amp;IFERROR(MID(F254,LEN(F254),1),0)&amp;IFERROR(MID(G254,LEN(G254),1),0)</f>
        <v>4.10</v>
      </c>
      <c r="E254" s="1" t="s">
        <v>31881</v>
      </c>
      <c r="F254" s="1" t="s">
        <v>31882</v>
      </c>
      <c r="G254" s="1"/>
      <c r="H254" s="1"/>
      <c r="I254" s="1" t="s">
        <v>882</v>
      </c>
      <c r="J254" s="1">
        <v>1</v>
      </c>
      <c r="K254" s="1" t="s">
        <v>711</v>
      </c>
    </row>
    <row r="255" spans="2:11">
      <c r="B255" s="1" t="s">
        <v>368</v>
      </c>
      <c r="C255" s="1" t="s">
        <v>32128</v>
      </c>
      <c r="D255" s="1" t="str">
        <f>IFERROR(MID(E255,LEN(E255),1),0)&amp;"."&amp;IFERROR(MID(F255,LEN(F255),1),0)&amp;IFERROR(MID(G255,LEN(G255),1),0)</f>
        <v>4.10</v>
      </c>
      <c r="E255" s="1" t="s">
        <v>31881</v>
      </c>
      <c r="F255" s="1" t="s">
        <v>31882</v>
      </c>
      <c r="G255" s="1"/>
      <c r="H255" s="1"/>
      <c r="I255" s="1" t="s">
        <v>882</v>
      </c>
      <c r="J255" s="1">
        <v>1</v>
      </c>
      <c r="K255" s="1" t="s">
        <v>808</v>
      </c>
    </row>
    <row r="256" spans="2:11">
      <c r="B256" s="1" t="s">
        <v>373</v>
      </c>
      <c r="C256" s="1" t="s">
        <v>32129</v>
      </c>
      <c r="D256" s="1" t="str">
        <f>IFERROR(MID(E256,LEN(E256),1),0)&amp;"."&amp;IFERROR(MID(F256,LEN(F256),1),0)&amp;IFERROR(MID(G256,LEN(G256),1),0)</f>
        <v>4.10</v>
      </c>
      <c r="E256" s="1" t="s">
        <v>31881</v>
      </c>
      <c r="F256" s="1" t="s">
        <v>31882</v>
      </c>
      <c r="G256" s="1"/>
      <c r="H256" s="1"/>
      <c r="I256" s="1" t="s">
        <v>882</v>
      </c>
      <c r="J256" s="1">
        <v>1</v>
      </c>
      <c r="K256" s="1" t="s">
        <v>813</v>
      </c>
    </row>
    <row r="257" spans="2:11">
      <c r="B257" s="1" t="s">
        <v>38</v>
      </c>
      <c r="C257" s="1" t="s">
        <v>32130</v>
      </c>
      <c r="D257" s="1" t="str">
        <f>IFERROR(MID(E257,LEN(E257),1),0)&amp;"."&amp;IFERROR(MID(F257,LEN(F257),1),0)&amp;IFERROR(MID(G257,LEN(G257),1),0)</f>
        <v>4.10</v>
      </c>
      <c r="E257" s="1" t="s">
        <v>31881</v>
      </c>
      <c r="F257" s="1" t="s">
        <v>31882</v>
      </c>
      <c r="G257" s="1"/>
      <c r="H257" s="1"/>
      <c r="I257" s="1"/>
      <c r="J257" s="1">
        <v>1</v>
      </c>
      <c r="K257" s="1" t="s">
        <v>478</v>
      </c>
    </row>
    <row r="258" spans="2:11">
      <c r="B258" s="1" t="s">
        <v>289</v>
      </c>
      <c r="C258" s="1" t="s">
        <v>32131</v>
      </c>
      <c r="D258" s="1" t="str">
        <f>IFERROR(MID(E258,LEN(E258),1),0)&amp;"."&amp;IFERROR(MID(F258,LEN(F258),1),0)&amp;IFERROR(MID(G258,LEN(G258),1),0)</f>
        <v>4.10</v>
      </c>
      <c r="E258" s="1" t="s">
        <v>31881</v>
      </c>
      <c r="F258" s="1" t="s">
        <v>31882</v>
      </c>
      <c r="G258" s="1"/>
      <c r="H258" s="1"/>
      <c r="I258" s="1"/>
      <c r="J258" s="1">
        <v>1</v>
      </c>
      <c r="K258" s="1" t="s">
        <v>729</v>
      </c>
    </row>
    <row r="259" spans="2:11">
      <c r="B259" s="1" t="s">
        <v>120</v>
      </c>
      <c r="C259" s="1" t="s">
        <v>32132</v>
      </c>
      <c r="D259" s="1" t="str">
        <f>IFERROR(MID(E259,LEN(E259),1),0)&amp;"."&amp;IFERROR(MID(F259,LEN(F259),1),0)&amp;IFERROR(MID(G259,LEN(G259),1),0)</f>
        <v>4.10</v>
      </c>
      <c r="E259" s="1" t="s">
        <v>31881</v>
      </c>
      <c r="F259" s="1" t="s">
        <v>31882</v>
      </c>
      <c r="G259" s="1"/>
      <c r="H259" s="1"/>
      <c r="I259" s="1"/>
      <c r="J259" s="1">
        <v>1</v>
      </c>
      <c r="K259" s="1" t="s">
        <v>560</v>
      </c>
    </row>
    <row r="260" spans="2:11">
      <c r="B260" s="1" t="s">
        <v>123</v>
      </c>
      <c r="C260" s="1" t="s">
        <v>32133</v>
      </c>
      <c r="D260" s="1" t="str">
        <f>IFERROR(MID(E260,LEN(E260),1),0)&amp;"."&amp;IFERROR(MID(F260,LEN(F260),1),0)&amp;IFERROR(MID(G260,LEN(G260),1),0)</f>
        <v>4.10</v>
      </c>
      <c r="E260" s="1" t="s">
        <v>31881</v>
      </c>
      <c r="F260" s="1" t="s">
        <v>31882</v>
      </c>
      <c r="G260" s="1"/>
      <c r="H260" s="1"/>
      <c r="I260" s="1"/>
      <c r="J260" s="1">
        <v>1</v>
      </c>
      <c r="K260" s="1" t="s">
        <v>563</v>
      </c>
    </row>
    <row r="261" spans="2:11">
      <c r="B261" s="1" t="s">
        <v>383</v>
      </c>
      <c r="C261" s="1" t="s">
        <v>32134</v>
      </c>
      <c r="D261" s="1" t="str">
        <f>IFERROR(MID(E261,LEN(E261),1),0)&amp;"."&amp;IFERROR(MID(F261,LEN(F261),1),0)&amp;IFERROR(MID(G261,LEN(G261),1),0)</f>
        <v>4.10</v>
      </c>
      <c r="E261" s="1" t="s">
        <v>31881</v>
      </c>
      <c r="F261" s="1" t="s">
        <v>31882</v>
      </c>
      <c r="G261" s="1"/>
      <c r="H261" s="1"/>
      <c r="I261" s="1"/>
      <c r="J261" s="1">
        <v>1</v>
      </c>
      <c r="K261" s="1" t="s">
        <v>823</v>
      </c>
    </row>
    <row r="262" spans="2:11">
      <c r="B262" s="1" t="s">
        <v>385</v>
      </c>
      <c r="C262" s="1" t="s">
        <v>31671</v>
      </c>
      <c r="D262" s="1" t="str">
        <f>IFERROR(MID(E262,LEN(E262),1),0)&amp;"."&amp;IFERROR(MID(F262,LEN(F262),1),0)&amp;IFERROR(MID(G262,LEN(G262),1),0)</f>
        <v>4.10</v>
      </c>
      <c r="E262" s="1" t="s">
        <v>31881</v>
      </c>
      <c r="F262" s="1" t="s">
        <v>31882</v>
      </c>
      <c r="G262" s="1"/>
      <c r="H262" s="1"/>
      <c r="I262" s="1"/>
      <c r="J262" s="1">
        <v>1</v>
      </c>
      <c r="K262" s="1" t="s">
        <v>825</v>
      </c>
    </row>
    <row r="263" spans="2:11">
      <c r="B263" s="1" t="s">
        <v>395</v>
      </c>
      <c r="C263" s="1" t="s">
        <v>32135</v>
      </c>
      <c r="D263" s="1" t="str">
        <f>IFERROR(MID(E263,LEN(E263),1),0)&amp;"."&amp;IFERROR(MID(F263,LEN(F263),1),0)&amp;IFERROR(MID(G263,LEN(G263),1),0)</f>
        <v>4.10</v>
      </c>
      <c r="E263" s="1" t="s">
        <v>31881</v>
      </c>
      <c r="F263" s="1" t="s">
        <v>31882</v>
      </c>
      <c r="G263" s="1"/>
      <c r="H263" s="1"/>
      <c r="I263" s="1"/>
      <c r="J263" s="1">
        <v>1</v>
      </c>
      <c r="K263" s="1" t="s">
        <v>835</v>
      </c>
    </row>
    <row r="264" spans="2:11">
      <c r="B264" s="1" t="s">
        <v>5</v>
      </c>
      <c r="C264" s="1" t="s">
        <v>32138</v>
      </c>
      <c r="D264" s="1" t="str">
        <f>IFERROR(MID(E264,LEN(E264),1),0)&amp;"."&amp;IFERROR(MID(F264,LEN(F264),1),0)&amp;IFERROR(MID(G264,LEN(G264),1),0)</f>
        <v>4.20</v>
      </c>
      <c r="E264" s="1" t="s">
        <v>31881</v>
      </c>
      <c r="F264" s="1" t="s">
        <v>31884</v>
      </c>
      <c r="G264" s="1"/>
      <c r="H264" s="1" t="s">
        <v>883</v>
      </c>
      <c r="I264" s="1"/>
      <c r="J264" s="1">
        <v>3</v>
      </c>
      <c r="K264" s="1" t="s">
        <v>445</v>
      </c>
    </row>
    <row r="265" spans="2:11">
      <c r="B265" s="1" t="s">
        <v>33</v>
      </c>
      <c r="C265" s="1" t="s">
        <v>32136</v>
      </c>
      <c r="D265" s="1" t="str">
        <f>IFERROR(MID(E265,LEN(E265),1),0)&amp;"."&amp;IFERROR(MID(F265,LEN(F265),1),0)&amp;IFERROR(MID(G265,LEN(G265),1),0)</f>
        <v>4.20</v>
      </c>
      <c r="E265" s="1" t="s">
        <v>31881</v>
      </c>
      <c r="F265" s="1" t="s">
        <v>31884</v>
      </c>
      <c r="G265" s="1"/>
      <c r="H265" s="1"/>
      <c r="I265" s="1" t="s">
        <v>882</v>
      </c>
      <c r="J265" s="1">
        <v>2</v>
      </c>
      <c r="K265" s="1" t="s">
        <v>473</v>
      </c>
    </row>
    <row r="266" spans="2:11">
      <c r="B266" s="1" t="s">
        <v>204</v>
      </c>
      <c r="C266" s="1" t="s">
        <v>32137</v>
      </c>
      <c r="D266" s="1" t="str">
        <f>IFERROR(MID(E266,LEN(E266),1),0)&amp;"."&amp;IFERROR(MID(F266,LEN(F266),1),0)&amp;IFERROR(MID(G266,LEN(G266),1),0)</f>
        <v>4.20</v>
      </c>
      <c r="E266" s="1" t="s">
        <v>31881</v>
      </c>
      <c r="F266" s="1" t="s">
        <v>31884</v>
      </c>
      <c r="G266" s="1"/>
      <c r="H266" s="1"/>
      <c r="I266" s="1" t="s">
        <v>882</v>
      </c>
      <c r="J266" s="1">
        <v>2</v>
      </c>
      <c r="K266" s="1" t="s">
        <v>644</v>
      </c>
    </row>
    <row r="267" spans="2:11">
      <c r="B267" s="1" t="s">
        <v>28</v>
      </c>
      <c r="C267" s="1" t="s">
        <v>32139</v>
      </c>
      <c r="D267" s="1" t="str">
        <f>IFERROR(MID(E267,LEN(E267),1),0)&amp;"."&amp;IFERROR(MID(F267,LEN(F267),1),0)&amp;IFERROR(MID(G267,LEN(G267),1),0)</f>
        <v>4.20</v>
      </c>
      <c r="E267" s="1" t="s">
        <v>31881</v>
      </c>
      <c r="F267" s="1" t="s">
        <v>31884</v>
      </c>
      <c r="G267" s="1"/>
      <c r="H267" s="1"/>
      <c r="I267" s="1"/>
      <c r="J267" s="1">
        <v>2</v>
      </c>
      <c r="K267" s="1" t="s">
        <v>468</v>
      </c>
    </row>
    <row r="268" spans="2:11">
      <c r="B268" s="1" t="s">
        <v>307</v>
      </c>
      <c r="C268" s="1" t="s">
        <v>32140</v>
      </c>
      <c r="D268" s="1" t="str">
        <f>IFERROR(MID(E268,LEN(E268),1),0)&amp;"."&amp;IFERROR(MID(F268,LEN(F268),1),0)&amp;IFERROR(MID(G268,LEN(G268),1),0)</f>
        <v>4.20</v>
      </c>
      <c r="E268" s="1" t="s">
        <v>31881</v>
      </c>
      <c r="F268" s="1" t="s">
        <v>31884</v>
      </c>
      <c r="G268" s="1"/>
      <c r="H268" s="1"/>
      <c r="I268" s="1"/>
      <c r="J268" s="1">
        <v>2</v>
      </c>
      <c r="K268" s="1" t="s">
        <v>747</v>
      </c>
    </row>
    <row r="269" spans="2:11">
      <c r="B269" s="1" t="s">
        <v>313</v>
      </c>
      <c r="C269" s="1" t="s">
        <v>32141</v>
      </c>
      <c r="D269" s="1" t="str">
        <f>IFERROR(MID(E269,LEN(E269),1),0)&amp;"."&amp;IFERROR(MID(F269,LEN(F269),1),0)&amp;IFERROR(MID(G269,LEN(G269),1),0)</f>
        <v>4.20</v>
      </c>
      <c r="E269" s="1" t="s">
        <v>31881</v>
      </c>
      <c r="F269" s="1" t="s">
        <v>31884</v>
      </c>
      <c r="G269" s="1"/>
      <c r="H269" s="1"/>
      <c r="I269" s="1"/>
      <c r="J269" s="1">
        <v>2</v>
      </c>
      <c r="K269" s="1" t="s">
        <v>753</v>
      </c>
    </row>
    <row r="270" spans="2:11">
      <c r="B270" s="1" t="s">
        <v>364</v>
      </c>
      <c r="C270" s="1" t="s">
        <v>32142</v>
      </c>
      <c r="D270" s="1" t="str">
        <f>IFERROR(MID(E270,LEN(E270),1),0)&amp;"."&amp;IFERROR(MID(F270,LEN(F270),1),0)&amp;IFERROR(MID(G270,LEN(G270),1),0)</f>
        <v>4.20</v>
      </c>
      <c r="E270" s="1" t="s">
        <v>31881</v>
      </c>
      <c r="F270" s="1" t="s">
        <v>31884</v>
      </c>
      <c r="G270" s="1"/>
      <c r="H270" s="1"/>
      <c r="I270" s="1"/>
      <c r="J270" s="1">
        <v>2</v>
      </c>
      <c r="K270" s="1" t="s">
        <v>804</v>
      </c>
    </row>
    <row r="271" spans="2:11">
      <c r="B271" s="1" t="s">
        <v>384</v>
      </c>
      <c r="C271" s="1" t="s">
        <v>31672</v>
      </c>
      <c r="D271" s="1" t="str">
        <f>IFERROR(MID(E271,LEN(E271),1),0)&amp;"."&amp;IFERROR(MID(F271,LEN(F271),1),0)&amp;IFERROR(MID(G271,LEN(G271),1),0)</f>
        <v>4.20</v>
      </c>
      <c r="E271" s="1" t="s">
        <v>31881</v>
      </c>
      <c r="F271" s="1" t="s">
        <v>31884</v>
      </c>
      <c r="G271" s="1"/>
      <c r="H271" s="1"/>
      <c r="I271" s="1"/>
      <c r="J271" s="1">
        <v>2</v>
      </c>
      <c r="K271" s="1" t="s">
        <v>824</v>
      </c>
    </row>
    <row r="272" spans="2:11">
      <c r="B272" s="1" t="s">
        <v>1</v>
      </c>
      <c r="C272" s="1" t="s">
        <v>32143</v>
      </c>
      <c r="D272" s="1" t="str">
        <f>IFERROR(MID(E272,LEN(E272),1),0)&amp;"."&amp;IFERROR(MID(F272,LEN(F272),1),0)&amp;IFERROR(MID(G272,LEN(G272),1),0)</f>
        <v>4.20</v>
      </c>
      <c r="E272" s="1" t="s">
        <v>31881</v>
      </c>
      <c r="F272" s="1" t="s">
        <v>31884</v>
      </c>
      <c r="G272" s="1"/>
      <c r="H272" s="1" t="s">
        <v>883</v>
      </c>
      <c r="I272" s="1" t="s">
        <v>882</v>
      </c>
      <c r="J272" s="1">
        <v>1</v>
      </c>
      <c r="K272" s="1" t="s">
        <v>441</v>
      </c>
    </row>
    <row r="273" spans="2:11">
      <c r="B273" s="1" t="s">
        <v>299</v>
      </c>
      <c r="C273" s="1" t="s">
        <v>32144</v>
      </c>
      <c r="D273" s="1" t="str">
        <f>IFERROR(MID(E273,LEN(E273),1),0)&amp;"."&amp;IFERROR(MID(F273,LEN(F273),1),0)&amp;IFERROR(MID(G273,LEN(G273),1),0)</f>
        <v>4.20</v>
      </c>
      <c r="E273" s="1" t="s">
        <v>31881</v>
      </c>
      <c r="F273" s="1" t="s">
        <v>31884</v>
      </c>
      <c r="G273" s="1"/>
      <c r="H273" s="1"/>
      <c r="I273" s="1"/>
      <c r="J273" s="1">
        <v>1</v>
      </c>
      <c r="K273" s="1" t="s">
        <v>739</v>
      </c>
    </row>
    <row r="274" spans="2:11">
      <c r="B274" s="1" t="s">
        <v>53</v>
      </c>
      <c r="C274" s="1" t="s">
        <v>32145</v>
      </c>
      <c r="D274" s="1" t="str">
        <f>IFERROR(MID(E274,LEN(E274),1),0)&amp;"."&amp;IFERROR(MID(F274,LEN(F274),1),0)&amp;IFERROR(MID(G274,LEN(G274),1),0)</f>
        <v>4.20</v>
      </c>
      <c r="E274" s="1" t="s">
        <v>31881</v>
      </c>
      <c r="F274" s="1" t="s">
        <v>31884</v>
      </c>
      <c r="G274" s="1"/>
      <c r="H274" s="1"/>
      <c r="I274" s="1"/>
      <c r="J274" s="1">
        <v>1</v>
      </c>
      <c r="K274" s="1" t="s">
        <v>493</v>
      </c>
    </row>
    <row r="275" spans="2:11">
      <c r="B275" s="1" t="s">
        <v>43</v>
      </c>
      <c r="C275" s="1" t="s">
        <v>32146</v>
      </c>
      <c r="D275" s="1" t="str">
        <f>IFERROR(MID(E275,LEN(E275),1),0)&amp;"."&amp;IFERROR(MID(F275,LEN(F275),1),0)&amp;IFERROR(MID(G275,LEN(G275),1),0)</f>
        <v>4.20</v>
      </c>
      <c r="E275" s="1" t="s">
        <v>31881</v>
      </c>
      <c r="F275" s="1" t="s">
        <v>31884</v>
      </c>
      <c r="G275" s="1"/>
      <c r="H275" s="1"/>
      <c r="I275" s="1"/>
      <c r="J275" s="1">
        <v>1</v>
      </c>
      <c r="K275" s="1" t="s">
        <v>483</v>
      </c>
    </row>
    <row r="276" spans="2:11">
      <c r="B276" s="1" t="s">
        <v>69</v>
      </c>
      <c r="C276" s="1" t="s">
        <v>32147</v>
      </c>
      <c r="D276" s="1" t="str">
        <f>IFERROR(MID(E276,LEN(E276),1),0)&amp;"."&amp;IFERROR(MID(F276,LEN(F276),1),0)&amp;IFERROR(MID(G276,LEN(G276),1),0)</f>
        <v>4.20</v>
      </c>
      <c r="E276" s="1" t="s">
        <v>31881</v>
      </c>
      <c r="F276" s="1" t="s">
        <v>31884</v>
      </c>
      <c r="G276" s="1"/>
      <c r="H276" s="1"/>
      <c r="I276" s="1"/>
      <c r="J276" s="1">
        <v>1</v>
      </c>
      <c r="K276" s="1" t="s">
        <v>509</v>
      </c>
    </row>
    <row r="277" spans="2:11">
      <c r="B277" s="1" t="s">
        <v>83</v>
      </c>
      <c r="C277" s="1" t="s">
        <v>32148</v>
      </c>
      <c r="D277" s="1" t="str">
        <f>IFERROR(MID(E277,LEN(E277),1),0)&amp;"."&amp;IFERROR(MID(F277,LEN(F277),1),0)&amp;IFERROR(MID(G277,LEN(G277),1),0)</f>
        <v>4.20</v>
      </c>
      <c r="E277" s="1" t="s">
        <v>31881</v>
      </c>
      <c r="F277" s="1" t="s">
        <v>31884</v>
      </c>
      <c r="G277" s="1"/>
      <c r="H277" s="1"/>
      <c r="I277" s="1"/>
      <c r="J277" s="1">
        <v>1</v>
      </c>
      <c r="K277" s="1" t="s">
        <v>523</v>
      </c>
    </row>
    <row r="278" spans="2:11">
      <c r="B278" s="1" t="s">
        <v>136</v>
      </c>
      <c r="C278" s="1" t="s">
        <v>32149</v>
      </c>
      <c r="D278" s="1" t="str">
        <f>IFERROR(MID(E278,LEN(E278),1),0)&amp;"."&amp;IFERROR(MID(F278,LEN(F278),1),0)&amp;IFERROR(MID(G278,LEN(G278),1),0)</f>
        <v>4.20</v>
      </c>
      <c r="E278" s="1" t="s">
        <v>31881</v>
      </c>
      <c r="F278" s="1" t="s">
        <v>31884</v>
      </c>
      <c r="G278" s="1"/>
      <c r="H278" s="1"/>
      <c r="I278" s="1"/>
      <c r="J278" s="1">
        <v>1</v>
      </c>
      <c r="K278" s="1" t="s">
        <v>576</v>
      </c>
    </row>
    <row r="279" spans="2:11">
      <c r="B279" s="1" t="s">
        <v>151</v>
      </c>
      <c r="C279" s="1" t="s">
        <v>32150</v>
      </c>
      <c r="D279" s="1" t="str">
        <f>IFERROR(MID(E279,LEN(E279),1),0)&amp;"."&amp;IFERROR(MID(F279,LEN(F279),1),0)&amp;IFERROR(MID(G279,LEN(G279),1),0)</f>
        <v>4.20</v>
      </c>
      <c r="E279" s="1" t="s">
        <v>31881</v>
      </c>
      <c r="F279" s="1" t="s">
        <v>31884</v>
      </c>
      <c r="G279" s="1"/>
      <c r="H279" s="1"/>
      <c r="I279" s="1"/>
      <c r="J279" s="1">
        <v>1</v>
      </c>
      <c r="K279" s="1" t="s">
        <v>591</v>
      </c>
    </row>
    <row r="280" spans="2:11">
      <c r="B280" s="1" t="s">
        <v>171</v>
      </c>
      <c r="C280" s="1" t="s">
        <v>32151</v>
      </c>
      <c r="D280" s="1" t="str">
        <f>IFERROR(MID(E280,LEN(E280),1),0)&amp;"."&amp;IFERROR(MID(F280,LEN(F280),1),0)&amp;IFERROR(MID(G280,LEN(G280),1),0)</f>
        <v>4.20</v>
      </c>
      <c r="E280" s="1" t="s">
        <v>31881</v>
      </c>
      <c r="F280" s="1" t="s">
        <v>31884</v>
      </c>
      <c r="G280" s="1"/>
      <c r="H280" s="1"/>
      <c r="I280" s="1"/>
      <c r="J280" s="1">
        <v>1</v>
      </c>
      <c r="K280" s="1" t="s">
        <v>611</v>
      </c>
    </row>
    <row r="281" spans="2:11">
      <c r="B281" s="1" t="s">
        <v>193</v>
      </c>
      <c r="C281" s="1" t="s">
        <v>32152</v>
      </c>
      <c r="D281" s="1" t="str">
        <f>IFERROR(MID(E281,LEN(E281),1),0)&amp;"."&amp;IFERROR(MID(F281,LEN(F281),1),0)&amp;IFERROR(MID(G281,LEN(G281),1),0)</f>
        <v>4.20</v>
      </c>
      <c r="E281" s="1" t="s">
        <v>31881</v>
      </c>
      <c r="F281" s="1" t="s">
        <v>31884</v>
      </c>
      <c r="G281" s="1"/>
      <c r="H281" s="1"/>
      <c r="I281" s="1"/>
      <c r="J281" s="1">
        <v>1</v>
      </c>
      <c r="K281" s="1" t="s">
        <v>633</v>
      </c>
    </row>
    <row r="282" spans="2:11">
      <c r="B282" s="1" t="s">
        <v>207</v>
      </c>
      <c r="C282" s="1" t="s">
        <v>32153</v>
      </c>
      <c r="D282" s="1" t="str">
        <f>IFERROR(MID(E282,LEN(E282),1),0)&amp;"."&amp;IFERROR(MID(F282,LEN(F282),1),0)&amp;IFERROR(MID(G282,LEN(G282),1),0)</f>
        <v>4.20</v>
      </c>
      <c r="E282" s="1" t="s">
        <v>31881</v>
      </c>
      <c r="F282" s="1" t="s">
        <v>31884</v>
      </c>
      <c r="G282" s="1"/>
      <c r="H282" s="1"/>
      <c r="I282" s="1"/>
      <c r="J282" s="1">
        <v>1</v>
      </c>
      <c r="K282" s="1" t="s">
        <v>647</v>
      </c>
    </row>
    <row r="283" spans="2:11">
      <c r="B283" s="1" t="s">
        <v>284</v>
      </c>
      <c r="C283" s="1" t="s">
        <v>32154</v>
      </c>
      <c r="D283" s="1" t="str">
        <f>IFERROR(MID(E283,LEN(E283),1),0)&amp;"."&amp;IFERROR(MID(F283,LEN(F283),1),0)&amp;IFERROR(MID(G283,LEN(G283),1),0)</f>
        <v>4.20</v>
      </c>
      <c r="E283" s="1" t="s">
        <v>31881</v>
      </c>
      <c r="F283" s="1" t="s">
        <v>31884</v>
      </c>
      <c r="G283" s="1"/>
      <c r="H283" s="1"/>
      <c r="I283" s="1"/>
      <c r="J283" s="1">
        <v>1</v>
      </c>
      <c r="K283" s="1" t="s">
        <v>724</v>
      </c>
    </row>
    <row r="284" spans="2:11">
      <c r="B284" s="1" t="s">
        <v>317</v>
      </c>
      <c r="C284" s="1" t="s">
        <v>32155</v>
      </c>
      <c r="D284" s="1" t="str">
        <f>IFERROR(MID(E284,LEN(E284),1),0)&amp;"."&amp;IFERROR(MID(F284,LEN(F284),1),0)&amp;IFERROR(MID(G284,LEN(G284),1),0)</f>
        <v>4.20</v>
      </c>
      <c r="E284" s="1" t="s">
        <v>31881</v>
      </c>
      <c r="F284" s="1" t="s">
        <v>31884</v>
      </c>
      <c r="G284" s="1"/>
      <c r="H284" s="1"/>
      <c r="I284" s="1"/>
      <c r="J284" s="1">
        <v>1</v>
      </c>
      <c r="K284" s="1" t="s">
        <v>757</v>
      </c>
    </row>
    <row r="285" spans="2:11">
      <c r="B285" s="1" t="s">
        <v>318</v>
      </c>
      <c r="C285" s="1" t="s">
        <v>32156</v>
      </c>
      <c r="D285" s="1" t="str">
        <f>IFERROR(MID(E285,LEN(E285),1),0)&amp;"."&amp;IFERROR(MID(F285,LEN(F285),1),0)&amp;IFERROR(MID(G285,LEN(G285),1),0)</f>
        <v>4.20</v>
      </c>
      <c r="E285" s="1" t="s">
        <v>31881</v>
      </c>
      <c r="F285" s="1" t="s">
        <v>31884</v>
      </c>
      <c r="G285" s="1"/>
      <c r="H285" s="1"/>
      <c r="I285" s="1"/>
      <c r="J285" s="1">
        <v>1</v>
      </c>
      <c r="K285" s="1" t="s">
        <v>758</v>
      </c>
    </row>
    <row r="286" spans="2:11">
      <c r="B286" s="1" t="s">
        <v>348</v>
      </c>
      <c r="C286" s="1" t="s">
        <v>32157</v>
      </c>
      <c r="D286" s="1" t="str">
        <f>IFERROR(MID(E286,LEN(E286),1),0)&amp;"."&amp;IFERROR(MID(F286,LEN(F286),1),0)&amp;IFERROR(MID(G286,LEN(G286),1),0)</f>
        <v>4.20</v>
      </c>
      <c r="E286" s="1" t="s">
        <v>31881</v>
      </c>
      <c r="F286" s="1" t="s">
        <v>31884</v>
      </c>
      <c r="G286" s="1"/>
      <c r="H286" s="1"/>
      <c r="I286" s="1"/>
      <c r="J286" s="1">
        <v>1</v>
      </c>
      <c r="K286" s="1" t="s">
        <v>788</v>
      </c>
    </row>
    <row r="287" spans="2:11">
      <c r="B287" s="1" t="s">
        <v>386</v>
      </c>
      <c r="C287" s="1" t="s">
        <v>32158</v>
      </c>
      <c r="D287" s="1" t="str">
        <f>IFERROR(MID(E287,LEN(E287),1),0)&amp;"."&amp;IFERROR(MID(F287,LEN(F287),1),0)&amp;IFERROR(MID(G287,LEN(G287),1),0)</f>
        <v>4.20</v>
      </c>
      <c r="E287" s="1" t="s">
        <v>31881</v>
      </c>
      <c r="F287" s="1" t="s">
        <v>31884</v>
      </c>
      <c r="G287" s="1"/>
      <c r="H287" s="1"/>
      <c r="I287" s="1"/>
      <c r="J287" s="1">
        <v>1</v>
      </c>
      <c r="K287" s="1" t="s">
        <v>826</v>
      </c>
    </row>
    <row r="288" spans="2:11">
      <c r="B288" s="1" t="s">
        <v>422</v>
      </c>
      <c r="C288" s="1" t="s">
        <v>31667</v>
      </c>
      <c r="D288" s="1" t="str">
        <f>IFERROR(MID(E288,LEN(E288),1),0)&amp;"."&amp;IFERROR(MID(F288,LEN(F288),1),0)&amp;IFERROR(MID(G288,LEN(G288),1),0)</f>
        <v>4.20</v>
      </c>
      <c r="E288" s="1" t="s">
        <v>31881</v>
      </c>
      <c r="F288" s="1" t="s">
        <v>31884</v>
      </c>
      <c r="G288" s="1"/>
      <c r="H288" s="1"/>
      <c r="I288" s="1"/>
      <c r="J288" s="1">
        <v>1</v>
      </c>
      <c r="K288" s="1" t="s">
        <v>862</v>
      </c>
    </row>
    <row r="289" spans="2:11">
      <c r="B289" s="1" t="s">
        <v>41</v>
      </c>
      <c r="C289" s="1" t="s">
        <v>32159</v>
      </c>
      <c r="D289" s="1" t="str">
        <f>IFERROR(MID(E289,LEN(E289),1),0)&amp;"."&amp;IFERROR(MID(F289,LEN(F289),1),0)&amp;IFERROR(MID(G289,LEN(G289),1),0)</f>
        <v>4.20</v>
      </c>
      <c r="E289" s="1" t="s">
        <v>31881</v>
      </c>
      <c r="F289" s="1" t="s">
        <v>31884</v>
      </c>
      <c r="G289" s="1"/>
      <c r="H289" s="1"/>
      <c r="I289" s="1"/>
      <c r="J289" s="1">
        <v>1</v>
      </c>
      <c r="K289" s="1" t="s">
        <v>481</v>
      </c>
    </row>
    <row r="290" spans="2:11">
      <c r="B290" s="1" t="s">
        <v>99</v>
      </c>
      <c r="C290" s="1" t="s">
        <v>99</v>
      </c>
      <c r="D290" s="1" t="str">
        <f>IFERROR(MID(E290,LEN(E290),1),0)&amp;"."&amp;IFERROR(MID(F290,LEN(F290),1),0)&amp;IFERROR(MID(G290,LEN(G290),1),0)</f>
        <v>4.20</v>
      </c>
      <c r="E290" s="1" t="s">
        <v>31881</v>
      </c>
      <c r="F290" s="1" t="s">
        <v>31884</v>
      </c>
      <c r="G290" s="1"/>
      <c r="H290" s="1"/>
      <c r="I290" s="1"/>
      <c r="J290" s="1">
        <v>1</v>
      </c>
      <c r="K290" s="1" t="s">
        <v>539</v>
      </c>
    </row>
    <row r="291" spans="2:11">
      <c r="B291" s="1" t="s">
        <v>111</v>
      </c>
      <c r="C291" s="1" t="s">
        <v>32162</v>
      </c>
      <c r="D291" s="1" t="str">
        <f>IFERROR(MID(E291,LEN(E291),1),0)&amp;"."&amp;IFERROR(MID(F291,LEN(F291),1),0)&amp;IFERROR(MID(G291,LEN(G291),1),0)</f>
        <v>4.30</v>
      </c>
      <c r="E291" s="1" t="s">
        <v>31881</v>
      </c>
      <c r="F291" s="1" t="s">
        <v>31883</v>
      </c>
      <c r="G291" s="1"/>
      <c r="H291" s="1"/>
      <c r="I291" s="1"/>
      <c r="J291" s="1">
        <v>3</v>
      </c>
      <c r="K291" s="1" t="s">
        <v>551</v>
      </c>
    </row>
    <row r="292" spans="2:11">
      <c r="B292" s="1" t="s">
        <v>117</v>
      </c>
      <c r="C292" s="1" t="s">
        <v>32163</v>
      </c>
      <c r="D292" s="1" t="str">
        <f>IFERROR(MID(E292,LEN(E292),1),0)&amp;"."&amp;IFERROR(MID(F292,LEN(F292),1),0)&amp;IFERROR(MID(G292,LEN(G292),1),0)</f>
        <v>4.30</v>
      </c>
      <c r="E292" s="1" t="s">
        <v>31881</v>
      </c>
      <c r="F292" s="1" t="s">
        <v>31883</v>
      </c>
      <c r="G292" s="1"/>
      <c r="H292" s="1"/>
      <c r="I292" s="1"/>
      <c r="J292" s="1">
        <v>3</v>
      </c>
      <c r="K292" s="1" t="s">
        <v>557</v>
      </c>
    </row>
    <row r="293" spans="2:11">
      <c r="B293" s="1" t="s">
        <v>226</v>
      </c>
      <c r="C293" s="1" t="s">
        <v>32168</v>
      </c>
      <c r="D293" s="1" t="str">
        <f>IFERROR(MID(E293,LEN(E293),1),0)&amp;"."&amp;IFERROR(MID(F293,LEN(F293),1),0)&amp;IFERROR(MID(G293,LEN(G293),1),0)</f>
        <v>4.30</v>
      </c>
      <c r="E293" s="1" t="s">
        <v>31881</v>
      </c>
      <c r="F293" s="1" t="s">
        <v>31883</v>
      </c>
      <c r="G293" s="1"/>
      <c r="H293" s="1"/>
      <c r="I293" s="1"/>
      <c r="J293" s="1">
        <v>3</v>
      </c>
      <c r="K293" s="1" t="s">
        <v>666</v>
      </c>
    </row>
    <row r="294" spans="2:11">
      <c r="B294" s="1" t="s">
        <v>248</v>
      </c>
      <c r="C294" s="1" t="s">
        <v>32169</v>
      </c>
      <c r="D294" s="1" t="str">
        <f>IFERROR(MID(E294,LEN(E294),1),0)&amp;"."&amp;IFERROR(MID(F294,LEN(F294),1),0)&amp;IFERROR(MID(G294,LEN(G294),1),0)</f>
        <v>4.30</v>
      </c>
      <c r="E294" s="1" t="s">
        <v>31881</v>
      </c>
      <c r="F294" s="1" t="s">
        <v>31883</v>
      </c>
      <c r="G294" s="1"/>
      <c r="H294" s="1"/>
      <c r="I294" s="1"/>
      <c r="J294" s="1">
        <v>3</v>
      </c>
      <c r="K294" s="1" t="s">
        <v>688</v>
      </c>
    </row>
    <row r="295" spans="2:11">
      <c r="B295" s="1" t="s">
        <v>301</v>
      </c>
      <c r="C295" s="1" t="s">
        <v>32170</v>
      </c>
      <c r="D295" s="1" t="str">
        <f>IFERROR(MID(E295,LEN(E295),1),0)&amp;"."&amp;IFERROR(MID(F295,LEN(F295),1),0)&amp;IFERROR(MID(G295,LEN(G295),1),0)</f>
        <v>4.30</v>
      </c>
      <c r="E295" s="1" t="s">
        <v>31881</v>
      </c>
      <c r="F295" s="1" t="s">
        <v>31883</v>
      </c>
      <c r="G295" s="1"/>
      <c r="H295" s="1"/>
      <c r="I295" s="1"/>
      <c r="J295" s="1">
        <v>3</v>
      </c>
      <c r="K295" s="1" t="s">
        <v>741</v>
      </c>
    </row>
    <row r="296" spans="2:11">
      <c r="B296" s="1" t="s">
        <v>30</v>
      </c>
      <c r="C296" s="1" t="s">
        <v>32173</v>
      </c>
      <c r="D296" s="1" t="str">
        <f>IFERROR(MID(E296,LEN(E296),1),0)&amp;"."&amp;IFERROR(MID(F296,LEN(F296),1),0)&amp;IFERROR(MID(G296,LEN(G296),1),0)</f>
        <v>4.30</v>
      </c>
      <c r="E296" s="1" t="s">
        <v>31881</v>
      </c>
      <c r="F296" s="1" t="s">
        <v>31883</v>
      </c>
      <c r="G296" s="1"/>
      <c r="H296" s="1"/>
      <c r="I296" s="1" t="s">
        <v>882</v>
      </c>
      <c r="J296" s="1">
        <v>3</v>
      </c>
      <c r="K296" s="1" t="s">
        <v>470</v>
      </c>
    </row>
    <row r="297" spans="2:11">
      <c r="B297" s="1" t="s">
        <v>97</v>
      </c>
      <c r="C297" s="1" t="s">
        <v>32160</v>
      </c>
      <c r="D297" s="1" t="str">
        <f>IFERROR(MID(E297,LEN(E297),1),0)&amp;"."&amp;IFERROR(MID(F297,LEN(F297),1),0)&amp;IFERROR(MID(G297,LEN(G297),1),0)</f>
        <v>4.30</v>
      </c>
      <c r="E297" s="1" t="s">
        <v>31881</v>
      </c>
      <c r="F297" s="1" t="s">
        <v>31883</v>
      </c>
      <c r="G297" s="1"/>
      <c r="H297" s="1"/>
      <c r="I297" s="1"/>
      <c r="J297" s="1">
        <v>2</v>
      </c>
      <c r="K297" s="1" t="s">
        <v>537</v>
      </c>
    </row>
    <row r="298" spans="2:11">
      <c r="B298" s="1" t="s">
        <v>103</v>
      </c>
      <c r="C298" s="1" t="s">
        <v>32161</v>
      </c>
      <c r="D298" s="1" t="str">
        <f>IFERROR(MID(E298,LEN(E298),1),0)&amp;"."&amp;IFERROR(MID(F298,LEN(F298),1),0)&amp;IFERROR(MID(G298,LEN(G298),1),0)</f>
        <v>4.30</v>
      </c>
      <c r="E298" s="1" t="s">
        <v>31881</v>
      </c>
      <c r="F298" s="1" t="s">
        <v>31883</v>
      </c>
      <c r="G298" s="1"/>
      <c r="H298" s="1"/>
      <c r="I298" s="1"/>
      <c r="J298" s="1">
        <v>2</v>
      </c>
      <c r="K298" s="1" t="s">
        <v>543</v>
      </c>
    </row>
    <row r="299" spans="2:11">
      <c r="B299" s="1" t="s">
        <v>146</v>
      </c>
      <c r="C299" s="1" t="s">
        <v>32164</v>
      </c>
      <c r="D299" s="1" t="str">
        <f>IFERROR(MID(E299,LEN(E299),1),0)&amp;"."&amp;IFERROR(MID(F299,LEN(F299),1),0)&amp;IFERROR(MID(G299,LEN(G299),1),0)</f>
        <v>4.30</v>
      </c>
      <c r="E299" s="1" t="s">
        <v>31881</v>
      </c>
      <c r="F299" s="1" t="s">
        <v>31883</v>
      </c>
      <c r="G299" s="1"/>
      <c r="H299" s="1"/>
      <c r="I299" s="1"/>
      <c r="J299" s="1">
        <v>2</v>
      </c>
      <c r="K299" s="1" t="s">
        <v>586</v>
      </c>
    </row>
    <row r="300" spans="2:11">
      <c r="B300" s="1" t="s">
        <v>208</v>
      </c>
      <c r="C300" s="1" t="s">
        <v>32165</v>
      </c>
      <c r="D300" s="1" t="str">
        <f>IFERROR(MID(E300,LEN(E300),1),0)&amp;"."&amp;IFERROR(MID(F300,LEN(F300),1),0)&amp;IFERROR(MID(G300,LEN(G300),1),0)</f>
        <v>4.30</v>
      </c>
      <c r="E300" s="1" t="s">
        <v>31881</v>
      </c>
      <c r="F300" s="1" t="s">
        <v>31883</v>
      </c>
      <c r="G300" s="1"/>
      <c r="H300" s="1"/>
      <c r="I300" s="1"/>
      <c r="J300" s="1">
        <v>2</v>
      </c>
      <c r="K300" s="1" t="s">
        <v>648</v>
      </c>
    </row>
    <row r="301" spans="2:11">
      <c r="B301" s="1" t="s">
        <v>209</v>
      </c>
      <c r="C301" s="1" t="s">
        <v>32166</v>
      </c>
      <c r="D301" s="1" t="str">
        <f>IFERROR(MID(E301,LEN(E301),1),0)&amp;"."&amp;IFERROR(MID(F301,LEN(F301),1),0)&amp;IFERROR(MID(G301,LEN(G301),1),0)</f>
        <v>4.30</v>
      </c>
      <c r="E301" s="1" t="s">
        <v>31881</v>
      </c>
      <c r="F301" s="1" t="s">
        <v>31883</v>
      </c>
      <c r="G301" s="1"/>
      <c r="H301" s="1"/>
      <c r="I301" s="1"/>
      <c r="J301" s="1">
        <v>2</v>
      </c>
      <c r="K301" s="1" t="s">
        <v>649</v>
      </c>
    </row>
    <row r="302" spans="2:11">
      <c r="B302" s="1" t="s">
        <v>210</v>
      </c>
      <c r="C302" s="1" t="s">
        <v>210</v>
      </c>
      <c r="D302" s="1" t="str">
        <f>IFERROR(MID(E302,LEN(E302),1),0)&amp;"."&amp;IFERROR(MID(F302,LEN(F302),1),0)&amp;IFERROR(MID(G302,LEN(G302),1),0)</f>
        <v>4.30</v>
      </c>
      <c r="E302" s="1" t="s">
        <v>31881</v>
      </c>
      <c r="F302" s="1" t="s">
        <v>31883</v>
      </c>
      <c r="G302" s="1"/>
      <c r="H302" s="1"/>
      <c r="I302" s="1"/>
      <c r="J302" s="1">
        <v>2</v>
      </c>
      <c r="K302" s="1" t="s">
        <v>650</v>
      </c>
    </row>
    <row r="303" spans="2:11">
      <c r="B303" s="1" t="s">
        <v>220</v>
      </c>
      <c r="C303" s="1" t="s">
        <v>32167</v>
      </c>
      <c r="D303" s="1" t="str">
        <f>IFERROR(MID(E303,LEN(E303),1),0)&amp;"."&amp;IFERROR(MID(F303,LEN(F303),1),0)&amp;IFERROR(MID(G303,LEN(G303),1),0)</f>
        <v>4.30</v>
      </c>
      <c r="E303" s="1" t="s">
        <v>31881</v>
      </c>
      <c r="F303" s="1" t="s">
        <v>31883</v>
      </c>
      <c r="G303" s="1"/>
      <c r="H303" s="1"/>
      <c r="I303" s="1"/>
      <c r="J303" s="1">
        <v>2</v>
      </c>
      <c r="K303" s="1" t="s">
        <v>660</v>
      </c>
    </row>
    <row r="304" spans="2:11">
      <c r="B304" s="1" t="s">
        <v>425</v>
      </c>
      <c r="C304" s="1" t="s">
        <v>31701</v>
      </c>
      <c r="D304" s="1" t="str">
        <f>IFERROR(MID(E304,LEN(E304),1),0)&amp;"."&amp;IFERROR(MID(F304,LEN(F304),1),0)&amp;IFERROR(MID(G304,LEN(G304),1),0)</f>
        <v>4.30</v>
      </c>
      <c r="E304" s="1" t="s">
        <v>31881</v>
      </c>
      <c r="F304" s="1" t="s">
        <v>31883</v>
      </c>
      <c r="G304" s="1"/>
      <c r="H304" s="1"/>
      <c r="I304" s="1"/>
      <c r="J304" s="1">
        <v>2</v>
      </c>
      <c r="K304" s="1" t="s">
        <v>865</v>
      </c>
    </row>
    <row r="305" spans="2:11">
      <c r="B305" s="1" t="s">
        <v>428</v>
      </c>
      <c r="C305" s="1" t="s">
        <v>32171</v>
      </c>
      <c r="D305" s="1" t="str">
        <f>IFERROR(MID(E305,LEN(E305),1),0)&amp;"."&amp;IFERROR(MID(F305,LEN(F305),1),0)&amp;IFERROR(MID(G305,LEN(G305),1),0)</f>
        <v>4.30</v>
      </c>
      <c r="E305" s="1" t="s">
        <v>31881</v>
      </c>
      <c r="F305" s="1" t="s">
        <v>31883</v>
      </c>
      <c r="G305" s="1"/>
      <c r="H305" s="1"/>
      <c r="I305" s="1"/>
      <c r="J305" s="1">
        <v>2</v>
      </c>
      <c r="K305" s="1" t="s">
        <v>868</v>
      </c>
    </row>
    <row r="306" spans="2:11">
      <c r="B306" s="1" t="s">
        <v>2</v>
      </c>
      <c r="C306" s="1" t="s">
        <v>32172</v>
      </c>
      <c r="D306" s="1" t="str">
        <f>IFERROR(MID(E306,LEN(E306),1),0)&amp;"."&amp;IFERROR(MID(F306,LEN(F306),1),0)&amp;IFERROR(MID(G306,LEN(G306),1),0)</f>
        <v>4.30</v>
      </c>
      <c r="E306" s="1" t="s">
        <v>31881</v>
      </c>
      <c r="F306" s="1" t="s">
        <v>31883</v>
      </c>
      <c r="G306" s="1"/>
      <c r="H306" s="1" t="s">
        <v>884</v>
      </c>
      <c r="I306" s="1"/>
      <c r="J306" s="1">
        <v>2</v>
      </c>
      <c r="K306" s="1" t="s">
        <v>442</v>
      </c>
    </row>
    <row r="307" spans="2:11">
      <c r="B307" s="1" t="s">
        <v>335</v>
      </c>
      <c r="C307" s="1" t="s">
        <v>32174</v>
      </c>
      <c r="D307" s="1" t="str">
        <f>IFERROR(MID(E307,LEN(E307),1),0)&amp;"."&amp;IFERROR(MID(F307,LEN(F307),1),0)&amp;IFERROR(MID(G307,LEN(G307),1),0)</f>
        <v>4.30</v>
      </c>
      <c r="E307" s="1" t="s">
        <v>31881</v>
      </c>
      <c r="F307" s="1" t="s">
        <v>31883</v>
      </c>
      <c r="G307" s="1"/>
      <c r="H307" s="1"/>
      <c r="I307" s="1"/>
      <c r="J307" s="1">
        <v>2</v>
      </c>
      <c r="K307" s="1" t="s">
        <v>775</v>
      </c>
    </row>
    <row r="308" spans="2:11">
      <c r="B308" s="1" t="s">
        <v>398</v>
      </c>
      <c r="C308" s="1" t="s">
        <v>32175</v>
      </c>
      <c r="D308" s="1" t="str">
        <f>IFERROR(MID(E308,LEN(E308),1),0)&amp;"."&amp;IFERROR(MID(F308,LEN(F308),1),0)&amp;IFERROR(MID(G308,LEN(G308),1),0)</f>
        <v>4.30</v>
      </c>
      <c r="E308" s="1" t="s">
        <v>31881</v>
      </c>
      <c r="F308" s="1" t="s">
        <v>31883</v>
      </c>
      <c r="G308" s="1"/>
      <c r="H308" s="1"/>
      <c r="I308" s="1" t="s">
        <v>882</v>
      </c>
      <c r="J308" s="1">
        <v>1</v>
      </c>
      <c r="K308" s="1" t="s">
        <v>838</v>
      </c>
    </row>
    <row r="309" spans="2:11">
      <c r="B309" s="1" t="s">
        <v>40</v>
      </c>
      <c r="C309" s="1" t="s">
        <v>32176</v>
      </c>
      <c r="D309" s="1" t="str">
        <f>IFERROR(MID(E309,LEN(E309),1),0)&amp;"."&amp;IFERROR(MID(F309,LEN(F309),1),0)&amp;IFERROR(MID(G309,LEN(G309),1),0)</f>
        <v>4.30</v>
      </c>
      <c r="E309" s="1" t="s">
        <v>31881</v>
      </c>
      <c r="F309" s="1" t="s">
        <v>31883</v>
      </c>
      <c r="G309" s="1"/>
      <c r="H309" s="1"/>
      <c r="I309" s="1"/>
      <c r="J309" s="1">
        <v>1</v>
      </c>
      <c r="K309" s="1" t="s">
        <v>480</v>
      </c>
    </row>
    <row r="310" spans="2:11">
      <c r="B310" s="1" t="s">
        <v>330</v>
      </c>
      <c r="C310" s="1" t="s">
        <v>32177</v>
      </c>
      <c r="D310" s="1" t="str">
        <f>IFERROR(MID(E310,LEN(E310),1),0)&amp;"."&amp;IFERROR(MID(F310,LEN(F310),1),0)&amp;IFERROR(MID(G310,LEN(G310),1),0)</f>
        <v>4.30</v>
      </c>
      <c r="E310" s="1" t="s">
        <v>31881</v>
      </c>
      <c r="F310" s="1" t="s">
        <v>31883</v>
      </c>
      <c r="G310" s="1"/>
      <c r="H310" s="1"/>
      <c r="I310" s="1"/>
      <c r="J310" s="1">
        <v>1</v>
      </c>
      <c r="K310" s="1" t="s">
        <v>770</v>
      </c>
    </row>
    <row r="311" spans="2:11">
      <c r="B311" s="1" t="s">
        <v>380</v>
      </c>
      <c r="C311" s="1" t="s">
        <v>32178</v>
      </c>
      <c r="D311" s="1" t="str">
        <f>IFERROR(MID(E311,LEN(E311),1),0)&amp;"."&amp;IFERROR(MID(F311,LEN(F311),1),0)&amp;IFERROR(MID(G311,LEN(G311),1),0)</f>
        <v>4.30</v>
      </c>
      <c r="E311" s="1" t="s">
        <v>31881</v>
      </c>
      <c r="F311" s="1" t="s">
        <v>31883</v>
      </c>
      <c r="G311" s="1"/>
      <c r="H311" s="1"/>
      <c r="I311" s="1"/>
      <c r="J311" s="1">
        <v>1</v>
      </c>
      <c r="K311" s="1" t="s">
        <v>820</v>
      </c>
    </row>
    <row r="312" spans="2:11">
      <c r="B312" s="1" t="s">
        <v>78</v>
      </c>
      <c r="C312" s="1" t="s">
        <v>32179</v>
      </c>
      <c r="D312" s="1" t="str">
        <f>IFERROR(MID(E312,LEN(E312),1),0)&amp;"."&amp;IFERROR(MID(F312,LEN(F312),1),0)&amp;IFERROR(MID(G312,LEN(G312),1),0)</f>
        <v>4.30</v>
      </c>
      <c r="E312" s="1" t="s">
        <v>31881</v>
      </c>
      <c r="F312" s="1" t="s">
        <v>31883</v>
      </c>
      <c r="G312" s="1"/>
      <c r="H312" s="1"/>
      <c r="I312" s="1"/>
      <c r="J312" s="1">
        <v>1</v>
      </c>
      <c r="K312" s="1" t="s">
        <v>518</v>
      </c>
    </row>
    <row r="313" spans="2:11">
      <c r="B313" s="1" t="s">
        <v>119</v>
      </c>
      <c r="C313" s="1" t="s">
        <v>32180</v>
      </c>
      <c r="D313" s="1" t="str">
        <f>IFERROR(MID(E313,LEN(E313),1),0)&amp;"."&amp;IFERROR(MID(F313,LEN(F313),1),0)&amp;IFERROR(MID(G313,LEN(G313),1),0)</f>
        <v>4.30</v>
      </c>
      <c r="E313" s="1" t="s">
        <v>31881</v>
      </c>
      <c r="F313" s="1" t="s">
        <v>31883</v>
      </c>
      <c r="G313" s="1"/>
      <c r="H313" s="1"/>
      <c r="I313" s="1"/>
      <c r="J313" s="1">
        <v>1</v>
      </c>
      <c r="K313" s="1" t="s">
        <v>559</v>
      </c>
    </row>
    <row r="314" spans="2:11">
      <c r="B314" s="1" t="s">
        <v>142</v>
      </c>
      <c r="C314" s="1" t="s">
        <v>32181</v>
      </c>
      <c r="D314" s="1" t="str">
        <f>IFERROR(MID(E314,LEN(E314),1),0)&amp;"."&amp;IFERROR(MID(F314,LEN(F314),1),0)&amp;IFERROR(MID(G314,LEN(G314),1),0)</f>
        <v>4.30</v>
      </c>
      <c r="E314" s="1" t="s">
        <v>31881</v>
      </c>
      <c r="F314" s="1" t="s">
        <v>31883</v>
      </c>
      <c r="G314" s="1"/>
      <c r="H314" s="1"/>
      <c r="I314" s="1"/>
      <c r="J314" s="1">
        <v>1</v>
      </c>
      <c r="K314" s="1" t="s">
        <v>582</v>
      </c>
    </row>
    <row r="315" spans="2:11">
      <c r="B315" s="1" t="s">
        <v>152</v>
      </c>
      <c r="C315" s="1" t="s">
        <v>32182</v>
      </c>
      <c r="D315" s="1" t="str">
        <f>IFERROR(MID(E315,LEN(E315),1),0)&amp;"."&amp;IFERROR(MID(F315,LEN(F315),1),0)&amp;IFERROR(MID(G315,LEN(G315),1),0)</f>
        <v>4.30</v>
      </c>
      <c r="E315" s="1" t="s">
        <v>31881</v>
      </c>
      <c r="F315" s="1" t="s">
        <v>31883</v>
      </c>
      <c r="G315" s="1"/>
      <c r="H315" s="1"/>
      <c r="I315" s="1"/>
      <c r="J315" s="1">
        <v>1</v>
      </c>
      <c r="K315" s="1" t="s">
        <v>592</v>
      </c>
    </row>
    <row r="316" spans="2:11">
      <c r="B316" s="1" t="s">
        <v>185</v>
      </c>
      <c r="C316" s="1" t="s">
        <v>32183</v>
      </c>
      <c r="D316" s="1" t="str">
        <f>IFERROR(MID(E316,LEN(E316),1),0)&amp;"."&amp;IFERROR(MID(F316,LEN(F316),1),0)&amp;IFERROR(MID(G316,LEN(G316),1),0)</f>
        <v>4.30</v>
      </c>
      <c r="E316" s="1" t="s">
        <v>31881</v>
      </c>
      <c r="F316" s="1" t="s">
        <v>31883</v>
      </c>
      <c r="G316" s="1"/>
      <c r="H316" s="1"/>
      <c r="I316" s="1"/>
      <c r="J316" s="1">
        <v>1</v>
      </c>
      <c r="K316" s="1" t="s">
        <v>625</v>
      </c>
    </row>
    <row r="317" spans="2:11">
      <c r="B317" s="1" t="s">
        <v>194</v>
      </c>
      <c r="C317" s="1" t="s">
        <v>32184</v>
      </c>
      <c r="D317" s="1" t="str">
        <f>IFERROR(MID(E317,LEN(E317),1),0)&amp;"."&amp;IFERROR(MID(F317,LEN(F317),1),0)&amp;IFERROR(MID(G317,LEN(G317),1),0)</f>
        <v>4.30</v>
      </c>
      <c r="E317" s="1" t="s">
        <v>31881</v>
      </c>
      <c r="F317" s="1" t="s">
        <v>31883</v>
      </c>
      <c r="G317" s="1"/>
      <c r="H317" s="1"/>
      <c r="I317" s="1"/>
      <c r="J317" s="1">
        <v>1</v>
      </c>
      <c r="K317" s="1" t="s">
        <v>634</v>
      </c>
    </row>
    <row r="318" spans="2:11">
      <c r="B318" s="1" t="s">
        <v>199</v>
      </c>
      <c r="C318" s="1" t="s">
        <v>32185</v>
      </c>
      <c r="D318" s="1" t="str">
        <f>IFERROR(MID(E318,LEN(E318),1),0)&amp;"."&amp;IFERROR(MID(F318,LEN(F318),1),0)&amp;IFERROR(MID(G318,LEN(G318),1),0)</f>
        <v>4.30</v>
      </c>
      <c r="E318" s="1" t="s">
        <v>31881</v>
      </c>
      <c r="F318" s="1" t="s">
        <v>31883</v>
      </c>
      <c r="G318" s="1"/>
      <c r="H318" s="1"/>
      <c r="I318" s="1"/>
      <c r="J318" s="1">
        <v>1</v>
      </c>
      <c r="K318" s="1" t="s">
        <v>639</v>
      </c>
    </row>
    <row r="319" spans="2:11">
      <c r="B319" s="1" t="s">
        <v>211</v>
      </c>
      <c r="C319" s="1" t="s">
        <v>32186</v>
      </c>
      <c r="D319" s="1" t="str">
        <f>IFERROR(MID(E319,LEN(E319),1),0)&amp;"."&amp;IFERROR(MID(F319,LEN(F319),1),0)&amp;IFERROR(MID(G319,LEN(G319),1),0)</f>
        <v>4.30</v>
      </c>
      <c r="E319" s="1" t="s">
        <v>31881</v>
      </c>
      <c r="F319" s="1" t="s">
        <v>31883</v>
      </c>
      <c r="G319" s="1"/>
      <c r="H319" s="1"/>
      <c r="I319" s="1"/>
      <c r="J319" s="1">
        <v>1</v>
      </c>
      <c r="K319" s="1" t="s">
        <v>651</v>
      </c>
    </row>
    <row r="320" spans="2:11">
      <c r="B320" s="1" t="s">
        <v>251</v>
      </c>
      <c r="C320" s="1" t="s">
        <v>32187</v>
      </c>
      <c r="D320" s="1" t="str">
        <f>IFERROR(MID(E320,LEN(E320),1),0)&amp;"."&amp;IFERROR(MID(F320,LEN(F320),1),0)&amp;IFERROR(MID(G320,LEN(G320),1),0)</f>
        <v>4.30</v>
      </c>
      <c r="E320" s="1" t="s">
        <v>31881</v>
      </c>
      <c r="F320" s="1" t="s">
        <v>31883</v>
      </c>
      <c r="G320" s="1"/>
      <c r="H320" s="1"/>
      <c r="I320" s="1"/>
      <c r="J320" s="1">
        <v>1</v>
      </c>
      <c r="K320" s="1" t="s">
        <v>691</v>
      </c>
    </row>
    <row r="321" spans="2:11">
      <c r="B321" s="1" t="s">
        <v>342</v>
      </c>
      <c r="C321" s="1" t="s">
        <v>342</v>
      </c>
      <c r="D321" s="1" t="str">
        <f>IFERROR(MID(E321,LEN(E321),1),0)&amp;"."&amp;IFERROR(MID(F321,LEN(F321),1),0)&amp;IFERROR(MID(G321,LEN(G321),1),0)</f>
        <v>4.30</v>
      </c>
      <c r="E321" s="1" t="s">
        <v>31881</v>
      </c>
      <c r="F321" s="1" t="s">
        <v>31883</v>
      </c>
      <c r="G321" s="1"/>
      <c r="H321" s="1"/>
      <c r="I321" s="1"/>
      <c r="J321" s="1">
        <v>1</v>
      </c>
      <c r="K321" s="1" t="s">
        <v>782</v>
      </c>
    </row>
    <row r="322" spans="2:11">
      <c r="B322" s="1" t="s">
        <v>345</v>
      </c>
      <c r="C322" s="1" t="s">
        <v>32188</v>
      </c>
      <c r="D322" s="1" t="str">
        <f>IFERROR(MID(E322,LEN(E322),1),0)&amp;"."&amp;IFERROR(MID(F322,LEN(F322),1),0)&amp;IFERROR(MID(G322,LEN(G322),1),0)</f>
        <v>4.30</v>
      </c>
      <c r="E322" s="1" t="s">
        <v>31881</v>
      </c>
      <c r="F322" s="1" t="s">
        <v>31883</v>
      </c>
      <c r="G322" s="1"/>
      <c r="H322" s="1"/>
      <c r="I322" s="1"/>
      <c r="J322" s="1">
        <v>1</v>
      </c>
      <c r="K322" s="1" t="s">
        <v>785</v>
      </c>
    </row>
    <row r="323" spans="2:11">
      <c r="B323" s="1" t="s">
        <v>347</v>
      </c>
      <c r="C323" s="1" t="s">
        <v>32189</v>
      </c>
      <c r="D323" s="1" t="str">
        <f>IFERROR(MID(E323,LEN(E323),1),0)&amp;"."&amp;IFERROR(MID(F323,LEN(F323),1),0)&amp;IFERROR(MID(G323,LEN(G323),1),0)</f>
        <v>4.30</v>
      </c>
      <c r="E323" s="1" t="s">
        <v>31881</v>
      </c>
      <c r="F323" s="1" t="s">
        <v>31883</v>
      </c>
      <c r="G323" s="1"/>
      <c r="H323" s="1"/>
      <c r="I323" s="1"/>
      <c r="J323" s="1">
        <v>1</v>
      </c>
      <c r="K323" s="1" t="s">
        <v>787</v>
      </c>
    </row>
    <row r="324" spans="2:11">
      <c r="B324" s="1" t="s">
        <v>351</v>
      </c>
      <c r="C324" s="1" t="s">
        <v>32190</v>
      </c>
      <c r="D324" s="1" t="str">
        <f>IFERROR(MID(E324,LEN(E324),1),0)&amp;"."&amp;IFERROR(MID(F324,LEN(F324),1),0)&amp;IFERROR(MID(G324,LEN(G324),1),0)</f>
        <v>4.30</v>
      </c>
      <c r="E324" s="1" t="s">
        <v>31881</v>
      </c>
      <c r="F324" s="1" t="s">
        <v>31883</v>
      </c>
      <c r="G324" s="1"/>
      <c r="H324" s="1"/>
      <c r="I324" s="1"/>
      <c r="J324" s="1">
        <v>1</v>
      </c>
      <c r="K324" s="1" t="s">
        <v>791</v>
      </c>
    </row>
    <row r="325" spans="2:11">
      <c r="B325" s="1" t="s">
        <v>361</v>
      </c>
      <c r="C325" s="1" t="s">
        <v>32191</v>
      </c>
      <c r="D325" s="1" t="str">
        <f>IFERROR(MID(E325,LEN(E325),1),0)&amp;"."&amp;IFERROR(MID(F325,LEN(F325),1),0)&amp;IFERROR(MID(G325,LEN(G325),1),0)</f>
        <v>4.30</v>
      </c>
      <c r="E325" s="1" t="s">
        <v>31881</v>
      </c>
      <c r="F325" s="1" t="s">
        <v>31883</v>
      </c>
      <c r="G325" s="1"/>
      <c r="H325" s="1"/>
      <c r="I325" s="1"/>
      <c r="J325" s="1">
        <v>1</v>
      </c>
      <c r="K325" s="1" t="s">
        <v>800</v>
      </c>
    </row>
    <row r="326" spans="2:11">
      <c r="B326" s="1" t="s">
        <v>382</v>
      </c>
      <c r="C326" s="1" t="s">
        <v>31868</v>
      </c>
      <c r="D326" s="1" t="str">
        <f>IFERROR(MID(E326,LEN(E326),1),0)&amp;"."&amp;IFERROR(MID(F326,LEN(F326),1),0)&amp;IFERROR(MID(G326,LEN(G326),1),0)</f>
        <v>4.30</v>
      </c>
      <c r="E326" s="1" t="s">
        <v>31881</v>
      </c>
      <c r="F326" s="1" t="s">
        <v>31883</v>
      </c>
      <c r="G326" s="1"/>
      <c r="H326" s="1"/>
      <c r="I326" s="1"/>
      <c r="J326" s="1">
        <v>1</v>
      </c>
      <c r="K326" s="1" t="s">
        <v>822</v>
      </c>
    </row>
    <row r="327" spans="2:11">
      <c r="B327" s="1" t="s">
        <v>399</v>
      </c>
      <c r="C327" s="1" t="s">
        <v>32192</v>
      </c>
      <c r="D327" s="1" t="str">
        <f>IFERROR(MID(E327,LEN(E327),1),0)&amp;"."&amp;IFERROR(MID(F327,LEN(F327),1),0)&amp;IFERROR(MID(G327,LEN(G327),1),0)</f>
        <v>4.30</v>
      </c>
      <c r="E327" s="1" t="s">
        <v>31881</v>
      </c>
      <c r="F327" s="1" t="s">
        <v>31883</v>
      </c>
      <c r="G327" s="1"/>
      <c r="H327" s="1"/>
      <c r="I327" s="1"/>
      <c r="J327" s="1">
        <v>1</v>
      </c>
      <c r="K327" s="1" t="s">
        <v>839</v>
      </c>
    </row>
    <row r="328" spans="2:11">
      <c r="B328" s="1" t="s">
        <v>400</v>
      </c>
      <c r="C328" s="1" t="s">
        <v>32193</v>
      </c>
      <c r="D328" s="1" t="str">
        <f>IFERROR(MID(E328,LEN(E328),1),0)&amp;"."&amp;IFERROR(MID(F328,LEN(F328),1),0)&amp;IFERROR(MID(G328,LEN(G328),1),0)</f>
        <v>4.30</v>
      </c>
      <c r="E328" s="1" t="s">
        <v>31881</v>
      </c>
      <c r="F328" s="1" t="s">
        <v>31883</v>
      </c>
      <c r="G328" s="1"/>
      <c r="H328" s="1"/>
      <c r="I328" s="1"/>
      <c r="J328" s="1">
        <v>1</v>
      </c>
      <c r="K328" s="1" t="s">
        <v>841</v>
      </c>
    </row>
    <row r="329" spans="2:11">
      <c r="B329" s="1" t="s">
        <v>44</v>
      </c>
      <c r="C329" s="1" t="s">
        <v>32172</v>
      </c>
      <c r="D329" s="1" t="str">
        <f>IFERROR(MID(E329,LEN(E329),1),0)&amp;"."&amp;IFERROR(MID(F329,LEN(F329),1),0)&amp;IFERROR(MID(G329,LEN(G329),1),0)</f>
        <v>4.30</v>
      </c>
      <c r="E329" s="1" t="s">
        <v>31881</v>
      </c>
      <c r="F329" s="1" t="s">
        <v>31883</v>
      </c>
      <c r="G329" s="1"/>
      <c r="H329" s="1"/>
      <c r="I329" s="1"/>
      <c r="J329" s="1">
        <v>1</v>
      </c>
      <c r="K329" s="1" t="s">
        <v>484</v>
      </c>
    </row>
    <row r="330" spans="2:11">
      <c r="B330" s="1" t="s">
        <v>66</v>
      </c>
      <c r="C330" s="1" t="s">
        <v>32194</v>
      </c>
      <c r="D330" s="1" t="str">
        <f>IFERROR(MID(E330,LEN(E330),1),0)&amp;"."&amp;IFERROR(MID(F330,LEN(F330),1),0)&amp;IFERROR(MID(G330,LEN(G330),1),0)</f>
        <v>4.30</v>
      </c>
      <c r="E330" s="1" t="s">
        <v>31881</v>
      </c>
      <c r="F330" s="1" t="s">
        <v>31883</v>
      </c>
      <c r="G330" s="1"/>
      <c r="H330" s="1"/>
      <c r="I330" s="1"/>
      <c r="J330" s="1">
        <v>1</v>
      </c>
      <c r="K330" s="1" t="s">
        <v>506</v>
      </c>
    </row>
    <row r="331" spans="2:11">
      <c r="B331" s="1" t="s">
        <v>77</v>
      </c>
      <c r="C331" s="1" t="s">
        <v>32195</v>
      </c>
      <c r="D331" s="1" t="str">
        <f>IFERROR(MID(E331,LEN(E331),1),0)&amp;"."&amp;IFERROR(MID(F331,LEN(F331),1),0)&amp;IFERROR(MID(G331,LEN(G331),1),0)</f>
        <v>4.30</v>
      </c>
      <c r="E331" s="1" t="s">
        <v>31881</v>
      </c>
      <c r="F331" s="1" t="s">
        <v>31883</v>
      </c>
      <c r="G331" s="1"/>
      <c r="H331" s="1"/>
      <c r="I331" s="1"/>
      <c r="J331" s="1">
        <v>1</v>
      </c>
      <c r="K331" s="1" t="s">
        <v>517</v>
      </c>
    </row>
    <row r="332" spans="2:11">
      <c r="B332" s="1" t="s">
        <v>114</v>
      </c>
      <c r="C332" s="1" t="s">
        <v>31982</v>
      </c>
      <c r="D332" s="1" t="str">
        <f>IFERROR(MID(E332,LEN(E332),1),0)&amp;"."&amp;IFERROR(MID(F332,LEN(F332),1),0)&amp;IFERROR(MID(G332,LEN(G332),1),0)</f>
        <v>4.30</v>
      </c>
      <c r="E332" s="1" t="s">
        <v>31881</v>
      </c>
      <c r="F332" s="1" t="s">
        <v>31883</v>
      </c>
      <c r="G332" s="1"/>
      <c r="H332" s="1"/>
      <c r="I332" s="1"/>
      <c r="J332" s="1">
        <v>1</v>
      </c>
      <c r="K332" s="1" t="s">
        <v>554</v>
      </c>
    </row>
    <row r="333" spans="2:11">
      <c r="B333" s="1" t="s">
        <v>148</v>
      </c>
      <c r="C333" s="1" t="s">
        <v>32196</v>
      </c>
      <c r="D333" s="1" t="str">
        <f>IFERROR(MID(E333,LEN(E333),1),0)&amp;"."&amp;IFERROR(MID(F333,LEN(F333),1),0)&amp;IFERROR(MID(G333,LEN(G333),1),0)</f>
        <v>4.30</v>
      </c>
      <c r="E333" s="1" t="s">
        <v>31881</v>
      </c>
      <c r="F333" s="1" t="s">
        <v>31883</v>
      </c>
      <c r="G333" s="1"/>
      <c r="H333" s="1"/>
      <c r="I333" s="1"/>
      <c r="J333" s="1">
        <v>1</v>
      </c>
      <c r="K333" s="1" t="s">
        <v>588</v>
      </c>
    </row>
    <row r="334" spans="2:11">
      <c r="B334" s="1" t="s">
        <v>156</v>
      </c>
      <c r="C334" s="1" t="s">
        <v>32197</v>
      </c>
      <c r="D334" s="1" t="str">
        <f>IFERROR(MID(E334,LEN(E334),1),0)&amp;"."&amp;IFERROR(MID(F334,LEN(F334),1),0)&amp;IFERROR(MID(G334,LEN(G334),1),0)</f>
        <v>4.30</v>
      </c>
      <c r="E334" s="1" t="s">
        <v>31881</v>
      </c>
      <c r="F334" s="1" t="s">
        <v>31883</v>
      </c>
      <c r="G334" s="1"/>
      <c r="H334" s="1"/>
      <c r="I334" s="1"/>
      <c r="J334" s="1">
        <v>1</v>
      </c>
      <c r="K334" s="1" t="s">
        <v>596</v>
      </c>
    </row>
    <row r="335" spans="2:11">
      <c r="B335" s="1" t="s">
        <v>190</v>
      </c>
      <c r="C335" s="1" t="s">
        <v>32198</v>
      </c>
      <c r="D335" s="1" t="str">
        <f>IFERROR(MID(E335,LEN(E335),1),0)&amp;"."&amp;IFERROR(MID(F335,LEN(F335),1),0)&amp;IFERROR(MID(G335,LEN(G335),1),0)</f>
        <v>4.30</v>
      </c>
      <c r="E335" s="1" t="s">
        <v>31881</v>
      </c>
      <c r="F335" s="1" t="s">
        <v>31883</v>
      </c>
      <c r="G335" s="1"/>
      <c r="H335" s="1"/>
      <c r="I335" s="1"/>
      <c r="J335" s="1">
        <v>1</v>
      </c>
      <c r="K335" s="1" t="s">
        <v>630</v>
      </c>
    </row>
    <row r="336" spans="2:11">
      <c r="B336" s="1" t="s">
        <v>191</v>
      </c>
      <c r="C336" s="1" t="s">
        <v>32199</v>
      </c>
      <c r="D336" s="1" t="str">
        <f>IFERROR(MID(E336,LEN(E336),1),0)&amp;"."&amp;IFERROR(MID(F336,LEN(F336),1),0)&amp;IFERROR(MID(G336,LEN(G336),1),0)</f>
        <v>4.30</v>
      </c>
      <c r="E336" s="1" t="s">
        <v>31881</v>
      </c>
      <c r="F336" s="1" t="s">
        <v>31883</v>
      </c>
      <c r="G336" s="1"/>
      <c r="H336" s="1"/>
      <c r="I336" s="1"/>
      <c r="J336" s="1">
        <v>1</v>
      </c>
      <c r="K336" s="1" t="s">
        <v>631</v>
      </c>
    </row>
    <row r="337" spans="2:11">
      <c r="B337" s="1" t="s">
        <v>282</v>
      </c>
      <c r="C337" s="1" t="s">
        <v>32200</v>
      </c>
      <c r="D337" s="1" t="str">
        <f>IFERROR(MID(E337,LEN(E337),1),0)&amp;"."&amp;IFERROR(MID(F337,LEN(F337),1),0)&amp;IFERROR(MID(G337,LEN(G337),1),0)</f>
        <v>4.30</v>
      </c>
      <c r="E337" s="1" t="s">
        <v>31881</v>
      </c>
      <c r="F337" s="1" t="s">
        <v>31883</v>
      </c>
      <c r="G337" s="1"/>
      <c r="H337" s="1"/>
      <c r="I337" s="1"/>
      <c r="J337" s="1">
        <v>1</v>
      </c>
      <c r="K337" s="1" t="s">
        <v>722</v>
      </c>
    </row>
    <row r="338" spans="2:11">
      <c r="B338" s="1" t="s">
        <v>356</v>
      </c>
      <c r="C338" s="1" t="s">
        <v>31639</v>
      </c>
      <c r="D338" s="1" t="str">
        <f>IFERROR(MID(E338,LEN(E338),1),0)&amp;"."&amp;IFERROR(MID(F338,LEN(F338),1),0)&amp;IFERROR(MID(G338,LEN(G338),1),0)</f>
        <v>4.30</v>
      </c>
      <c r="E338" s="1" t="s">
        <v>31881</v>
      </c>
      <c r="F338" s="1" t="s">
        <v>31883</v>
      </c>
      <c r="G338" s="1"/>
      <c r="H338" s="1"/>
      <c r="I338" s="1"/>
      <c r="J338" s="1">
        <v>1</v>
      </c>
      <c r="K338" s="1" t="s">
        <v>796</v>
      </c>
    </row>
    <row r="339" spans="2:11">
      <c r="B339" s="1" t="s">
        <v>358</v>
      </c>
      <c r="C339" s="1" t="s">
        <v>32201</v>
      </c>
      <c r="D339" s="1" t="str">
        <f>IFERROR(MID(E339,LEN(E339),1),0)&amp;"."&amp;IFERROR(MID(F339,LEN(F339),1),0)&amp;IFERROR(MID(G339,LEN(G339),1),0)</f>
        <v>4.30</v>
      </c>
      <c r="E339" s="1" t="s">
        <v>31881</v>
      </c>
      <c r="F339" s="1" t="s">
        <v>31883</v>
      </c>
      <c r="G339" s="1"/>
      <c r="H339" s="1"/>
      <c r="I339" s="1"/>
      <c r="J339" s="1">
        <v>1</v>
      </c>
      <c r="K339" s="1" t="s">
        <v>798</v>
      </c>
    </row>
    <row r="340" spans="2:11">
      <c r="B340" s="1" t="s">
        <v>388</v>
      </c>
      <c r="C340" s="1" t="s">
        <v>32202</v>
      </c>
      <c r="D340" s="1" t="str">
        <f>IFERROR(MID(E340,LEN(E340),1),0)&amp;"."&amp;IFERROR(MID(F340,LEN(F340),1),0)&amp;IFERROR(MID(G340,LEN(G340),1),0)</f>
        <v>4.30</v>
      </c>
      <c r="E340" s="1" t="s">
        <v>31881</v>
      </c>
      <c r="F340" s="1" t="s">
        <v>31883</v>
      </c>
      <c r="G340" s="1"/>
      <c r="H340" s="1"/>
      <c r="I340" s="1"/>
      <c r="J340" s="1">
        <v>1</v>
      </c>
      <c r="K340" s="1" t="s">
        <v>828</v>
      </c>
    </row>
    <row r="341" spans="2:11">
      <c r="B341" s="1" t="s">
        <v>437</v>
      </c>
      <c r="C341" s="1" t="s">
        <v>32208</v>
      </c>
      <c r="D341" s="1" t="str">
        <f>IFERROR(MID(E341,LEN(E341),1),0)&amp;"."&amp;IFERROR(MID(F341,LEN(F341),1),0)&amp;IFERROR(MID(G341,LEN(G341),1),0)</f>
        <v>4.31</v>
      </c>
      <c r="E341" s="1" t="s">
        <v>31881</v>
      </c>
      <c r="F341" s="1" t="s">
        <v>31883</v>
      </c>
      <c r="G341" s="1" t="s">
        <v>31901</v>
      </c>
      <c r="H341" s="1"/>
      <c r="I341" s="1"/>
      <c r="J341" s="1">
        <v>3</v>
      </c>
      <c r="K341" s="1" t="s">
        <v>877</v>
      </c>
    </row>
    <row r="342" spans="2:11">
      <c r="B342" s="1" t="s">
        <v>39</v>
      </c>
      <c r="C342" s="1" t="s">
        <v>32205</v>
      </c>
      <c r="D342" s="1" t="str">
        <f>IFERROR(MID(E342,LEN(E342),1),0)&amp;"."&amp;IFERROR(MID(F342,LEN(F342),1),0)&amp;IFERROR(MID(G342,LEN(G342),1),0)</f>
        <v>4.31</v>
      </c>
      <c r="E342" s="1" t="s">
        <v>31881</v>
      </c>
      <c r="F342" s="1" t="s">
        <v>31883</v>
      </c>
      <c r="G342" s="1" t="s">
        <v>31901</v>
      </c>
      <c r="H342" s="1"/>
      <c r="I342" s="1"/>
      <c r="J342" s="1">
        <v>2</v>
      </c>
      <c r="K342" s="1" t="s">
        <v>479</v>
      </c>
    </row>
    <row r="343" spans="2:11">
      <c r="B343" s="1" t="s">
        <v>57</v>
      </c>
      <c r="C343" s="1" t="s">
        <v>32206</v>
      </c>
      <c r="D343" s="1" t="str">
        <f>IFERROR(MID(E343,LEN(E343),1),0)&amp;"."&amp;IFERROR(MID(F343,LEN(F343),1),0)&amp;IFERROR(MID(G343,LEN(G343),1),0)</f>
        <v>4.31</v>
      </c>
      <c r="E343" s="1" t="s">
        <v>31881</v>
      </c>
      <c r="F343" s="1" t="s">
        <v>31883</v>
      </c>
      <c r="G343" s="1" t="s">
        <v>31901</v>
      </c>
      <c r="H343" s="1"/>
      <c r="I343" s="1"/>
      <c r="J343" s="1">
        <v>2</v>
      </c>
      <c r="K343" s="1" t="s">
        <v>497</v>
      </c>
    </row>
    <row r="344" spans="2:11">
      <c r="B344" s="1" t="s">
        <v>107</v>
      </c>
      <c r="C344" s="1" t="s">
        <v>32207</v>
      </c>
      <c r="D344" s="1" t="str">
        <f>IFERROR(MID(E344,LEN(E344),1),0)&amp;"."&amp;IFERROR(MID(F344,LEN(F344),1),0)&amp;IFERROR(MID(G344,LEN(G344),1),0)</f>
        <v>4.31</v>
      </c>
      <c r="E344" s="1" t="s">
        <v>31881</v>
      </c>
      <c r="F344" s="1" t="s">
        <v>31883</v>
      </c>
      <c r="G344" s="1" t="s">
        <v>31901</v>
      </c>
      <c r="H344" s="1"/>
      <c r="I344" s="1"/>
      <c r="J344" s="1">
        <v>2</v>
      </c>
      <c r="K344" s="1" t="s">
        <v>547</v>
      </c>
    </row>
    <row r="345" spans="2:11">
      <c r="B345" s="1" t="s">
        <v>147</v>
      </c>
      <c r="C345" s="1" t="s">
        <v>31700</v>
      </c>
      <c r="D345" s="1" t="str">
        <f>IFERROR(MID(E345,LEN(E345),1),0)&amp;"."&amp;IFERROR(MID(F345,LEN(F345),1),0)&amp;IFERROR(MID(G345,LEN(G345),1),0)</f>
        <v>4.31</v>
      </c>
      <c r="E345" s="1" t="s">
        <v>31881</v>
      </c>
      <c r="F345" s="1" t="s">
        <v>31883</v>
      </c>
      <c r="G345" s="1" t="s">
        <v>31901</v>
      </c>
      <c r="H345" s="1"/>
      <c r="I345" s="1"/>
      <c r="J345" s="1">
        <v>2</v>
      </c>
      <c r="K345" s="1" t="s">
        <v>587</v>
      </c>
    </row>
    <row r="346" spans="2:11">
      <c r="B346" s="1" t="s">
        <v>25</v>
      </c>
      <c r="C346" s="1" t="s">
        <v>32203</v>
      </c>
      <c r="D346" s="1" t="str">
        <f>IFERROR(MID(E346,LEN(E346),1),0)&amp;"."&amp;IFERROR(MID(F346,LEN(F346),1),0)&amp;IFERROR(MID(G346,LEN(G346),1),0)</f>
        <v>4.31</v>
      </c>
      <c r="E346" s="1" t="s">
        <v>31881</v>
      </c>
      <c r="F346" s="1" t="s">
        <v>31883</v>
      </c>
      <c r="G346" s="1" t="s">
        <v>31901</v>
      </c>
      <c r="H346" s="1"/>
      <c r="I346" s="1"/>
      <c r="J346" s="1">
        <v>1</v>
      </c>
      <c r="K346" s="1" t="s">
        <v>465</v>
      </c>
    </row>
    <row r="347" spans="2:11">
      <c r="B347" s="1" t="s">
        <v>212</v>
      </c>
      <c r="C347" s="1" t="s">
        <v>32204</v>
      </c>
      <c r="D347" s="1" t="str">
        <f>IFERROR(MID(E347,LEN(E347),1),0)&amp;"."&amp;IFERROR(MID(F347,LEN(F347),1),0)&amp;IFERROR(MID(G347,LEN(G347),1),0)</f>
        <v>4.31</v>
      </c>
      <c r="E347" s="1" t="s">
        <v>31881</v>
      </c>
      <c r="F347" s="1" t="s">
        <v>31883</v>
      </c>
      <c r="G347" s="1" t="s">
        <v>31901</v>
      </c>
      <c r="H347" s="1"/>
      <c r="I347" s="1"/>
      <c r="J347" s="1">
        <v>1</v>
      </c>
      <c r="K347" s="1" t="s">
        <v>652</v>
      </c>
    </row>
    <row r="348" spans="2:11">
      <c r="B348" s="1" t="s">
        <v>145</v>
      </c>
      <c r="C348" s="1" t="s">
        <v>32209</v>
      </c>
      <c r="D348" s="1" t="str">
        <f>IFERROR(MID(E348,LEN(E348),1),0)&amp;"."&amp;IFERROR(MID(F348,LEN(F348),1),0)&amp;IFERROR(MID(G348,LEN(G348),1),0)</f>
        <v>4.31</v>
      </c>
      <c r="E348" s="1" t="s">
        <v>31881</v>
      </c>
      <c r="F348" s="1" t="s">
        <v>31883</v>
      </c>
      <c r="G348" s="1" t="s">
        <v>31901</v>
      </c>
      <c r="H348" s="1"/>
      <c r="I348" s="1"/>
      <c r="J348" s="1">
        <v>1</v>
      </c>
      <c r="K348" s="1" t="s">
        <v>585</v>
      </c>
    </row>
    <row r="349" spans="2:11">
      <c r="B349" s="1" t="s">
        <v>178</v>
      </c>
      <c r="C349" s="1" t="s">
        <v>32210</v>
      </c>
      <c r="D349" s="1" t="str">
        <f>IFERROR(MID(E349,LEN(E349),1),0)&amp;"."&amp;IFERROR(MID(F349,LEN(F349),1),0)&amp;IFERROR(MID(G349,LEN(G349),1),0)</f>
        <v>4.31</v>
      </c>
      <c r="E349" s="1" t="s">
        <v>31881</v>
      </c>
      <c r="F349" s="1" t="s">
        <v>31883</v>
      </c>
      <c r="G349" s="1" t="s">
        <v>31901</v>
      </c>
      <c r="H349" s="1"/>
      <c r="I349" s="1"/>
      <c r="J349" s="1">
        <v>1</v>
      </c>
      <c r="K349" s="1" t="s">
        <v>618</v>
      </c>
    </row>
    <row r="350" spans="2:11">
      <c r="B350" s="1" t="s">
        <v>377</v>
      </c>
      <c r="C350" s="1" t="s">
        <v>32212</v>
      </c>
      <c r="D350" s="1" t="str">
        <f>IFERROR(MID(E350,LEN(E350),1),0)&amp;"."&amp;IFERROR(MID(F350,LEN(F350),1),0)&amp;IFERROR(MID(G350,LEN(G350),1),0)</f>
        <v>4.32</v>
      </c>
      <c r="E350" s="1" t="s">
        <v>31881</v>
      </c>
      <c r="F350" s="1" t="s">
        <v>31883</v>
      </c>
      <c r="G350" s="1" t="s">
        <v>31902</v>
      </c>
      <c r="H350" s="1"/>
      <c r="I350" s="1"/>
      <c r="J350" s="1">
        <v>3</v>
      </c>
      <c r="K350" s="1" t="s">
        <v>817</v>
      </c>
    </row>
    <row r="351" spans="2:11">
      <c r="B351" s="1" t="s">
        <v>75</v>
      </c>
      <c r="C351" s="1" t="s">
        <v>32211</v>
      </c>
      <c r="D351" s="1" t="str">
        <f>IFERROR(MID(E351,LEN(E351),1),0)&amp;"."&amp;IFERROR(MID(F351,LEN(F351),1),0)&amp;IFERROR(MID(G351,LEN(G351),1),0)</f>
        <v>4.32</v>
      </c>
      <c r="E351" s="1" t="s">
        <v>31881</v>
      </c>
      <c r="F351" s="1" t="s">
        <v>31883</v>
      </c>
      <c r="G351" s="1" t="s">
        <v>31902</v>
      </c>
      <c r="H351" s="1"/>
      <c r="I351" s="1"/>
      <c r="J351" s="1">
        <v>2</v>
      </c>
      <c r="K351" s="1" t="s">
        <v>515</v>
      </c>
    </row>
    <row r="352" spans="2:11">
      <c r="B352" s="1" t="s">
        <v>14</v>
      </c>
      <c r="C352" s="1" t="s">
        <v>32213</v>
      </c>
      <c r="D352" s="1" t="str">
        <f>IFERROR(MID(E352,LEN(E352),1),0)&amp;"."&amp;IFERROR(MID(F352,LEN(F352),1),0)&amp;IFERROR(MID(G352,LEN(G352),1),0)</f>
        <v>4.32</v>
      </c>
      <c r="E352" s="1" t="s">
        <v>31881</v>
      </c>
      <c r="F352" s="1" t="s">
        <v>31883</v>
      </c>
      <c r="G352" s="1" t="s">
        <v>31902</v>
      </c>
      <c r="H352" s="1" t="s">
        <v>883</v>
      </c>
      <c r="I352" s="1"/>
      <c r="J352" s="1">
        <v>1</v>
      </c>
      <c r="K352" s="1" t="s">
        <v>454</v>
      </c>
    </row>
    <row r="353" spans="2:11">
      <c r="B353" s="1" t="s">
        <v>74</v>
      </c>
      <c r="C353" s="1" t="s">
        <v>32214</v>
      </c>
      <c r="D353" s="1" t="str">
        <f>IFERROR(MID(E353,LEN(E353),1),0)&amp;"."&amp;IFERROR(MID(F353,LEN(F353),1),0)&amp;IFERROR(MID(G353,LEN(G353),1),0)</f>
        <v>4.32</v>
      </c>
      <c r="E353" s="1" t="s">
        <v>31881</v>
      </c>
      <c r="F353" s="1" t="s">
        <v>31883</v>
      </c>
      <c r="G353" s="1" t="s">
        <v>31902</v>
      </c>
      <c r="H353" s="1"/>
      <c r="I353" s="1"/>
      <c r="J353" s="1">
        <v>1</v>
      </c>
      <c r="K353" s="1" t="s">
        <v>514</v>
      </c>
    </row>
    <row r="354" spans="2:11">
      <c r="B354" s="1" t="s">
        <v>80</v>
      </c>
      <c r="C354" s="1" t="s">
        <v>32215</v>
      </c>
      <c r="D354" s="1" t="str">
        <f>IFERROR(MID(E354,LEN(E354),1),0)&amp;"."&amp;IFERROR(MID(F354,LEN(F354),1),0)&amp;IFERROR(MID(G354,LEN(G354),1),0)</f>
        <v>4.32</v>
      </c>
      <c r="E354" s="1" t="s">
        <v>31881</v>
      </c>
      <c r="F354" s="1" t="s">
        <v>31883</v>
      </c>
      <c r="G354" s="1" t="s">
        <v>31902</v>
      </c>
      <c r="H354" s="1"/>
      <c r="I354" s="1"/>
      <c r="J354" s="1">
        <v>1</v>
      </c>
      <c r="K354" s="1" t="s">
        <v>520</v>
      </c>
    </row>
    <row r="355" spans="2:11">
      <c r="B355" s="1" t="s">
        <v>154</v>
      </c>
      <c r="C355" s="1" t="s">
        <v>32216</v>
      </c>
      <c r="D355" s="1" t="str">
        <f>IFERROR(MID(E355,LEN(E355),1),0)&amp;"."&amp;IFERROR(MID(F355,LEN(F355),1),0)&amp;IFERROR(MID(G355,LEN(G355),1),0)</f>
        <v>4.32</v>
      </c>
      <c r="E355" s="1" t="s">
        <v>31881</v>
      </c>
      <c r="F355" s="1" t="s">
        <v>31883</v>
      </c>
      <c r="G355" s="1" t="s">
        <v>31902</v>
      </c>
      <c r="H355" s="1"/>
      <c r="I355" s="1"/>
      <c r="J355" s="1">
        <v>1</v>
      </c>
      <c r="K355" s="1" t="s">
        <v>594</v>
      </c>
    </row>
    <row r="356" spans="2:11">
      <c r="B356" s="1" t="s">
        <v>341</v>
      </c>
      <c r="C356" s="1" t="s">
        <v>32217</v>
      </c>
      <c r="D356" s="1" t="str">
        <f>IFERROR(MID(E356,LEN(E356),1),0)&amp;"."&amp;IFERROR(MID(F356,LEN(F356),1),0)&amp;IFERROR(MID(G356,LEN(G356),1),0)</f>
        <v>4.32</v>
      </c>
      <c r="E356" s="1" t="s">
        <v>31881</v>
      </c>
      <c r="F356" s="1" t="s">
        <v>31883</v>
      </c>
      <c r="G356" s="1" t="s">
        <v>31902</v>
      </c>
      <c r="H356" s="1"/>
      <c r="I356" s="1"/>
      <c r="J356" s="1">
        <v>1</v>
      </c>
      <c r="K356" s="1" t="s">
        <v>781</v>
      </c>
    </row>
    <row r="357" spans="2:11">
      <c r="B357" s="1" t="s">
        <v>72</v>
      </c>
      <c r="C357" s="1" t="s">
        <v>32218</v>
      </c>
      <c r="D357" s="1" t="str">
        <f>IFERROR(MID(E357,LEN(E357),1),0)&amp;"."&amp;IFERROR(MID(F357,LEN(F357),1),0)&amp;IFERROR(MID(G357,LEN(G357),1),0)</f>
        <v>4.32</v>
      </c>
      <c r="E357" s="1" t="s">
        <v>31881</v>
      </c>
      <c r="F357" s="1" t="s">
        <v>31883</v>
      </c>
      <c r="G357" s="1" t="s">
        <v>31902</v>
      </c>
      <c r="H357" s="1"/>
      <c r="I357" s="1"/>
      <c r="J357" s="1">
        <v>1</v>
      </c>
      <c r="K357" s="1" t="s">
        <v>512</v>
      </c>
    </row>
    <row r="358" spans="2:11">
      <c r="B358" s="1" t="s">
        <v>378</v>
      </c>
      <c r="C358" s="1" t="s">
        <v>378</v>
      </c>
      <c r="D358" s="1" t="str">
        <f>IFERROR(MID(E358,LEN(E358),1),0)&amp;"."&amp;IFERROR(MID(F358,LEN(F358),1),0)&amp;IFERROR(MID(G358,LEN(G358),1),0)</f>
        <v>4.32</v>
      </c>
      <c r="E358" s="1" t="s">
        <v>31881</v>
      </c>
      <c r="F358" s="1" t="s">
        <v>31883</v>
      </c>
      <c r="G358" s="1" t="s">
        <v>31902</v>
      </c>
      <c r="H358" s="1"/>
      <c r="I358" s="1"/>
      <c r="J358" s="1">
        <v>1</v>
      </c>
      <c r="K358" s="1" t="s">
        <v>818</v>
      </c>
    </row>
    <row r="359" spans="2:11">
      <c r="B359" s="1" t="s">
        <v>285</v>
      </c>
      <c r="C359" s="1" t="s">
        <v>32219</v>
      </c>
      <c r="D359" s="1" t="str">
        <f>IFERROR(MID(E359,LEN(E359),1),0)&amp;"."&amp;IFERROR(MID(F359,LEN(F359),1),0)&amp;IFERROR(MID(G359,LEN(G359),1),0)</f>
        <v>5.10</v>
      </c>
      <c r="E359" s="1" t="s">
        <v>31885</v>
      </c>
      <c r="F359" s="1" t="s">
        <v>892</v>
      </c>
      <c r="G359" s="1"/>
      <c r="H359" s="1"/>
      <c r="I359" s="1" t="s">
        <v>882</v>
      </c>
      <c r="J359" s="1">
        <v>3</v>
      </c>
      <c r="K359" s="1" t="s">
        <v>725</v>
      </c>
    </row>
    <row r="360" spans="2:11">
      <c r="B360" s="1" t="s">
        <v>113</v>
      </c>
      <c r="C360" s="1" t="s">
        <v>31656</v>
      </c>
      <c r="D360" s="1" t="str">
        <f>IFERROR(MID(E360,LEN(E360),1),0)&amp;"."&amp;IFERROR(MID(F360,LEN(F360),1),0)&amp;IFERROR(MID(G360,LEN(G360),1),0)</f>
        <v>5.10</v>
      </c>
      <c r="E360" s="1" t="s">
        <v>31885</v>
      </c>
      <c r="F360" s="1" t="s">
        <v>892</v>
      </c>
      <c r="G360" s="1"/>
      <c r="H360" s="1"/>
      <c r="I360" s="1"/>
      <c r="J360" s="1">
        <v>3</v>
      </c>
      <c r="K360" s="1" t="s">
        <v>553</v>
      </c>
    </row>
    <row r="361" spans="2:11">
      <c r="B361" s="1" t="s">
        <v>106</v>
      </c>
      <c r="C361" s="1" t="s">
        <v>31654</v>
      </c>
      <c r="D361" s="1" t="str">
        <f>IFERROR(MID(E361,LEN(E361),1),0)&amp;"."&amp;IFERROR(MID(F361,LEN(F361),1),0)&amp;IFERROR(MID(G361,LEN(G361),1),0)</f>
        <v>5.10</v>
      </c>
      <c r="E361" s="1" t="s">
        <v>31885</v>
      </c>
      <c r="F361" s="1" t="s">
        <v>892</v>
      </c>
      <c r="G361" s="1"/>
      <c r="H361" s="1"/>
      <c r="I361" s="1"/>
      <c r="J361" s="1">
        <v>2</v>
      </c>
      <c r="K361" s="1" t="s">
        <v>546</v>
      </c>
    </row>
    <row r="362" spans="2:11">
      <c r="B362" s="1" t="s">
        <v>222</v>
      </c>
      <c r="C362" s="1" t="s">
        <v>32220</v>
      </c>
      <c r="D362" s="1" t="str">
        <f>IFERROR(MID(E362,LEN(E362),1),0)&amp;"."&amp;IFERROR(MID(F362,LEN(F362),1),0)&amp;IFERROR(MID(G362,LEN(G362),1),0)</f>
        <v>5.10</v>
      </c>
      <c r="E362" s="1" t="s">
        <v>31885</v>
      </c>
      <c r="F362" s="1" t="s">
        <v>892</v>
      </c>
      <c r="G362" s="1"/>
      <c r="H362" s="1"/>
      <c r="I362" s="1"/>
      <c r="J362" s="1">
        <v>2</v>
      </c>
      <c r="K362" s="1" t="s">
        <v>662</v>
      </c>
    </row>
    <row r="363" spans="2:11">
      <c r="B363" s="1" t="s">
        <v>260</v>
      </c>
      <c r="C363" s="1" t="s">
        <v>32221</v>
      </c>
      <c r="D363" s="1" t="str">
        <f>IFERROR(MID(E363,LEN(E363),1),0)&amp;"."&amp;IFERROR(MID(F363,LEN(F363),1),0)&amp;IFERROR(MID(G363,LEN(G363),1),0)</f>
        <v>5.10</v>
      </c>
      <c r="E363" s="1" t="s">
        <v>31885</v>
      </c>
      <c r="F363" s="1" t="s">
        <v>892</v>
      </c>
      <c r="G363" s="1"/>
      <c r="H363" s="1"/>
      <c r="I363" s="1"/>
      <c r="J363" s="1">
        <v>2</v>
      </c>
      <c r="K363" s="1" t="s">
        <v>700</v>
      </c>
    </row>
    <row r="364" spans="2:11">
      <c r="B364" s="1" t="s">
        <v>290</v>
      </c>
      <c r="C364" s="1" t="s">
        <v>32222</v>
      </c>
      <c r="D364" s="1" t="str">
        <f>IFERROR(MID(E364,LEN(E364),1),0)&amp;"."&amp;IFERROR(MID(F364,LEN(F364),1),0)&amp;IFERROR(MID(G364,LEN(G364),1),0)</f>
        <v>5.10</v>
      </c>
      <c r="E364" s="1" t="s">
        <v>31885</v>
      </c>
      <c r="F364" s="1" t="s">
        <v>892</v>
      </c>
      <c r="G364" s="1"/>
      <c r="H364" s="1"/>
      <c r="I364" s="1"/>
      <c r="J364" s="1">
        <v>2</v>
      </c>
      <c r="K364" s="1" t="s">
        <v>730</v>
      </c>
    </row>
    <row r="365" spans="2:11">
      <c r="B365" s="1" t="s">
        <v>354</v>
      </c>
      <c r="C365" s="1" t="s">
        <v>31651</v>
      </c>
      <c r="D365" s="1" t="str">
        <f>IFERROR(MID(E365,LEN(E365),1),0)&amp;"."&amp;IFERROR(MID(F365,LEN(F365),1),0)&amp;IFERROR(MID(G365,LEN(G365),1),0)</f>
        <v>5.10</v>
      </c>
      <c r="E365" s="1" t="s">
        <v>31885</v>
      </c>
      <c r="F365" s="1" t="s">
        <v>892</v>
      </c>
      <c r="G365" s="1"/>
      <c r="H365" s="1"/>
      <c r="I365" s="1"/>
      <c r="J365" s="1">
        <v>2</v>
      </c>
      <c r="K365" s="1" t="s">
        <v>794</v>
      </c>
    </row>
    <row r="366" spans="2:11">
      <c r="B366" s="1" t="s">
        <v>304</v>
      </c>
      <c r="C366" s="1" t="s">
        <v>32223</v>
      </c>
      <c r="D366" s="1" t="str">
        <f>IFERROR(MID(E366,LEN(E366),1),0)&amp;"."&amp;IFERROR(MID(F366,LEN(F366),1),0)&amp;IFERROR(MID(G366,LEN(G366),1),0)</f>
        <v>5.10</v>
      </c>
      <c r="E366" s="1" t="s">
        <v>31885</v>
      </c>
      <c r="F366" s="1" t="s">
        <v>892</v>
      </c>
      <c r="G366" s="1"/>
      <c r="H366" s="1"/>
      <c r="I366" s="1"/>
      <c r="J366" s="1">
        <v>2</v>
      </c>
      <c r="K366" s="1" t="s">
        <v>744</v>
      </c>
    </row>
    <row r="367" spans="2:11">
      <c r="B367" s="1" t="s">
        <v>51</v>
      </c>
      <c r="C367" s="1" t="s">
        <v>32224</v>
      </c>
      <c r="D367" s="1" t="str">
        <f>IFERROR(MID(E367,LEN(E367),1),0)&amp;"."&amp;IFERROR(MID(F367,LEN(F367),1),0)&amp;IFERROR(MID(G367,LEN(G367),1),0)</f>
        <v>5.10</v>
      </c>
      <c r="E367" s="1" t="s">
        <v>31885</v>
      </c>
      <c r="F367" s="1" t="s">
        <v>892</v>
      </c>
      <c r="G367" s="1"/>
      <c r="H367" s="1"/>
      <c r="I367" s="1"/>
      <c r="J367" s="1">
        <v>2</v>
      </c>
      <c r="K367" s="1" t="s">
        <v>491</v>
      </c>
    </row>
    <row r="368" spans="2:11">
      <c r="B368" s="1" t="s">
        <v>265</v>
      </c>
      <c r="C368" s="1" t="s">
        <v>31674</v>
      </c>
      <c r="D368" s="1" t="str">
        <f>IFERROR(MID(E368,LEN(E368),1),0)&amp;"."&amp;IFERROR(MID(F368,LEN(F368),1),0)&amp;IFERROR(MID(G368,LEN(G368),1),0)</f>
        <v>5.10</v>
      </c>
      <c r="E368" s="1" t="s">
        <v>31885</v>
      </c>
      <c r="F368" s="1" t="s">
        <v>892</v>
      </c>
      <c r="G368" s="1"/>
      <c r="H368" s="1"/>
      <c r="I368" s="1"/>
      <c r="J368" s="1">
        <v>2</v>
      </c>
      <c r="K368" s="1" t="s">
        <v>705</v>
      </c>
    </row>
    <row r="369" spans="2:11">
      <c r="B369" s="1" t="s">
        <v>243</v>
      </c>
      <c r="C369" s="1" t="s">
        <v>32225</v>
      </c>
      <c r="D369" s="1" t="str">
        <f>IFERROR(MID(E369,LEN(E369),1),0)&amp;"."&amp;IFERROR(MID(F369,LEN(F369),1),0)&amp;IFERROR(MID(G369,LEN(G369),1),0)</f>
        <v>5.10</v>
      </c>
      <c r="E369" s="1" t="s">
        <v>31885</v>
      </c>
      <c r="F369" s="1" t="s">
        <v>892</v>
      </c>
      <c r="G369" s="1"/>
      <c r="H369" s="1"/>
      <c r="I369" s="1"/>
      <c r="J369" s="1">
        <v>1</v>
      </c>
      <c r="K369" s="1" t="s">
        <v>683</v>
      </c>
    </row>
    <row r="370" spans="2:11">
      <c r="B370" s="1" t="s">
        <v>343</v>
      </c>
      <c r="C370" s="1" t="s">
        <v>32226</v>
      </c>
      <c r="D370" s="1" t="str">
        <f>IFERROR(MID(E370,LEN(E370),1),0)&amp;"."&amp;IFERROR(MID(F370,LEN(F370),1),0)&amp;IFERROR(MID(G370,LEN(G370),1),0)</f>
        <v>5.10</v>
      </c>
      <c r="E370" s="1" t="s">
        <v>31885</v>
      </c>
      <c r="F370" s="1" t="s">
        <v>892</v>
      </c>
      <c r="G370" s="1"/>
      <c r="H370" s="1"/>
      <c r="I370" s="1"/>
      <c r="J370" s="1">
        <v>1</v>
      </c>
      <c r="K370" s="1" t="s">
        <v>783</v>
      </c>
    </row>
    <row r="371" spans="2:11">
      <c r="B371" s="1" t="s">
        <v>0</v>
      </c>
      <c r="C371" s="1" t="s">
        <v>32227</v>
      </c>
      <c r="D371" s="1" t="str">
        <f>IFERROR(MID(E371,LEN(E371),1),0)&amp;"."&amp;IFERROR(MID(F371,LEN(F371),1),0)&amp;IFERROR(MID(G371,LEN(G371),1),0)</f>
        <v>5.10</v>
      </c>
      <c r="E371" s="1" t="s">
        <v>31885</v>
      </c>
      <c r="F371" s="1" t="s">
        <v>892</v>
      </c>
      <c r="G371" s="1"/>
      <c r="H371" s="1" t="s">
        <v>883</v>
      </c>
      <c r="I371" s="1"/>
      <c r="J371" s="1">
        <v>1</v>
      </c>
      <c r="K371" s="1" t="s">
        <v>440</v>
      </c>
    </row>
    <row r="372" spans="2:11">
      <c r="B372" s="1" t="s">
        <v>12</v>
      </c>
      <c r="C372" s="1" t="s">
        <v>32228</v>
      </c>
      <c r="D372" s="1" t="str">
        <f>IFERROR(MID(E372,LEN(E372),1),0)&amp;"."&amp;IFERROR(MID(F372,LEN(F372),1),0)&amp;IFERROR(MID(G372,LEN(G372),1),0)</f>
        <v>5.10</v>
      </c>
      <c r="E372" s="1" t="s">
        <v>31885</v>
      </c>
      <c r="F372" s="1" t="s">
        <v>892</v>
      </c>
      <c r="G372" s="1"/>
      <c r="H372" s="1" t="s">
        <v>883</v>
      </c>
      <c r="I372" s="1"/>
      <c r="J372" s="1">
        <v>1</v>
      </c>
      <c r="K372" s="1" t="s">
        <v>452</v>
      </c>
    </row>
    <row r="373" spans="2:11">
      <c r="B373" s="1" t="s">
        <v>13</v>
      </c>
      <c r="C373" s="1" t="s">
        <v>32229</v>
      </c>
      <c r="D373" s="1" t="str">
        <f>IFERROR(MID(E373,LEN(E373),1),0)&amp;"."&amp;IFERROR(MID(F373,LEN(F373),1),0)&amp;IFERROR(MID(G373,LEN(G373),1),0)</f>
        <v>5.10</v>
      </c>
      <c r="E373" s="1" t="s">
        <v>31885</v>
      </c>
      <c r="F373" s="1" t="s">
        <v>892</v>
      </c>
      <c r="G373" s="1"/>
      <c r="H373" s="1" t="s">
        <v>883</v>
      </c>
      <c r="I373" s="1"/>
      <c r="J373" s="1">
        <v>1</v>
      </c>
      <c r="K373" s="1" t="s">
        <v>453</v>
      </c>
    </row>
    <row r="374" spans="2:11">
      <c r="B374" s="1" t="s">
        <v>79</v>
      </c>
      <c r="C374" s="1" t="s">
        <v>32230</v>
      </c>
      <c r="D374" s="1" t="str">
        <f>IFERROR(MID(E374,LEN(E374),1),0)&amp;"."&amp;IFERROR(MID(F374,LEN(F374),1),0)&amp;IFERROR(MID(G374,LEN(G374),1),0)</f>
        <v>5.10</v>
      </c>
      <c r="E374" s="1" t="s">
        <v>31885</v>
      </c>
      <c r="F374" s="1" t="s">
        <v>892</v>
      </c>
      <c r="G374" s="1"/>
      <c r="H374" s="1"/>
      <c r="I374" s="1"/>
      <c r="J374" s="1">
        <v>1</v>
      </c>
      <c r="K374" s="1" t="s">
        <v>519</v>
      </c>
    </row>
    <row r="375" spans="2:11">
      <c r="B375" s="1" t="s">
        <v>86</v>
      </c>
      <c r="C375" s="1" t="s">
        <v>32231</v>
      </c>
      <c r="D375" s="1" t="str">
        <f>IFERROR(MID(E375,LEN(E375),1),0)&amp;"."&amp;IFERROR(MID(F375,LEN(F375),1),0)&amp;IFERROR(MID(G375,LEN(G375),1),0)</f>
        <v>5.10</v>
      </c>
      <c r="E375" s="1" t="s">
        <v>31885</v>
      </c>
      <c r="F375" s="1" t="s">
        <v>892</v>
      </c>
      <c r="G375" s="1"/>
      <c r="H375" s="1"/>
      <c r="I375" s="1"/>
      <c r="J375" s="1">
        <v>1</v>
      </c>
      <c r="K375" s="1" t="s">
        <v>526</v>
      </c>
    </row>
    <row r="376" spans="2:11">
      <c r="B376" s="1" t="s">
        <v>157</v>
      </c>
      <c r="C376" s="1" t="s">
        <v>32232</v>
      </c>
      <c r="D376" s="1" t="str">
        <f>IFERROR(MID(E376,LEN(E376),1),0)&amp;"."&amp;IFERROR(MID(F376,LEN(F376),1),0)&amp;IFERROR(MID(G376,LEN(G376),1),0)</f>
        <v>5.10</v>
      </c>
      <c r="E376" s="1" t="s">
        <v>31885</v>
      </c>
      <c r="F376" s="1" t="s">
        <v>892</v>
      </c>
      <c r="G376" s="1"/>
      <c r="H376" s="1"/>
      <c r="I376" s="1"/>
      <c r="J376" s="1">
        <v>1</v>
      </c>
      <c r="K376" s="1" t="s">
        <v>597</v>
      </c>
    </row>
    <row r="377" spans="2:11">
      <c r="B377" s="1" t="s">
        <v>159</v>
      </c>
      <c r="C377" s="1" t="s">
        <v>32233</v>
      </c>
      <c r="D377" s="1" t="str">
        <f>IFERROR(MID(E377,LEN(E377),1),0)&amp;"."&amp;IFERROR(MID(F377,LEN(F377),1),0)&amp;IFERROR(MID(G377,LEN(G377),1),0)</f>
        <v>5.10</v>
      </c>
      <c r="E377" s="1" t="s">
        <v>31885</v>
      </c>
      <c r="F377" s="1" t="s">
        <v>892</v>
      </c>
      <c r="G377" s="1"/>
      <c r="H377" s="1"/>
      <c r="I377" s="1"/>
      <c r="J377" s="1">
        <v>1</v>
      </c>
      <c r="K377" s="1" t="s">
        <v>599</v>
      </c>
    </row>
    <row r="378" spans="2:11">
      <c r="B378" s="1" t="s">
        <v>128</v>
      </c>
      <c r="C378" s="1" t="s">
        <v>32234</v>
      </c>
      <c r="D378" s="1" t="str">
        <f>IFERROR(MID(E378,LEN(E378),1),0)&amp;"."&amp;IFERROR(MID(F378,LEN(F378),1),0)&amp;IFERROR(MID(G378,LEN(G378),1),0)</f>
        <v>5.10</v>
      </c>
      <c r="E378" s="1" t="s">
        <v>31885</v>
      </c>
      <c r="F378" s="1" t="s">
        <v>892</v>
      </c>
      <c r="G378" s="1"/>
      <c r="H378" s="1"/>
      <c r="I378" s="1"/>
      <c r="J378" s="1">
        <v>1</v>
      </c>
      <c r="K378" s="1" t="s">
        <v>568</v>
      </c>
    </row>
    <row r="379" spans="2:11">
      <c r="B379" s="1" t="s">
        <v>258</v>
      </c>
      <c r="C379" s="1" t="s">
        <v>32235</v>
      </c>
      <c r="D379" s="1" t="str">
        <f>IFERROR(MID(E379,LEN(E379),1),0)&amp;"."&amp;IFERROR(MID(F379,LEN(F379),1),0)&amp;IFERROR(MID(G379,LEN(G379),1),0)</f>
        <v>5.10</v>
      </c>
      <c r="E379" s="1" t="s">
        <v>31885</v>
      </c>
      <c r="F379" s="1" t="s">
        <v>892</v>
      </c>
      <c r="G379" s="1"/>
      <c r="H379" s="1"/>
      <c r="I379" s="1"/>
      <c r="J379" s="1">
        <v>1</v>
      </c>
      <c r="K379" s="1" t="s">
        <v>698</v>
      </c>
    </row>
    <row r="380" spans="2:11">
      <c r="B380" s="1" t="s">
        <v>277</v>
      </c>
      <c r="C380" s="1" t="s">
        <v>32236</v>
      </c>
      <c r="D380" s="1" t="str">
        <f>IFERROR(MID(E380,LEN(E380),1),0)&amp;"."&amp;IFERROR(MID(F380,LEN(F380),1),0)&amp;IFERROR(MID(G380,LEN(G380),1),0)</f>
        <v>5.10</v>
      </c>
      <c r="E380" s="1" t="s">
        <v>31885</v>
      </c>
      <c r="F380" s="1" t="s">
        <v>892</v>
      </c>
      <c r="G380" s="1"/>
      <c r="H380" s="1"/>
      <c r="I380" s="1"/>
      <c r="J380" s="1">
        <v>1</v>
      </c>
      <c r="K380" s="1" t="s">
        <v>717</v>
      </c>
    </row>
    <row r="381" spans="2:11">
      <c r="B381" s="1" t="s">
        <v>280</v>
      </c>
      <c r="C381" s="1" t="s">
        <v>32237</v>
      </c>
      <c r="D381" s="1" t="str">
        <f>IFERROR(MID(E381,LEN(E381),1),0)&amp;"."&amp;IFERROR(MID(F381,LEN(F381),1),0)&amp;IFERROR(MID(G381,LEN(G381),1),0)</f>
        <v>5.10</v>
      </c>
      <c r="E381" s="1" t="s">
        <v>31885</v>
      </c>
      <c r="F381" s="1" t="s">
        <v>892</v>
      </c>
      <c r="G381" s="1"/>
      <c r="H381" s="1"/>
      <c r="I381" s="1"/>
      <c r="J381" s="1">
        <v>1</v>
      </c>
      <c r="K381" s="1" t="s">
        <v>720</v>
      </c>
    </row>
    <row r="382" spans="2:11">
      <c r="B382" s="1" t="s">
        <v>333</v>
      </c>
      <c r="C382" s="1" t="s">
        <v>32238</v>
      </c>
      <c r="D382" s="1" t="str">
        <f>IFERROR(MID(E382,LEN(E382),1),0)&amp;"."&amp;IFERROR(MID(F382,LEN(F382),1),0)&amp;IFERROR(MID(G382,LEN(G382),1),0)</f>
        <v>5.10</v>
      </c>
      <c r="E382" s="1" t="s">
        <v>31885</v>
      </c>
      <c r="F382" s="1" t="s">
        <v>892</v>
      </c>
      <c r="G382" s="1"/>
      <c r="H382" s="1"/>
      <c r="I382" s="1"/>
      <c r="J382" s="1">
        <v>1</v>
      </c>
      <c r="K382" s="1" t="s">
        <v>773</v>
      </c>
    </row>
    <row r="383" spans="2:11">
      <c r="B383" s="1" t="s">
        <v>418</v>
      </c>
      <c r="C383" s="1" t="s">
        <v>32239</v>
      </c>
      <c r="D383" s="1" t="str">
        <f>IFERROR(MID(E383,LEN(E383),1),0)&amp;"."&amp;IFERROR(MID(F383,LEN(F383),1),0)&amp;IFERROR(MID(G383,LEN(G383),1),0)</f>
        <v>5.10</v>
      </c>
      <c r="E383" s="1" t="s">
        <v>31885</v>
      </c>
      <c r="F383" s="1" t="s">
        <v>892</v>
      </c>
      <c r="G383" s="1"/>
      <c r="H383" s="1"/>
      <c r="I383" s="1"/>
      <c r="J383" s="1">
        <v>1</v>
      </c>
      <c r="K383" s="1" t="s">
        <v>858</v>
      </c>
    </row>
    <row r="384" spans="2:11">
      <c r="B384" s="1" t="s">
        <v>424</v>
      </c>
      <c r="C384" s="1" t="s">
        <v>32240</v>
      </c>
      <c r="D384" s="1" t="str">
        <f>IFERROR(MID(E384,LEN(E384),1),0)&amp;"."&amp;IFERROR(MID(F384,LEN(F384),1),0)&amp;IFERROR(MID(G384,LEN(G384),1),0)</f>
        <v>5.10</v>
      </c>
      <c r="E384" s="1" t="s">
        <v>31885</v>
      </c>
      <c r="F384" s="1" t="s">
        <v>892</v>
      </c>
      <c r="G384" s="1"/>
      <c r="H384" s="1"/>
      <c r="I384" s="1"/>
      <c r="J384" s="1">
        <v>1</v>
      </c>
      <c r="K384" s="1" t="s">
        <v>864</v>
      </c>
    </row>
    <row r="385" spans="2:11">
      <c r="B385" s="1" t="s">
        <v>95</v>
      </c>
      <c r="C385" s="1" t="s">
        <v>32241</v>
      </c>
      <c r="D385" s="1" t="str">
        <f>IFERROR(MID(E385,LEN(E385),1),0)&amp;"."&amp;IFERROR(MID(F385,LEN(F385),1),0)&amp;IFERROR(MID(G385,LEN(G385),1),0)</f>
        <v>5.10</v>
      </c>
      <c r="E385" s="1" t="s">
        <v>31885</v>
      </c>
      <c r="F385" s="1" t="s">
        <v>892</v>
      </c>
      <c r="G385" s="1"/>
      <c r="H385" s="1"/>
      <c r="I385" s="1"/>
      <c r="J385" s="1">
        <v>1</v>
      </c>
      <c r="K385" s="1" t="s">
        <v>535</v>
      </c>
    </row>
    <row r="386" spans="2:11">
      <c r="B386" s="1" t="s">
        <v>101</v>
      </c>
      <c r="C386" s="1" t="s">
        <v>32242</v>
      </c>
      <c r="D386" s="1" t="str">
        <f>IFERROR(MID(E386,LEN(E386),1),0)&amp;"."&amp;IFERROR(MID(F386,LEN(F386),1),0)&amp;IFERROR(MID(G386,LEN(G386),1),0)</f>
        <v>5.10</v>
      </c>
      <c r="E386" s="1" t="s">
        <v>31885</v>
      </c>
      <c r="F386" s="1" t="s">
        <v>892</v>
      </c>
      <c r="G386" s="1"/>
      <c r="H386" s="1"/>
      <c r="I386" s="1"/>
      <c r="J386" s="1">
        <v>1</v>
      </c>
      <c r="K386" s="1" t="s">
        <v>541</v>
      </c>
    </row>
    <row r="387" spans="2:11">
      <c r="B387" s="1" t="s">
        <v>108</v>
      </c>
      <c r="C387" s="1" t="s">
        <v>32243</v>
      </c>
      <c r="D387" s="1" t="str">
        <f>IFERROR(MID(E387,LEN(E387),1),0)&amp;"."&amp;IFERROR(MID(F387,LEN(F387),1),0)&amp;IFERROR(MID(G387,LEN(G387),1),0)</f>
        <v>5.10</v>
      </c>
      <c r="E387" s="1" t="s">
        <v>31885</v>
      </c>
      <c r="F387" s="1" t="s">
        <v>892</v>
      </c>
      <c r="G387" s="1"/>
      <c r="H387" s="1"/>
      <c r="I387" s="1"/>
      <c r="J387" s="1">
        <v>1</v>
      </c>
      <c r="K387" s="1" t="s">
        <v>548</v>
      </c>
    </row>
    <row r="388" spans="2:11">
      <c r="B388" s="1" t="s">
        <v>158</v>
      </c>
      <c r="C388" s="1" t="s">
        <v>32244</v>
      </c>
      <c r="D388" s="1" t="str">
        <f>IFERROR(MID(E388,LEN(E388),1),0)&amp;"."&amp;IFERROR(MID(F388,LEN(F388),1),0)&amp;IFERROR(MID(G388,LEN(G388),1),0)</f>
        <v>5.10</v>
      </c>
      <c r="E388" s="1" t="s">
        <v>31885</v>
      </c>
      <c r="F388" s="1" t="s">
        <v>892</v>
      </c>
      <c r="G388" s="1"/>
      <c r="H388" s="1"/>
      <c r="I388" s="1"/>
      <c r="J388" s="1">
        <v>1</v>
      </c>
      <c r="K388" s="1" t="s">
        <v>598</v>
      </c>
    </row>
    <row r="389" spans="2:11">
      <c r="B389" s="1" t="s">
        <v>205</v>
      </c>
      <c r="C389" s="1" t="s">
        <v>32245</v>
      </c>
      <c r="D389" s="1" t="str">
        <f>IFERROR(MID(E389,LEN(E389),1),0)&amp;"."&amp;IFERROR(MID(F389,LEN(F389),1),0)&amp;IFERROR(MID(G389,LEN(G389),1),0)</f>
        <v>5.10</v>
      </c>
      <c r="E389" s="1" t="s">
        <v>31885</v>
      </c>
      <c r="F389" s="1" t="s">
        <v>892</v>
      </c>
      <c r="G389" s="1"/>
      <c r="H389" s="1"/>
      <c r="I389" s="1"/>
      <c r="J389" s="1">
        <v>1</v>
      </c>
      <c r="K389" s="1" t="s">
        <v>645</v>
      </c>
    </row>
    <row r="390" spans="2:11">
      <c r="B390" s="1" t="s">
        <v>353</v>
      </c>
      <c r="C390" s="1" t="s">
        <v>32246</v>
      </c>
      <c r="D390" s="1" t="str">
        <f>IFERROR(MID(E390,LEN(E390),1),0)&amp;"."&amp;IFERROR(MID(F390,LEN(F390),1),0)&amp;IFERROR(MID(G390,LEN(G390),1),0)</f>
        <v>5.10</v>
      </c>
      <c r="E390" s="1" t="s">
        <v>31885</v>
      </c>
      <c r="F390" s="1" t="s">
        <v>892</v>
      </c>
      <c r="G390" s="1"/>
      <c r="H390" s="1"/>
      <c r="I390" s="1"/>
      <c r="J390" s="1">
        <v>1</v>
      </c>
      <c r="K390" s="1" t="s">
        <v>793</v>
      </c>
    </row>
    <row r="391" spans="2:11">
      <c r="B391" s="1" t="s">
        <v>435</v>
      </c>
      <c r="C391" s="1" t="s">
        <v>32247</v>
      </c>
      <c r="D391" s="1" t="str">
        <f>IFERROR(MID(E391,LEN(E391),1),0)&amp;"."&amp;IFERROR(MID(F391,LEN(F391),1),0)&amp;IFERROR(MID(G391,LEN(G391),1),0)</f>
        <v>5.10</v>
      </c>
      <c r="E391" s="1" t="s">
        <v>31885</v>
      </c>
      <c r="F391" s="1" t="s">
        <v>892</v>
      </c>
      <c r="G391" s="1"/>
      <c r="H391" s="1"/>
      <c r="I391" s="1"/>
      <c r="J391" s="1">
        <v>1</v>
      </c>
      <c r="K391" s="1" t="s">
        <v>875</v>
      </c>
    </row>
    <row r="392" spans="2:11">
      <c r="B392" s="1" t="s">
        <v>229</v>
      </c>
      <c r="C392" s="1" t="s">
        <v>31644</v>
      </c>
      <c r="D392" s="1" t="str">
        <f>IFERROR(MID(E392,LEN(E392),1),0)&amp;"."&amp;IFERROR(MID(F392,LEN(F392),1),0)&amp;IFERROR(MID(G392,LEN(G392),1),0)</f>
        <v>5.20</v>
      </c>
      <c r="E392" s="1" t="s">
        <v>31885</v>
      </c>
      <c r="F392" s="1" t="s">
        <v>31886</v>
      </c>
      <c r="G392" s="1"/>
      <c r="H392" s="1"/>
      <c r="I392" s="1"/>
      <c r="J392" s="1">
        <v>3</v>
      </c>
      <c r="K392" s="1" t="s">
        <v>669</v>
      </c>
    </row>
    <row r="393" spans="2:11">
      <c r="B393" s="1" t="s">
        <v>130</v>
      </c>
      <c r="C393" s="1" t="s">
        <v>32248</v>
      </c>
      <c r="D393" s="1" t="str">
        <f>IFERROR(MID(E393,LEN(E393),1),0)&amp;"."&amp;IFERROR(MID(F393,LEN(F393),1),0)&amp;IFERROR(MID(G393,LEN(G393),1),0)</f>
        <v>5.20</v>
      </c>
      <c r="E393" s="1" t="s">
        <v>31885</v>
      </c>
      <c r="F393" s="1" t="s">
        <v>31886</v>
      </c>
      <c r="G393" s="1"/>
      <c r="H393" s="1"/>
      <c r="I393" s="1"/>
      <c r="J393" s="1">
        <v>3</v>
      </c>
      <c r="K393" s="1" t="s">
        <v>570</v>
      </c>
    </row>
    <row r="394" spans="2:11">
      <c r="B394" s="1" t="s">
        <v>230</v>
      </c>
      <c r="C394" s="1" t="s">
        <v>31639</v>
      </c>
      <c r="D394" s="1" t="str">
        <f>IFERROR(MID(E394,LEN(E394),1),0)&amp;"."&amp;IFERROR(MID(F394,LEN(F394),1),0)&amp;IFERROR(MID(G394,LEN(G394),1),0)</f>
        <v>5.20</v>
      </c>
      <c r="E394" s="1" t="s">
        <v>31885</v>
      </c>
      <c r="F394" s="1" t="s">
        <v>31886</v>
      </c>
      <c r="G394" s="1"/>
      <c r="H394" s="1"/>
      <c r="I394" s="1"/>
      <c r="J394" s="1">
        <v>2</v>
      </c>
      <c r="K394" s="1" t="s">
        <v>670</v>
      </c>
    </row>
    <row r="395" spans="2:11">
      <c r="B395" s="1" t="s">
        <v>224</v>
      </c>
      <c r="C395" s="1" t="s">
        <v>32249</v>
      </c>
      <c r="D395" s="1" t="str">
        <f>IFERROR(MID(E395,LEN(E395),1),0)&amp;"."&amp;IFERROR(MID(F395,LEN(F395),1),0)&amp;IFERROR(MID(G395,LEN(G395),1),0)</f>
        <v>5.20</v>
      </c>
      <c r="E395" s="1" t="s">
        <v>31885</v>
      </c>
      <c r="F395" s="1" t="s">
        <v>31886</v>
      </c>
      <c r="G395" s="1"/>
      <c r="H395" s="1"/>
      <c r="I395" s="1"/>
      <c r="J395" s="1">
        <v>1</v>
      </c>
      <c r="K395" s="1" t="s">
        <v>664</v>
      </c>
    </row>
    <row r="396" spans="2:11">
      <c r="B396" s="1" t="s">
        <v>389</v>
      </c>
      <c r="C396" s="1" t="s">
        <v>32250</v>
      </c>
      <c r="D396" s="1" t="str">
        <f>IFERROR(MID(E396,LEN(E396),1),0)&amp;"."&amp;IFERROR(MID(F396,LEN(F396),1),0)&amp;IFERROR(MID(G396,LEN(G396),1),0)</f>
        <v>5.20</v>
      </c>
      <c r="E396" s="1" t="s">
        <v>31885</v>
      </c>
      <c r="F396" s="1" t="s">
        <v>31886</v>
      </c>
      <c r="G396" s="1"/>
      <c r="H396" s="1"/>
      <c r="I396" s="1"/>
      <c r="J396" s="1">
        <v>1</v>
      </c>
      <c r="K396" s="1" t="s">
        <v>829</v>
      </c>
    </row>
    <row r="397" spans="2:11">
      <c r="B397" s="1" t="s">
        <v>288</v>
      </c>
      <c r="C397" s="1" t="s">
        <v>31642</v>
      </c>
      <c r="D397" s="1" t="str">
        <f>IFERROR(MID(E397,LEN(E397),1),0)&amp;"."&amp;IFERROR(MID(F397,LEN(F397),1),0)&amp;IFERROR(MID(G397,LEN(G397),1),0)</f>
        <v>5.20</v>
      </c>
      <c r="E397" s="1" t="s">
        <v>31885</v>
      </c>
      <c r="F397" s="1" t="s">
        <v>31886</v>
      </c>
      <c r="G397" s="1"/>
      <c r="H397" s="1"/>
      <c r="I397" s="1"/>
      <c r="J397" s="1">
        <v>1</v>
      </c>
      <c r="K397" s="1" t="s">
        <v>728</v>
      </c>
    </row>
    <row r="398" spans="2:11">
      <c r="B398" s="1" t="s">
        <v>355</v>
      </c>
      <c r="C398" s="1" t="s">
        <v>32251</v>
      </c>
      <c r="D398" s="1" t="str">
        <f>IFERROR(MID(E398,LEN(E398),1),0)&amp;"."&amp;IFERROR(MID(F398,LEN(F398),1),0)&amp;IFERROR(MID(G398,LEN(G398),1),0)</f>
        <v>5.20</v>
      </c>
      <c r="E398" s="1" t="s">
        <v>31885</v>
      </c>
      <c r="F398" s="1" t="s">
        <v>31886</v>
      </c>
      <c r="G398" s="1"/>
      <c r="H398" s="1"/>
      <c r="I398" s="1"/>
      <c r="J398" s="1">
        <v>1</v>
      </c>
      <c r="K398" s="1" t="s">
        <v>795</v>
      </c>
    </row>
    <row r="399" spans="2:11">
      <c r="B399" s="1" t="s">
        <v>403</v>
      </c>
      <c r="C399" s="1" t="s">
        <v>32252</v>
      </c>
      <c r="D399" s="1" t="str">
        <f>IFERROR(MID(E399,LEN(E399),1),0)&amp;"."&amp;IFERROR(MID(F399,LEN(F399),1),0)&amp;IFERROR(MID(G399,LEN(G399),1),0)</f>
        <v>5.20</v>
      </c>
      <c r="E399" s="1" t="s">
        <v>31885</v>
      </c>
      <c r="F399" s="1" t="s">
        <v>31886</v>
      </c>
      <c r="G399" s="1"/>
      <c r="H399" s="1"/>
      <c r="I399" s="1"/>
      <c r="J399" s="1">
        <v>1</v>
      </c>
      <c r="K399" s="1" t="s">
        <v>843</v>
      </c>
    </row>
    <row r="400" spans="2:11">
      <c r="B400" s="1" t="s">
        <v>236</v>
      </c>
      <c r="C400" s="1" t="s">
        <v>32254</v>
      </c>
      <c r="D400" s="1" t="str">
        <f>IFERROR(MID(E400,LEN(E400),1),0)&amp;"."&amp;IFERROR(MID(F400,LEN(F400),1),0)&amp;IFERROR(MID(G400,LEN(G400),1),0)</f>
        <v>5.30</v>
      </c>
      <c r="E400" s="1" t="s">
        <v>31885</v>
      </c>
      <c r="F400" s="1" t="s">
        <v>31887</v>
      </c>
      <c r="G400" s="1"/>
      <c r="H400" s="1"/>
      <c r="I400" s="1"/>
      <c r="J400" s="1">
        <v>3</v>
      </c>
      <c r="K400" s="1" t="s">
        <v>676</v>
      </c>
    </row>
    <row r="401" spans="2:11">
      <c r="B401" s="1" t="s">
        <v>197</v>
      </c>
      <c r="C401" s="1" t="s">
        <v>32253</v>
      </c>
      <c r="D401" s="1" t="str">
        <f>IFERROR(MID(E401,LEN(E401),1),0)&amp;"."&amp;IFERROR(MID(F401,LEN(F401),1),0)&amp;IFERROR(MID(G401,LEN(G401),1),0)</f>
        <v>5.30</v>
      </c>
      <c r="E401" s="1" t="s">
        <v>31885</v>
      </c>
      <c r="F401" s="1" t="s">
        <v>31887</v>
      </c>
      <c r="G401" s="1"/>
      <c r="H401" s="1"/>
      <c r="I401" s="1" t="s">
        <v>882</v>
      </c>
      <c r="J401" s="1">
        <v>2</v>
      </c>
      <c r="K401" s="1" t="s">
        <v>637</v>
      </c>
    </row>
    <row r="402" spans="2:11">
      <c r="B402" s="1" t="s">
        <v>20</v>
      </c>
      <c r="C402" s="1" t="s">
        <v>20</v>
      </c>
      <c r="D402" s="1" t="str">
        <f>IFERROR(MID(E402,LEN(E402),1),0)&amp;"."&amp;IFERROR(MID(F402,LEN(F402),1),0)&amp;IFERROR(MID(G402,LEN(G402),1),0)</f>
        <v>5.30</v>
      </c>
      <c r="E402" s="1" t="s">
        <v>31885</v>
      </c>
      <c r="F402" s="1" t="s">
        <v>31887</v>
      </c>
      <c r="G402" s="1"/>
      <c r="H402" s="1"/>
      <c r="I402" s="1"/>
      <c r="J402" s="1">
        <v>2</v>
      </c>
      <c r="K402" s="1" t="s">
        <v>460</v>
      </c>
    </row>
    <row r="403" spans="2:11">
      <c r="B403" s="1" t="s">
        <v>165</v>
      </c>
      <c r="C403" s="1" t="s">
        <v>32255</v>
      </c>
      <c r="D403" s="1" t="str">
        <f>IFERROR(MID(E403,LEN(E403),1),0)&amp;"."&amp;IFERROR(MID(F403,LEN(F403),1),0)&amp;IFERROR(MID(G403,LEN(G403),1),0)</f>
        <v>5.30</v>
      </c>
      <c r="E403" s="1" t="s">
        <v>31885</v>
      </c>
      <c r="F403" s="1" t="s">
        <v>31887</v>
      </c>
      <c r="G403" s="1"/>
      <c r="H403" s="1"/>
      <c r="I403" s="1"/>
      <c r="J403" s="1">
        <v>2</v>
      </c>
      <c r="K403" s="1" t="s">
        <v>605</v>
      </c>
    </row>
    <row r="404" spans="2:11">
      <c r="B404" s="1" t="s">
        <v>306</v>
      </c>
      <c r="C404" s="1" t="s">
        <v>32256</v>
      </c>
      <c r="D404" s="1" t="str">
        <f>IFERROR(MID(E404,LEN(E404),1),0)&amp;"."&amp;IFERROR(MID(F404,LEN(F404),1),0)&amp;IFERROR(MID(G404,LEN(G404),1),0)</f>
        <v>5.30</v>
      </c>
      <c r="E404" s="1" t="s">
        <v>31885</v>
      </c>
      <c r="F404" s="1" t="s">
        <v>31887</v>
      </c>
      <c r="G404" s="1"/>
      <c r="H404" s="1"/>
      <c r="I404" s="1"/>
      <c r="J404" s="1">
        <v>2</v>
      </c>
      <c r="K404" s="1" t="s">
        <v>746</v>
      </c>
    </row>
    <row r="405" spans="2:11">
      <c r="B405" s="1" t="s">
        <v>350</v>
      </c>
      <c r="C405" s="1" t="s">
        <v>32257</v>
      </c>
      <c r="D405" s="1" t="str">
        <f>IFERROR(MID(E405,LEN(E405),1),0)&amp;"."&amp;IFERROR(MID(F405,LEN(F405),1),0)&amp;IFERROR(MID(G405,LEN(G405),1),0)</f>
        <v>5.30</v>
      </c>
      <c r="E405" s="1" t="s">
        <v>31885</v>
      </c>
      <c r="F405" s="1" t="s">
        <v>31887</v>
      </c>
      <c r="G405" s="1"/>
      <c r="H405" s="1"/>
      <c r="I405" s="1"/>
      <c r="J405" s="1">
        <v>2</v>
      </c>
      <c r="K405" s="1" t="s">
        <v>790</v>
      </c>
    </row>
    <row r="406" spans="2:11">
      <c r="B406" s="1" t="s">
        <v>8</v>
      </c>
      <c r="C406" s="1" t="s">
        <v>32258</v>
      </c>
      <c r="D406" s="1" t="str">
        <f>IFERROR(MID(E406,LEN(E406),1),0)&amp;"."&amp;IFERROR(MID(F406,LEN(F406),1),0)&amp;IFERROR(MID(G406,LEN(G406),1),0)</f>
        <v>5.30</v>
      </c>
      <c r="E406" s="1" t="s">
        <v>31885</v>
      </c>
      <c r="F406" s="1" t="s">
        <v>31887</v>
      </c>
      <c r="G406" s="1"/>
      <c r="H406" s="1" t="s">
        <v>884</v>
      </c>
      <c r="I406" s="1"/>
      <c r="J406" s="1">
        <v>2</v>
      </c>
      <c r="K406" s="1" t="s">
        <v>448</v>
      </c>
    </row>
    <row r="407" spans="2:11">
      <c r="B407" s="1" t="s">
        <v>112</v>
      </c>
      <c r="C407" s="1" t="s">
        <v>1407</v>
      </c>
      <c r="D407" s="1" t="str">
        <f>IFERROR(MID(E407,LEN(E407),1),0)&amp;"."&amp;IFERROR(MID(F407,LEN(F407),1),0)&amp;IFERROR(MID(G407,LEN(G407),1),0)</f>
        <v>5.30</v>
      </c>
      <c r="E407" s="1" t="s">
        <v>31885</v>
      </c>
      <c r="F407" s="1" t="s">
        <v>31887</v>
      </c>
      <c r="G407" s="1"/>
      <c r="H407" s="1"/>
      <c r="J407" s="1">
        <v>2</v>
      </c>
      <c r="K407" s="1" t="s">
        <v>552</v>
      </c>
    </row>
    <row r="408" spans="2:11">
      <c r="B408" s="1" t="s">
        <v>96</v>
      </c>
      <c r="C408" s="1" t="s">
        <v>96</v>
      </c>
      <c r="D408" s="1" t="str">
        <f>IFERROR(MID(E408,LEN(E408),1),0)&amp;"."&amp;IFERROR(MID(F408,LEN(F408),1),0)&amp;IFERROR(MID(G408,LEN(G408),1),0)</f>
        <v>5.30</v>
      </c>
      <c r="E408" s="1" t="s">
        <v>31885</v>
      </c>
      <c r="F408" s="1" t="s">
        <v>31887</v>
      </c>
      <c r="G408" s="1"/>
      <c r="H408" s="1"/>
      <c r="I408" s="1"/>
      <c r="J408" s="1">
        <v>2</v>
      </c>
      <c r="K408" s="1" t="s">
        <v>536</v>
      </c>
    </row>
    <row r="409" spans="2:11">
      <c r="B409" s="1" t="s">
        <v>168</v>
      </c>
      <c r="C409" s="1" t="s">
        <v>32259</v>
      </c>
      <c r="D409" s="1" t="str">
        <f>IFERROR(MID(E409,LEN(E409),1),0)&amp;"."&amp;IFERROR(MID(F409,LEN(F409),1),0)&amp;IFERROR(MID(G409,LEN(G409),1),0)</f>
        <v>5.30</v>
      </c>
      <c r="E409" s="1" t="s">
        <v>31885</v>
      </c>
      <c r="F409" s="1" t="s">
        <v>31887</v>
      </c>
      <c r="G409" s="1"/>
      <c r="H409" s="1"/>
      <c r="I409" s="1"/>
      <c r="J409" s="1">
        <v>2</v>
      </c>
      <c r="K409" s="1" t="s">
        <v>608</v>
      </c>
    </row>
    <row r="410" spans="2:11">
      <c r="B410" s="1" t="s">
        <v>217</v>
      </c>
      <c r="C410" s="1" t="s">
        <v>32260</v>
      </c>
      <c r="D410" s="1" t="str">
        <f>IFERROR(MID(E410,LEN(E410),1),0)&amp;"."&amp;IFERROR(MID(F410,LEN(F410),1),0)&amp;IFERROR(MID(G410,LEN(G410),1),0)</f>
        <v>5.30</v>
      </c>
      <c r="E410" s="1" t="s">
        <v>31885</v>
      </c>
      <c r="F410" s="1" t="s">
        <v>31887</v>
      </c>
      <c r="G410" s="1"/>
      <c r="H410" s="1"/>
      <c r="I410" s="1"/>
      <c r="J410" s="1">
        <v>2</v>
      </c>
      <c r="K410" s="1" t="s">
        <v>657</v>
      </c>
    </row>
    <row r="411" spans="2:11">
      <c r="B411" s="1" t="s">
        <v>296</v>
      </c>
      <c r="C411" s="1" t="s">
        <v>32261</v>
      </c>
      <c r="D411" s="1" t="str">
        <f>IFERROR(MID(E411,LEN(E411),1),0)&amp;"."&amp;IFERROR(MID(F411,LEN(F411),1),0)&amp;IFERROR(MID(G411,LEN(G411),1),0)</f>
        <v>5.30</v>
      </c>
      <c r="E411" s="1" t="s">
        <v>31885</v>
      </c>
      <c r="F411" s="1" t="s">
        <v>31887</v>
      </c>
      <c r="G411" s="1"/>
      <c r="H411" s="1"/>
      <c r="I411" s="1"/>
      <c r="J411" s="1">
        <v>2</v>
      </c>
      <c r="K411" s="1" t="s">
        <v>736</v>
      </c>
    </row>
    <row r="412" spans="2:11">
      <c r="B412" s="1" t="s">
        <v>323</v>
      </c>
      <c r="C412" s="1" t="s">
        <v>32262</v>
      </c>
      <c r="D412" s="1" t="str">
        <f>IFERROR(MID(E412,LEN(E412),1),0)&amp;"."&amp;IFERROR(MID(F412,LEN(F412),1),0)&amp;IFERROR(MID(G412,LEN(G412),1),0)</f>
        <v>5.30</v>
      </c>
      <c r="E412" s="1" t="s">
        <v>31885</v>
      </c>
      <c r="F412" s="1" t="s">
        <v>31887</v>
      </c>
      <c r="G412" s="1"/>
      <c r="H412" s="1"/>
      <c r="I412" s="1"/>
      <c r="J412" s="1">
        <v>2</v>
      </c>
      <c r="K412" s="1" t="s">
        <v>763</v>
      </c>
    </row>
    <row r="413" spans="2:11">
      <c r="B413" s="1" t="s">
        <v>365</v>
      </c>
      <c r="C413" s="1" t="s">
        <v>32263</v>
      </c>
      <c r="D413" s="1" t="str">
        <f>IFERROR(MID(E413,LEN(E413),1),0)&amp;"."&amp;IFERROR(MID(F413,LEN(F413),1),0)&amp;IFERROR(MID(G413,LEN(G413),1),0)</f>
        <v>5.30</v>
      </c>
      <c r="E413" s="1" t="s">
        <v>31885</v>
      </c>
      <c r="F413" s="1" t="s">
        <v>31887</v>
      </c>
      <c r="G413" s="1"/>
      <c r="H413" s="1"/>
      <c r="I413" s="1"/>
      <c r="J413" s="1">
        <v>2</v>
      </c>
      <c r="K413" s="1" t="s">
        <v>805</v>
      </c>
    </row>
    <row r="414" spans="2:11">
      <c r="B414" s="1" t="s">
        <v>376</v>
      </c>
      <c r="C414" s="1" t="s">
        <v>32264</v>
      </c>
      <c r="D414" s="1" t="str">
        <f>IFERROR(MID(E414,LEN(E414),1),0)&amp;"."&amp;IFERROR(MID(F414,LEN(F414),1),0)&amp;IFERROR(MID(G414,LEN(G414),1),0)</f>
        <v>5.30</v>
      </c>
      <c r="E414" s="1" t="s">
        <v>31885</v>
      </c>
      <c r="F414" s="1" t="s">
        <v>31887</v>
      </c>
      <c r="G414" s="1"/>
      <c r="H414" s="1"/>
      <c r="I414" s="1"/>
      <c r="J414" s="1">
        <v>2</v>
      </c>
      <c r="K414" s="1" t="s">
        <v>816</v>
      </c>
    </row>
    <row r="415" spans="2:11">
      <c r="B415" s="1" t="s">
        <v>432</v>
      </c>
      <c r="C415" s="1" t="s">
        <v>32265</v>
      </c>
      <c r="D415" s="1" t="str">
        <f>IFERROR(MID(E415,LEN(E415),1),0)&amp;"."&amp;IFERROR(MID(F415,LEN(F415),1),0)&amp;IFERROR(MID(G415,LEN(G415),1),0)</f>
        <v>5.30</v>
      </c>
      <c r="E415" s="1" t="s">
        <v>31885</v>
      </c>
      <c r="F415" s="1" t="s">
        <v>31887</v>
      </c>
      <c r="G415" s="1"/>
      <c r="H415" s="1"/>
      <c r="I415" s="1"/>
      <c r="J415" s="1">
        <v>2</v>
      </c>
      <c r="K415" s="1" t="s">
        <v>872</v>
      </c>
    </row>
    <row r="416" spans="2:11">
      <c r="B416" s="1" t="s">
        <v>21</v>
      </c>
      <c r="C416" s="1" t="s">
        <v>32266</v>
      </c>
      <c r="D416" s="1" t="str">
        <f>IFERROR(MID(E416,LEN(E416),1),0)&amp;"."&amp;IFERROR(MID(F416,LEN(F416),1),0)&amp;IFERROR(MID(G416,LEN(G416),1),0)</f>
        <v>5.30</v>
      </c>
      <c r="E416" s="1" t="s">
        <v>31885</v>
      </c>
      <c r="F416" s="1" t="s">
        <v>31887</v>
      </c>
      <c r="G416" s="1"/>
      <c r="H416" s="1"/>
      <c r="I416" s="1"/>
      <c r="J416" s="1">
        <v>1</v>
      </c>
      <c r="K416" s="1" t="s">
        <v>461</v>
      </c>
    </row>
    <row r="417" spans="2:11">
      <c r="B417" s="1" t="s">
        <v>48</v>
      </c>
      <c r="C417" s="1" t="s">
        <v>32267</v>
      </c>
      <c r="D417" s="1" t="str">
        <f>IFERROR(MID(E417,LEN(E417),1),0)&amp;"."&amp;IFERROR(MID(F417,LEN(F417),1),0)&amp;IFERROR(MID(G417,LEN(G417),1),0)</f>
        <v>5.30</v>
      </c>
      <c r="E417" s="1" t="s">
        <v>31885</v>
      </c>
      <c r="F417" s="1" t="s">
        <v>31887</v>
      </c>
      <c r="G417" s="1"/>
      <c r="H417" s="1"/>
      <c r="I417" s="1"/>
      <c r="J417" s="1">
        <v>1</v>
      </c>
      <c r="K417" s="1" t="s">
        <v>488</v>
      </c>
    </row>
    <row r="418" spans="2:11">
      <c r="B418" s="1" t="s">
        <v>55</v>
      </c>
      <c r="C418" s="1" t="s">
        <v>32268</v>
      </c>
      <c r="D418" s="1" t="str">
        <f>IFERROR(MID(E418,LEN(E418),1),0)&amp;"."&amp;IFERROR(MID(F418,LEN(F418),1),0)&amp;IFERROR(MID(G418,LEN(G418),1),0)</f>
        <v>5.30</v>
      </c>
      <c r="E418" s="1" t="s">
        <v>31885</v>
      </c>
      <c r="F418" s="1" t="s">
        <v>31887</v>
      </c>
      <c r="G418" s="1"/>
      <c r="H418" s="1"/>
      <c r="I418" s="1"/>
      <c r="J418" s="1">
        <v>1</v>
      </c>
      <c r="K418" s="1" t="s">
        <v>495</v>
      </c>
    </row>
    <row r="419" spans="2:11">
      <c r="B419" s="1" t="s">
        <v>219</v>
      </c>
      <c r="C419" s="1" t="s">
        <v>32269</v>
      </c>
      <c r="D419" s="1" t="str">
        <f>IFERROR(MID(E419,LEN(E419),1),0)&amp;"."&amp;IFERROR(MID(F419,LEN(F419),1),0)&amp;IFERROR(MID(G419,LEN(G419),1),0)</f>
        <v>5.30</v>
      </c>
      <c r="E419" s="1" t="s">
        <v>31885</v>
      </c>
      <c r="F419" s="1" t="s">
        <v>31887</v>
      </c>
      <c r="G419" s="1"/>
      <c r="H419" s="1"/>
      <c r="I419" s="1"/>
      <c r="J419" s="1">
        <v>1</v>
      </c>
      <c r="K419" s="1" t="s">
        <v>659</v>
      </c>
    </row>
    <row r="420" spans="2:11">
      <c r="B420" s="1" t="s">
        <v>396</v>
      </c>
      <c r="C420" s="1" t="s">
        <v>32270</v>
      </c>
      <c r="D420" s="1" t="str">
        <f>IFERROR(MID(E420,LEN(E420),1),0)&amp;"."&amp;IFERROR(MID(F420,LEN(F420),1),0)&amp;IFERROR(MID(G420,LEN(G420),1),0)</f>
        <v>5.30</v>
      </c>
      <c r="E420" s="1" t="s">
        <v>31885</v>
      </c>
      <c r="F420" s="1" t="s">
        <v>31887</v>
      </c>
      <c r="G420" s="1"/>
      <c r="H420" s="1"/>
      <c r="I420" s="1"/>
      <c r="J420" s="1">
        <v>1</v>
      </c>
      <c r="K420" s="1" t="s">
        <v>836</v>
      </c>
    </row>
    <row r="421" spans="2:11">
      <c r="B421" s="1" t="s">
        <v>17</v>
      </c>
      <c r="C421" s="1" t="s">
        <v>32271</v>
      </c>
      <c r="D421" s="1" t="str">
        <f>IFERROR(MID(E421,LEN(E421),1),0)&amp;"."&amp;IFERROR(MID(F421,LEN(F421),1),0)&amp;IFERROR(MID(G421,LEN(G421),1),0)</f>
        <v>5.30</v>
      </c>
      <c r="E421" s="1" t="s">
        <v>31885</v>
      </c>
      <c r="F421" s="1" t="s">
        <v>31887</v>
      </c>
      <c r="G421" s="1"/>
      <c r="H421" s="1"/>
      <c r="I421" s="1"/>
      <c r="J421" s="1">
        <v>1</v>
      </c>
      <c r="K421" s="1" t="s">
        <v>457</v>
      </c>
    </row>
    <row r="422" spans="2:11">
      <c r="B422" s="1" t="s">
        <v>62</v>
      </c>
      <c r="C422" s="1" t="s">
        <v>32272</v>
      </c>
      <c r="D422" s="1" t="str">
        <f>IFERROR(MID(E422,LEN(E422),1),0)&amp;"."&amp;IFERROR(MID(F422,LEN(F422),1),0)&amp;IFERROR(MID(G422,LEN(G422),1),0)</f>
        <v>5.30</v>
      </c>
      <c r="E422" s="1" t="s">
        <v>31885</v>
      </c>
      <c r="F422" s="1" t="s">
        <v>31887</v>
      </c>
      <c r="G422" s="1"/>
      <c r="H422" s="1"/>
      <c r="I422" s="1"/>
      <c r="J422" s="1">
        <v>1</v>
      </c>
      <c r="K422" s="1" t="s">
        <v>502</v>
      </c>
    </row>
    <row r="423" spans="2:11">
      <c r="B423" s="1" t="s">
        <v>64</v>
      </c>
      <c r="C423" s="1" t="s">
        <v>32273</v>
      </c>
      <c r="D423" s="1" t="str">
        <f>IFERROR(MID(E423,LEN(E423),1),0)&amp;"."&amp;IFERROR(MID(F423,LEN(F423),1),0)&amp;IFERROR(MID(G423,LEN(G423),1),0)</f>
        <v>5.30</v>
      </c>
      <c r="E423" s="1" t="s">
        <v>31885</v>
      </c>
      <c r="F423" s="1" t="s">
        <v>31887</v>
      </c>
      <c r="G423" s="1"/>
      <c r="H423" s="1"/>
      <c r="I423" s="1"/>
      <c r="J423" s="1">
        <v>1</v>
      </c>
      <c r="K423" s="1" t="s">
        <v>504</v>
      </c>
    </row>
    <row r="424" spans="2:11">
      <c r="B424" s="1" t="s">
        <v>133</v>
      </c>
      <c r="C424" s="1" t="s">
        <v>32274</v>
      </c>
      <c r="D424" s="1" t="str">
        <f>IFERROR(MID(E424,LEN(E424),1),0)&amp;"."&amp;IFERROR(MID(F424,LEN(F424),1),0)&amp;IFERROR(MID(G424,LEN(G424),1),0)</f>
        <v>5.30</v>
      </c>
      <c r="E424" s="1" t="s">
        <v>31885</v>
      </c>
      <c r="F424" s="1" t="s">
        <v>31887</v>
      </c>
      <c r="G424" s="1"/>
      <c r="H424" s="1"/>
      <c r="I424" s="1"/>
      <c r="J424" s="1">
        <v>1</v>
      </c>
      <c r="K424" s="1" t="s">
        <v>573</v>
      </c>
    </row>
    <row r="425" spans="2:11">
      <c r="B425" s="1" t="s">
        <v>242</v>
      </c>
      <c r="C425" s="1" t="s">
        <v>32275</v>
      </c>
      <c r="D425" s="1" t="str">
        <f>IFERROR(MID(E425,LEN(E425),1),0)&amp;"."&amp;IFERROR(MID(F425,LEN(F425),1),0)&amp;IFERROR(MID(G425,LEN(G425),1),0)</f>
        <v>5.30</v>
      </c>
      <c r="E425" s="1" t="s">
        <v>31885</v>
      </c>
      <c r="F425" s="1" t="s">
        <v>31887</v>
      </c>
      <c r="G425" s="1"/>
      <c r="H425" s="1"/>
      <c r="I425" s="1"/>
      <c r="J425" s="1">
        <v>1</v>
      </c>
      <c r="K425" s="1" t="s">
        <v>682</v>
      </c>
    </row>
    <row r="426" spans="2:11">
      <c r="B426" s="1" t="s">
        <v>322</v>
      </c>
      <c r="C426" s="1" t="s">
        <v>32276</v>
      </c>
      <c r="D426" s="1" t="str">
        <f>IFERROR(MID(E426,LEN(E426),1),0)&amp;"."&amp;IFERROR(MID(F426,LEN(F426),1),0)&amp;IFERROR(MID(G426,LEN(G426),1),0)</f>
        <v>5.30</v>
      </c>
      <c r="E426" s="1" t="s">
        <v>31885</v>
      </c>
      <c r="F426" s="1" t="s">
        <v>31887</v>
      </c>
      <c r="G426" s="1"/>
      <c r="H426" s="1"/>
      <c r="I426" s="1"/>
      <c r="J426" s="1">
        <v>1</v>
      </c>
      <c r="K426" s="1" t="s">
        <v>762</v>
      </c>
    </row>
    <row r="427" spans="2:11">
      <c r="B427" s="1" t="s">
        <v>410</v>
      </c>
      <c r="C427" s="1" t="s">
        <v>32277</v>
      </c>
      <c r="D427" s="1" t="str">
        <f>IFERROR(MID(E427,LEN(E427),1),0)&amp;"."&amp;IFERROR(MID(F427,LEN(F427),1),0)&amp;IFERROR(MID(G427,LEN(G427),1),0)</f>
        <v>5.30</v>
      </c>
      <c r="E427" s="1" t="s">
        <v>31885</v>
      </c>
      <c r="F427" s="1" t="s">
        <v>31887</v>
      </c>
      <c r="G427" s="1"/>
      <c r="H427" s="1"/>
      <c r="I427" s="1"/>
      <c r="J427" s="1">
        <v>1</v>
      </c>
      <c r="K427" s="1" t="s">
        <v>850</v>
      </c>
    </row>
    <row r="428" spans="2:11">
      <c r="B428" s="1" t="s">
        <v>259</v>
      </c>
      <c r="C428" s="1" t="s">
        <v>32278</v>
      </c>
      <c r="D428" s="1" t="str">
        <f>IFERROR(MID(E428,LEN(E428),1),0)&amp;"."&amp;IFERROR(MID(F428,LEN(F428),1),0)&amp;IFERROR(MID(G428,LEN(G428),1),0)</f>
        <v>5.30</v>
      </c>
      <c r="E428" s="1" t="s">
        <v>31885</v>
      </c>
      <c r="F428" s="1" t="s">
        <v>31887</v>
      </c>
      <c r="G428" s="1"/>
      <c r="H428" s="1"/>
      <c r="I428" s="1"/>
      <c r="J428" s="1">
        <v>1</v>
      </c>
      <c r="K428" s="1" t="s">
        <v>699</v>
      </c>
    </row>
    <row r="429" spans="2:11">
      <c r="B429" s="1" t="s">
        <v>200</v>
      </c>
      <c r="C429" s="1" t="s">
        <v>32279</v>
      </c>
      <c r="D429" s="1" t="str">
        <f>IFERROR(MID(E429,LEN(E429),1),0)&amp;"."&amp;IFERROR(MID(F429,LEN(F429),1),0)&amp;IFERROR(MID(G429,LEN(G429),1),0)</f>
        <v>5.30</v>
      </c>
      <c r="E429" s="1" t="s">
        <v>31885</v>
      </c>
      <c r="F429" s="1" t="s">
        <v>31887</v>
      </c>
      <c r="G429" s="1"/>
      <c r="H429" s="1"/>
      <c r="I429" s="1"/>
      <c r="J429" s="1">
        <v>1</v>
      </c>
      <c r="K429" s="1" t="s">
        <v>640</v>
      </c>
    </row>
    <row r="430" spans="2:11">
      <c r="B430" s="1" t="s">
        <v>308</v>
      </c>
      <c r="C430" s="1" t="s">
        <v>32280</v>
      </c>
      <c r="D430" s="1" t="str">
        <f>IFERROR(MID(E430,LEN(E430),1),0)&amp;"."&amp;IFERROR(MID(F430,LEN(F430),1),0)&amp;IFERROR(MID(G430,LEN(G430),1),0)</f>
        <v>5.30</v>
      </c>
      <c r="E430" s="1" t="s">
        <v>31885</v>
      </c>
      <c r="F430" s="1" t="s">
        <v>31887</v>
      </c>
      <c r="G430" s="1"/>
      <c r="H430" s="1"/>
      <c r="I430" s="1"/>
      <c r="J430" s="1">
        <v>1</v>
      </c>
      <c r="K430" s="1" t="s">
        <v>748</v>
      </c>
    </row>
    <row r="431" spans="2:11">
      <c r="B431" s="1" t="s">
        <v>71</v>
      </c>
      <c r="C431" s="1" t="s">
        <v>32281</v>
      </c>
      <c r="D431" s="1" t="str">
        <f>IFERROR(MID(E431,LEN(E431),1),0)&amp;"."&amp;IFERROR(MID(F431,LEN(F431),1),0)&amp;IFERROR(MID(G431,LEN(G431),1),0)</f>
        <v>5.30</v>
      </c>
      <c r="E431" s="1" t="s">
        <v>31885</v>
      </c>
      <c r="F431" s="1" t="s">
        <v>31887</v>
      </c>
      <c r="G431" s="1"/>
      <c r="H431" s="1"/>
      <c r="I431" s="1"/>
      <c r="J431" s="1">
        <v>1</v>
      </c>
      <c r="K431" s="1" t="s">
        <v>511</v>
      </c>
    </row>
    <row r="432" spans="2:11">
      <c r="B432" s="1" t="s">
        <v>122</v>
      </c>
      <c r="C432" s="1" t="s">
        <v>32282</v>
      </c>
      <c r="D432" s="1" t="str">
        <f>IFERROR(MID(E432,LEN(E432),1),0)&amp;"."&amp;IFERROR(MID(F432,LEN(F432),1),0)&amp;IFERROR(MID(G432,LEN(G432),1),0)</f>
        <v>5.30</v>
      </c>
      <c r="E432" s="1" t="s">
        <v>31885</v>
      </c>
      <c r="F432" s="1" t="s">
        <v>31887</v>
      </c>
      <c r="G432" s="1"/>
      <c r="H432" s="1"/>
      <c r="I432" s="1"/>
      <c r="J432" s="1">
        <v>1</v>
      </c>
      <c r="K432" s="1" t="s">
        <v>562</v>
      </c>
    </row>
    <row r="433" spans="2:11">
      <c r="B433" s="1" t="s">
        <v>166</v>
      </c>
      <c r="C433" s="1" t="s">
        <v>32283</v>
      </c>
      <c r="D433" s="1" t="str">
        <f>IFERROR(MID(E433,LEN(E433),1),0)&amp;"."&amp;IFERROR(MID(F433,LEN(F433),1),0)&amp;IFERROR(MID(G433,LEN(G433),1),0)</f>
        <v>5.30</v>
      </c>
      <c r="E433" s="1" t="s">
        <v>31885</v>
      </c>
      <c r="F433" s="1" t="s">
        <v>31887</v>
      </c>
      <c r="G433" s="1"/>
      <c r="H433" s="1"/>
      <c r="I433" s="1"/>
      <c r="J433" s="1">
        <v>1</v>
      </c>
      <c r="K433" s="1" t="s">
        <v>606</v>
      </c>
    </row>
    <row r="434" spans="2:11">
      <c r="B434" s="1" t="s">
        <v>264</v>
      </c>
      <c r="C434" s="1" t="s">
        <v>32284</v>
      </c>
      <c r="D434" s="1" t="str">
        <f>IFERROR(MID(E434,LEN(E434),1),0)&amp;"."&amp;IFERROR(MID(F434,LEN(F434),1),0)&amp;IFERROR(MID(G434,LEN(G434),1),0)</f>
        <v>5.30</v>
      </c>
      <c r="E434" s="1" t="s">
        <v>31885</v>
      </c>
      <c r="F434" s="1" t="s">
        <v>31887</v>
      </c>
      <c r="G434" s="1"/>
      <c r="H434" s="1"/>
      <c r="I434" s="1"/>
      <c r="J434" s="1">
        <v>1</v>
      </c>
      <c r="K434" s="1" t="s">
        <v>704</v>
      </c>
    </row>
    <row r="435" spans="2:11">
      <c r="B435" s="1" t="s">
        <v>267</v>
      </c>
      <c r="C435" s="1" t="s">
        <v>267</v>
      </c>
      <c r="D435" s="1" t="str">
        <f>IFERROR(MID(E435,LEN(E435),1),0)&amp;"."&amp;IFERROR(MID(F435,LEN(F435),1),0)&amp;IFERROR(MID(G435,LEN(G435),1),0)</f>
        <v>5.30</v>
      </c>
      <c r="E435" s="1" t="s">
        <v>31885</v>
      </c>
      <c r="F435" s="1" t="s">
        <v>31887</v>
      </c>
      <c r="G435" s="1"/>
      <c r="H435" s="1"/>
      <c r="I435" s="1"/>
      <c r="J435" s="1">
        <v>1</v>
      </c>
      <c r="K435" s="1" t="s">
        <v>707</v>
      </c>
    </row>
    <row r="436" spans="2:11">
      <c r="B436" s="1" t="s">
        <v>291</v>
      </c>
      <c r="C436" s="1" t="s">
        <v>32285</v>
      </c>
      <c r="D436" s="1" t="str">
        <f>IFERROR(MID(E436,LEN(E436),1),0)&amp;"."&amp;IFERROR(MID(F436,LEN(F436),1),0)&amp;IFERROR(MID(G436,LEN(G436),1),0)</f>
        <v>5.30</v>
      </c>
      <c r="E436" s="1" t="s">
        <v>31885</v>
      </c>
      <c r="F436" s="1" t="s">
        <v>31887</v>
      </c>
      <c r="G436" s="1"/>
      <c r="H436" s="1"/>
      <c r="I436" s="1"/>
      <c r="J436" s="1">
        <v>1</v>
      </c>
      <c r="K436" s="1" t="s">
        <v>731</v>
      </c>
    </row>
    <row r="437" spans="2:11">
      <c r="B437" s="1" t="s">
        <v>338</v>
      </c>
      <c r="C437" s="1" t="s">
        <v>338</v>
      </c>
      <c r="D437" s="1" t="str">
        <f>IFERROR(MID(E437,LEN(E437),1),0)&amp;"."&amp;IFERROR(MID(F437,LEN(F437),1),0)&amp;IFERROR(MID(G437,LEN(G437),1),0)</f>
        <v>5.30</v>
      </c>
      <c r="E437" s="1" t="s">
        <v>31885</v>
      </c>
      <c r="F437" s="1" t="s">
        <v>31887</v>
      </c>
      <c r="G437" s="1"/>
      <c r="H437" s="1"/>
      <c r="I437" s="1"/>
      <c r="J437" s="1">
        <v>1</v>
      </c>
      <c r="K437" s="1" t="s">
        <v>778</v>
      </c>
    </row>
    <row r="438" spans="2:11">
      <c r="B438" s="1" t="s">
        <v>369</v>
      </c>
      <c r="C438" s="1" t="s">
        <v>32286</v>
      </c>
      <c r="D438" s="1" t="str">
        <f>IFERROR(MID(E438,LEN(E438),1),0)&amp;"."&amp;IFERROR(MID(F438,LEN(F438),1),0)&amp;IFERROR(MID(G438,LEN(G438),1),0)</f>
        <v>5.30</v>
      </c>
      <c r="E438" s="1" t="s">
        <v>31885</v>
      </c>
      <c r="F438" s="1" t="s">
        <v>31887</v>
      </c>
      <c r="G438" s="1"/>
      <c r="H438" s="1"/>
      <c r="I438" s="1"/>
      <c r="J438" s="1">
        <v>1</v>
      </c>
      <c r="K438" s="1" t="s">
        <v>809</v>
      </c>
    </row>
    <row r="439" spans="2:11">
      <c r="B439" s="1" t="s">
        <v>370</v>
      </c>
      <c r="C439" s="1" t="s">
        <v>32287</v>
      </c>
      <c r="D439" s="1" t="str">
        <f>IFERROR(MID(E439,LEN(E439),1),0)&amp;"."&amp;IFERROR(MID(F439,LEN(F439),1),0)&amp;IFERROR(MID(G439,LEN(G439),1),0)</f>
        <v>5.30</v>
      </c>
      <c r="E439" s="1" t="s">
        <v>31885</v>
      </c>
      <c r="F439" s="1" t="s">
        <v>31887</v>
      </c>
      <c r="G439" s="1"/>
      <c r="H439" s="1"/>
      <c r="I439" s="1"/>
      <c r="J439" s="1">
        <v>1</v>
      </c>
      <c r="K439" s="1" t="s">
        <v>810</v>
      </c>
    </row>
    <row r="440" spans="2:11">
      <c r="B440" s="1" t="s">
        <v>416</v>
      </c>
      <c r="C440" s="1" t="s">
        <v>416</v>
      </c>
      <c r="D440" s="1" t="str">
        <f>IFERROR(MID(E440,LEN(E440),1),0)&amp;"."&amp;IFERROR(MID(F440,LEN(F440),1),0)&amp;IFERROR(MID(G440,LEN(G440),1),0)</f>
        <v>5.30</v>
      </c>
      <c r="E440" s="1" t="s">
        <v>31885</v>
      </c>
      <c r="F440" s="1" t="s">
        <v>31887</v>
      </c>
      <c r="G440" s="1"/>
      <c r="H440" s="1"/>
      <c r="I440" s="1"/>
      <c r="J440" s="1">
        <v>1</v>
      </c>
      <c r="K440" s="1" t="s">
        <v>856</v>
      </c>
    </row>
    <row r="441" spans="2:11">
      <c r="B441" s="1" t="s">
        <v>419</v>
      </c>
      <c r="C441" s="1" t="s">
        <v>32288</v>
      </c>
      <c r="D441" s="1" t="str">
        <f>IFERROR(MID(E441,LEN(E441),1),0)&amp;"."&amp;IFERROR(MID(F441,LEN(F441),1),0)&amp;IFERROR(MID(G441,LEN(G441),1),0)</f>
        <v>5.30</v>
      </c>
      <c r="E441" s="1" t="s">
        <v>31885</v>
      </c>
      <c r="F441" s="1" t="s">
        <v>31887</v>
      </c>
      <c r="G441" s="1"/>
      <c r="H441" s="1"/>
      <c r="I441" s="1"/>
      <c r="J441" s="1">
        <v>1</v>
      </c>
      <c r="K441" s="1" t="s">
        <v>859</v>
      </c>
    </row>
    <row r="442" spans="2:11">
      <c r="B442" s="1" t="s">
        <v>429</v>
      </c>
      <c r="C442" s="1" t="s">
        <v>32290</v>
      </c>
      <c r="D442" s="1" t="str">
        <f>IFERROR(MID(E442,LEN(E442),1),0)&amp;"."&amp;IFERROR(MID(F442,LEN(F442),1),0)&amp;IFERROR(MID(G442,LEN(G442),1),0)</f>
        <v>5.31</v>
      </c>
      <c r="E442" s="1" t="s">
        <v>31885</v>
      </c>
      <c r="F442" s="1" t="s">
        <v>31887</v>
      </c>
      <c r="G442" s="1" t="s">
        <v>31904</v>
      </c>
      <c r="H442" s="1"/>
      <c r="I442" s="1" t="s">
        <v>882</v>
      </c>
      <c r="J442" s="1">
        <v>3</v>
      </c>
      <c r="K442" s="1" t="s">
        <v>869</v>
      </c>
    </row>
    <row r="443" spans="2:11">
      <c r="B443" s="1" t="s">
        <v>362</v>
      </c>
      <c r="C443" s="1" t="s">
        <v>32289</v>
      </c>
      <c r="D443" s="1" t="str">
        <f>IFERROR(MID(E443,LEN(E443),1),0)&amp;"."&amp;IFERROR(MID(F443,LEN(F443),1),0)&amp;IFERROR(MID(G443,LEN(G443),1),0)</f>
        <v>5.31</v>
      </c>
      <c r="E443" s="1" t="s">
        <v>31885</v>
      </c>
      <c r="F443" s="1" t="s">
        <v>31887</v>
      </c>
      <c r="G443" s="1" t="s">
        <v>31904</v>
      </c>
      <c r="H443" s="1"/>
      <c r="I443" s="1" t="s">
        <v>882</v>
      </c>
      <c r="J443" s="1">
        <v>2</v>
      </c>
      <c r="K443" s="1" t="s">
        <v>802</v>
      </c>
    </row>
    <row r="444" spans="2:11">
      <c r="B444" s="1" t="s">
        <v>295</v>
      </c>
      <c r="C444" s="1" t="s">
        <v>32291</v>
      </c>
      <c r="D444" s="1" t="str">
        <f>IFERROR(MID(E444,LEN(E444),1),0)&amp;"."&amp;IFERROR(MID(F444,LEN(F444),1),0)&amp;IFERROR(MID(G444,LEN(G444),1),0)</f>
        <v>5.31</v>
      </c>
      <c r="E444" s="1" t="s">
        <v>31885</v>
      </c>
      <c r="F444" s="1" t="s">
        <v>31887</v>
      </c>
      <c r="G444" s="1" t="s">
        <v>31904</v>
      </c>
      <c r="H444" s="1"/>
      <c r="I444" s="1"/>
      <c r="J444" s="1">
        <v>2</v>
      </c>
      <c r="K444" s="1" t="s">
        <v>735</v>
      </c>
    </row>
  </sheetData>
  <autoFilter ref="B4:K4">
    <filterColumn colId="1"/>
    <filterColumn colId="5"/>
    <sortState ref="B5:K444">
      <sortCondition ref="D4"/>
    </sortState>
  </autoFilter>
  <conditionalFormatting sqref="J5:J444">
    <cfRule type="colorScale" priority="1">
      <colorScale>
        <cfvo type="min" val="0"/>
        <cfvo type="max" val="0"/>
        <color rgb="FFFFEF9C"/>
        <color rgb="FF63BE7B"/>
      </colorScale>
    </cfRule>
  </conditionalFormatting>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dimension ref="B1:E212"/>
  <sheetViews>
    <sheetView showGridLines="0" workbookViewId="0">
      <pane ySplit="5" topLeftCell="A93" activePane="bottomLeft" state="frozen"/>
      <selection pane="bottomLeft" activeCell="E101" sqref="E101"/>
    </sheetView>
  </sheetViews>
  <sheetFormatPr defaultRowHeight="15"/>
  <cols>
    <col min="2" max="2" width="7.85546875" customWidth="1"/>
    <col min="3" max="3" width="18.5703125" bestFit="1" customWidth="1"/>
    <col min="4" max="4" width="11.140625" bestFit="1" customWidth="1"/>
    <col min="5" max="5" width="12.28515625" bestFit="1" customWidth="1"/>
  </cols>
  <sheetData>
    <row r="1" spans="2:5" ht="23.25">
      <c r="B1" s="25" t="s">
        <v>31554</v>
      </c>
    </row>
    <row r="2" spans="2:5">
      <c r="B2" s="9" t="s">
        <v>31553</v>
      </c>
    </row>
    <row r="3" spans="2:5">
      <c r="B3" s="9"/>
    </row>
    <row r="4" spans="2:5" ht="15.75" thickBot="1">
      <c r="B4">
        <f>COUNTA(B6:B1315)-COUNTIF(B6:B1315, " ")</f>
        <v>155</v>
      </c>
      <c r="C4">
        <f>COUNTA(C6:C1315)</f>
        <v>207</v>
      </c>
      <c r="E4">
        <f>COUNTA(E6:E1315)</f>
        <v>95</v>
      </c>
    </row>
    <row r="5" spans="2:5" s="9" customFormat="1" ht="15.75" thickBot="1">
      <c r="B5" s="11" t="s">
        <v>31871</v>
      </c>
      <c r="C5" s="11" t="s">
        <v>889</v>
      </c>
      <c r="D5" s="11" t="s">
        <v>31552</v>
      </c>
      <c r="E5" s="11" t="s">
        <v>31536</v>
      </c>
    </row>
    <row r="6" spans="2:5">
      <c r="B6" s="24">
        <f>IFERROR(VLOOKUP(C6,IDS!$E$3:$F$1312,2,FALSE)," ")</f>
        <v>2.91</v>
      </c>
      <c r="C6" t="s">
        <v>28236</v>
      </c>
      <c r="D6">
        <v>1</v>
      </c>
      <c r="E6" t="s">
        <v>31536</v>
      </c>
    </row>
    <row r="7" spans="2:5">
      <c r="B7" s="24">
        <f>IFERROR(VLOOKUP(C7,IDS!$E$3:$F$1312,2,FALSE)," ")</f>
        <v>2.92</v>
      </c>
      <c r="C7" t="s">
        <v>28213</v>
      </c>
      <c r="D7">
        <v>2</v>
      </c>
      <c r="E7" t="s">
        <v>31536</v>
      </c>
    </row>
    <row r="8" spans="2:5">
      <c r="B8" s="24" t="str">
        <f>IFERROR(VLOOKUP(C8,IDS!$E$3:$F$1312,2,FALSE)," ")</f>
        <v xml:space="preserve"> </v>
      </c>
      <c r="C8" t="s">
        <v>31551</v>
      </c>
      <c r="D8">
        <v>7</v>
      </c>
      <c r="E8" t="s">
        <v>31536</v>
      </c>
    </row>
    <row r="9" spans="2:5">
      <c r="B9" s="24" t="str">
        <f>IFERROR(VLOOKUP(C9,IDS!$E$3:$F$1312,2,FALSE)," ")</f>
        <v xml:space="preserve"> </v>
      </c>
      <c r="C9" t="s">
        <v>31550</v>
      </c>
      <c r="D9">
        <v>8</v>
      </c>
      <c r="E9" t="s">
        <v>31536</v>
      </c>
    </row>
    <row r="10" spans="2:5">
      <c r="B10" s="24">
        <f>IFERROR(VLOOKUP(C10,IDS!$E$3:$F$1312,2,FALSE)," ")</f>
        <v>17.68</v>
      </c>
      <c r="C10" t="s">
        <v>4729</v>
      </c>
      <c r="D10">
        <v>11</v>
      </c>
      <c r="E10" t="s">
        <v>31536</v>
      </c>
    </row>
    <row r="11" spans="2:5">
      <c r="B11" s="24">
        <f>IFERROR(VLOOKUP(C11,IDS!$E$3:$F$1312,2,FALSE)," ")</f>
        <v>17.64</v>
      </c>
      <c r="C11" t="s">
        <v>4821</v>
      </c>
      <c r="D11">
        <v>12</v>
      </c>
      <c r="E11" t="s">
        <v>31536</v>
      </c>
    </row>
    <row r="12" spans="2:5">
      <c r="B12" s="24">
        <f>IFERROR(VLOOKUP(C12,IDS!$E$3:$F$1312,2,FALSE)," ")</f>
        <v>17.559999999999999</v>
      </c>
      <c r="C12" s="5" t="s">
        <v>4915</v>
      </c>
      <c r="D12">
        <v>16</v>
      </c>
      <c r="E12" t="s">
        <v>31536</v>
      </c>
    </row>
    <row r="13" spans="2:5">
      <c r="B13" s="24" t="str">
        <f>IFERROR(VLOOKUP(C13,IDS!$E$3:$F$1312,2,FALSE)," ")</f>
        <v xml:space="preserve"> </v>
      </c>
      <c r="C13" t="s">
        <v>31549</v>
      </c>
      <c r="D13">
        <v>17</v>
      </c>
      <c r="E13" t="s">
        <v>31536</v>
      </c>
    </row>
    <row r="14" spans="2:5">
      <c r="B14" s="24" t="str">
        <f>IFERROR(VLOOKUP(C14,IDS!$E$3:$F$1312,2,FALSE)," ")</f>
        <v xml:space="preserve"> </v>
      </c>
      <c r="C14" t="s">
        <v>31548</v>
      </c>
      <c r="D14">
        <v>18</v>
      </c>
      <c r="E14" t="s">
        <v>31536</v>
      </c>
    </row>
    <row r="15" spans="2:5">
      <c r="B15" s="24">
        <f>IFERROR(VLOOKUP(C15,IDS!$E$3:$F$1312,2,FALSE)," ")</f>
        <v>13.1</v>
      </c>
      <c r="C15" t="s">
        <v>10533</v>
      </c>
      <c r="D15">
        <v>22</v>
      </c>
      <c r="E15" t="s">
        <v>31536</v>
      </c>
    </row>
    <row r="16" spans="2:5">
      <c r="B16" s="24">
        <f>IFERROR(VLOOKUP(C16,IDS!$E$3:$F$1312,2,FALSE)," ")</f>
        <v>13.2</v>
      </c>
      <c r="C16" t="s">
        <v>10509</v>
      </c>
      <c r="D16">
        <v>23</v>
      </c>
      <c r="E16" t="s">
        <v>31536</v>
      </c>
    </row>
    <row r="17" spans="2:5">
      <c r="B17" s="24">
        <f>IFERROR(VLOOKUP(C17,IDS!$E$3:$F$1312,2,FALSE)," ")</f>
        <v>12.55</v>
      </c>
      <c r="C17" t="s">
        <v>11173</v>
      </c>
      <c r="D17">
        <v>27</v>
      </c>
      <c r="E17" t="s">
        <v>31536</v>
      </c>
    </row>
    <row r="18" spans="2:5">
      <c r="B18" s="24">
        <f>IFERROR(VLOOKUP(C18,IDS!$E$3:$F$1312,2,FALSE)," ")</f>
        <v>12.57</v>
      </c>
      <c r="C18" t="s">
        <v>11105</v>
      </c>
      <c r="D18">
        <v>28</v>
      </c>
      <c r="E18" t="s">
        <v>31536</v>
      </c>
    </row>
    <row r="19" spans="2:5">
      <c r="B19" s="24" t="str">
        <f>IFERROR(VLOOKUP(C19,IDS!$E$3:$F$1312,2,FALSE)," ")</f>
        <v xml:space="preserve"> </v>
      </c>
      <c r="C19" t="s">
        <v>31547</v>
      </c>
      <c r="D19">
        <v>32</v>
      </c>
      <c r="E19" t="s">
        <v>31536</v>
      </c>
    </row>
    <row r="20" spans="2:5">
      <c r="B20" s="24">
        <f>IFERROR(VLOOKUP(C20,IDS!$E$3:$F$1312,2,FALSE)," ")</f>
        <v>2.2200000000000002</v>
      </c>
      <c r="C20" t="s">
        <v>29639</v>
      </c>
      <c r="D20">
        <v>36</v>
      </c>
      <c r="E20" t="s">
        <v>31536</v>
      </c>
    </row>
    <row r="21" spans="2:5">
      <c r="B21" s="24" t="str">
        <f>IFERROR(VLOOKUP(C21,IDS!$E$3:$F$1312,2,FALSE)," ")</f>
        <v xml:space="preserve"> </v>
      </c>
      <c r="C21" t="s">
        <v>31546</v>
      </c>
      <c r="D21">
        <v>37</v>
      </c>
      <c r="E21" t="s">
        <v>31536</v>
      </c>
    </row>
    <row r="22" spans="2:5">
      <c r="B22" s="24" t="str">
        <f>IFERROR(VLOOKUP(C22,IDS!$E$3:$F$1312,2,FALSE)," ")</f>
        <v xml:space="preserve"> </v>
      </c>
      <c r="C22" t="s">
        <v>31545</v>
      </c>
      <c r="D22">
        <v>38</v>
      </c>
      <c r="E22" t="s">
        <v>31536</v>
      </c>
    </row>
    <row r="23" spans="2:5">
      <c r="B23" s="24">
        <f>IFERROR(VLOOKUP(C23,IDS!$E$3:$F$1312,2,FALSE)," ")</f>
        <v>3.65</v>
      </c>
      <c r="C23" t="s">
        <v>26932</v>
      </c>
      <c r="D23">
        <v>45</v>
      </c>
      <c r="E23" t="s">
        <v>31536</v>
      </c>
    </row>
    <row r="24" spans="2:5">
      <c r="B24" s="24">
        <f>IFERROR(VLOOKUP(C24,IDS!$E$3:$F$1312,2,FALSE)," ")</f>
        <v>3.581</v>
      </c>
      <c r="C24" t="s">
        <v>27281</v>
      </c>
      <c r="D24">
        <v>46</v>
      </c>
      <c r="E24" t="s">
        <v>31536</v>
      </c>
    </row>
    <row r="25" spans="2:5">
      <c r="B25" s="24">
        <f>IFERROR(VLOOKUP(C25,IDS!$E$3:$F$1312,2,FALSE)," ")</f>
        <v>3.61</v>
      </c>
      <c r="C25" t="s">
        <v>27044</v>
      </c>
      <c r="D25">
        <v>47</v>
      </c>
      <c r="E25" t="s">
        <v>31536</v>
      </c>
    </row>
    <row r="26" spans="2:5">
      <c r="B26" s="24">
        <f>IFERROR(VLOOKUP(C26,IDS!$E$3:$F$1312,2,FALSE)," ")</f>
        <v>3.8109999999999999</v>
      </c>
      <c r="C26" t="s">
        <v>26524</v>
      </c>
      <c r="D26">
        <v>48</v>
      </c>
      <c r="E26" t="s">
        <v>31536</v>
      </c>
    </row>
    <row r="27" spans="2:5">
      <c r="B27" s="24">
        <f>IFERROR(VLOOKUP(C27,IDS!$E$3:$F$1312,2,FALSE)," ")</f>
        <v>8.6</v>
      </c>
      <c r="C27" t="s">
        <v>17640</v>
      </c>
      <c r="D27">
        <v>51</v>
      </c>
      <c r="E27" t="s">
        <v>31536</v>
      </c>
    </row>
    <row r="28" spans="2:5">
      <c r="B28" s="24">
        <f>IFERROR(VLOOKUP(C28,IDS!$E$3:$F$1312,2,FALSE)," ")</f>
        <v>8.3109999999999999</v>
      </c>
      <c r="C28" t="s">
        <v>18117</v>
      </c>
      <c r="D28">
        <v>55</v>
      </c>
      <c r="E28" t="s">
        <v>31536</v>
      </c>
    </row>
    <row r="29" spans="2:5">
      <c r="B29" s="24">
        <f>IFERROR(VLOOKUP(C29,IDS!$E$3:$F$1312,2,FALSE)," ")</f>
        <v>8.56</v>
      </c>
      <c r="C29" t="s">
        <v>17700</v>
      </c>
      <c r="D29">
        <v>56</v>
      </c>
      <c r="E29" t="s">
        <v>31536</v>
      </c>
    </row>
    <row r="30" spans="2:5">
      <c r="B30" s="24">
        <f>IFERROR(VLOOKUP(C30,IDS!$E$3:$F$1312,2,FALSE)," ")</f>
        <v>8.5399999999999991</v>
      </c>
      <c r="C30" t="s">
        <v>17752</v>
      </c>
      <c r="D30">
        <v>57</v>
      </c>
      <c r="E30" t="s">
        <v>31536</v>
      </c>
    </row>
    <row r="31" spans="2:5">
      <c r="B31" s="24">
        <f>IFERROR(VLOOKUP(C31,IDS!$E$3:$F$1312,2,FALSE)," ")</f>
        <v>8.75</v>
      </c>
      <c r="C31" t="s">
        <v>17350</v>
      </c>
      <c r="D31">
        <v>58</v>
      </c>
      <c r="E31" t="s">
        <v>31536</v>
      </c>
    </row>
    <row r="32" spans="2:5">
      <c r="B32" s="24" t="str">
        <f>IFERROR(VLOOKUP(C32,IDS!$E$3:$F$1312,2,FALSE)," ")</f>
        <v xml:space="preserve"> </v>
      </c>
      <c r="C32" t="s">
        <v>31544</v>
      </c>
      <c r="D32">
        <v>62</v>
      </c>
      <c r="E32" t="s">
        <v>31536</v>
      </c>
    </row>
    <row r="33" spans="2:5">
      <c r="B33" s="24">
        <f>IFERROR(VLOOKUP(C33,IDS!$E$3:$F$1312,2,FALSE)," ")</f>
        <v>5.61</v>
      </c>
      <c r="C33" t="s">
        <v>21293</v>
      </c>
      <c r="D33">
        <v>63</v>
      </c>
      <c r="E33" t="s">
        <v>31536</v>
      </c>
    </row>
    <row r="34" spans="2:5">
      <c r="B34" s="24">
        <f>IFERROR(VLOOKUP(C34,IDS!$E$3:$F$1312,2,FALSE)," ")</f>
        <v>4.1500000000000004</v>
      </c>
      <c r="C34" t="s">
        <v>25796</v>
      </c>
      <c r="D34">
        <v>64</v>
      </c>
      <c r="E34" t="s">
        <v>31536</v>
      </c>
    </row>
    <row r="35" spans="2:5">
      <c r="B35" s="24">
        <f>IFERROR(VLOOKUP(C35,IDS!$E$3:$F$1312,2,FALSE)," ")</f>
        <v>4.16</v>
      </c>
      <c r="C35" t="s">
        <v>25747</v>
      </c>
      <c r="D35">
        <v>65</v>
      </c>
      <c r="E35" t="s">
        <v>31536</v>
      </c>
    </row>
    <row r="36" spans="2:5">
      <c r="B36" s="24" t="str">
        <f>IFERROR(VLOOKUP(C36,IDS!$E$3:$F$1312,2,FALSE)," ")</f>
        <v xml:space="preserve"> </v>
      </c>
      <c r="C36" t="s">
        <v>31543</v>
      </c>
      <c r="D36">
        <v>66</v>
      </c>
      <c r="E36" t="s">
        <v>31536</v>
      </c>
    </row>
    <row r="37" spans="2:5">
      <c r="B37" s="24">
        <f>IFERROR(VLOOKUP(C37,IDS!$E$3:$F$1312,2,FALSE)," ")</f>
        <v>5.97</v>
      </c>
      <c r="C37" t="s">
        <v>20697</v>
      </c>
      <c r="D37">
        <v>67</v>
      </c>
      <c r="E37" t="s">
        <v>31536</v>
      </c>
    </row>
    <row r="38" spans="2:5">
      <c r="B38" s="24">
        <f>IFERROR(VLOOKUP(C38,IDS!$E$3:$F$1312,2,FALSE)," ")</f>
        <v>4.17</v>
      </c>
      <c r="C38" t="s">
        <v>25690</v>
      </c>
      <c r="D38">
        <v>68</v>
      </c>
      <c r="E38" t="s">
        <v>31536</v>
      </c>
    </row>
    <row r="39" spans="2:5">
      <c r="B39" s="24">
        <f>IFERROR(VLOOKUP(C39,IDS!$E$3:$F$1312,2,FALSE)," ")</f>
        <v>4.18</v>
      </c>
      <c r="C39" t="s">
        <v>25684</v>
      </c>
      <c r="D39">
        <v>69</v>
      </c>
      <c r="E39" t="s">
        <v>31536</v>
      </c>
    </row>
    <row r="40" spans="2:5">
      <c r="B40" s="24">
        <f>IFERROR(VLOOKUP(C40,IDS!$E$3:$F$1312,2,FALSE)," ")</f>
        <v>4.3929999999999998</v>
      </c>
      <c r="C40" t="s">
        <v>24402</v>
      </c>
      <c r="D40">
        <v>70</v>
      </c>
      <c r="E40" t="s">
        <v>31536</v>
      </c>
    </row>
    <row r="41" spans="2:5">
      <c r="B41" s="24" t="str">
        <f>IFERROR(VLOOKUP(C41,IDS!$E$3:$F$1312,2,FALSE)," ")</f>
        <v xml:space="preserve"> </v>
      </c>
      <c r="C41" t="s">
        <v>31542</v>
      </c>
      <c r="D41">
        <v>71</v>
      </c>
      <c r="E41" t="s">
        <v>31536</v>
      </c>
    </row>
    <row r="42" spans="2:5">
      <c r="B42" s="24">
        <f>IFERROR(VLOOKUP(C42,IDS!$E$3:$F$1312,2,FALSE)," ")</f>
        <v>4.2</v>
      </c>
      <c r="C42" t="s">
        <v>25612</v>
      </c>
      <c r="D42">
        <v>72</v>
      </c>
      <c r="E42" t="s">
        <v>31536</v>
      </c>
    </row>
    <row r="43" spans="2:5">
      <c r="B43" s="24">
        <f>IFERROR(VLOOKUP(C43,IDS!$E$3:$F$1312,2,FALSE)," ")</f>
        <v>4.22</v>
      </c>
      <c r="C43" t="s">
        <v>25281</v>
      </c>
      <c r="D43">
        <v>73</v>
      </c>
      <c r="E43" t="s">
        <v>31536</v>
      </c>
    </row>
    <row r="44" spans="2:5">
      <c r="B44" s="24">
        <f>IFERROR(VLOOKUP(C44,IDS!$E$3:$F$1312,2,FALSE)," ")</f>
        <v>4.21</v>
      </c>
      <c r="C44" t="s">
        <v>25402</v>
      </c>
      <c r="D44">
        <v>74</v>
      </c>
      <c r="E44" t="s">
        <v>31536</v>
      </c>
    </row>
    <row r="45" spans="2:5">
      <c r="B45" s="24">
        <f>IFERROR(VLOOKUP(C45,IDS!$E$3:$F$1312,2,FALSE)," ")</f>
        <v>4.2300000000000004</v>
      </c>
      <c r="C45" t="s">
        <v>25216</v>
      </c>
      <c r="D45">
        <v>75</v>
      </c>
      <c r="E45" t="s">
        <v>31536</v>
      </c>
    </row>
    <row r="46" spans="2:5">
      <c r="B46" s="24">
        <f>IFERROR(VLOOKUP(C46,IDS!$E$3:$F$1312,2,FALSE)," ")</f>
        <v>4.24</v>
      </c>
      <c r="C46" t="s">
        <v>25152</v>
      </c>
      <c r="D46">
        <v>76</v>
      </c>
      <c r="E46" t="s">
        <v>31536</v>
      </c>
    </row>
    <row r="47" spans="2:5">
      <c r="B47" s="24">
        <f>IFERROR(VLOOKUP(C47,IDS!$E$3:$F$1312,2,FALSE)," ")</f>
        <v>4.2699999999999996</v>
      </c>
      <c r="C47" t="s">
        <v>25063</v>
      </c>
      <c r="D47">
        <v>77</v>
      </c>
      <c r="E47" t="s">
        <v>31536</v>
      </c>
    </row>
    <row r="48" spans="2:5">
      <c r="B48" s="24">
        <f>IFERROR(VLOOKUP(C48,IDS!$E$3:$F$1312,2,FALSE)," ")</f>
        <v>4.26</v>
      </c>
      <c r="C48" t="s">
        <v>25084</v>
      </c>
      <c r="D48">
        <v>78</v>
      </c>
      <c r="E48" t="s">
        <v>31536</v>
      </c>
    </row>
    <row r="49" spans="2:5">
      <c r="B49" s="24">
        <f>IFERROR(VLOOKUP(C49,IDS!$E$3:$F$1312,2,FALSE)," ")</f>
        <v>4.3440000000000003</v>
      </c>
      <c r="C49" t="s">
        <v>24682</v>
      </c>
      <c r="D49">
        <v>79</v>
      </c>
      <c r="E49" t="s">
        <v>31536</v>
      </c>
    </row>
    <row r="50" spans="2:5">
      <c r="B50" s="24">
        <f>IFERROR(VLOOKUP(C50,IDS!$E$3:$F$1312,2,FALSE)," ")</f>
        <v>4.37</v>
      </c>
      <c r="C50" t="s">
        <v>24547</v>
      </c>
      <c r="D50">
        <v>80</v>
      </c>
      <c r="E50" t="s">
        <v>31536</v>
      </c>
    </row>
    <row r="51" spans="2:5">
      <c r="B51" s="24">
        <f>IFERROR(VLOOKUP(C51,IDS!$E$3:$F$1312,2,FALSE)," ")</f>
        <v>4.3600000000000003</v>
      </c>
      <c r="C51" t="s">
        <v>24573</v>
      </c>
      <c r="D51">
        <v>82</v>
      </c>
      <c r="E51" t="s">
        <v>31536</v>
      </c>
    </row>
    <row r="52" spans="2:5">
      <c r="B52" s="24">
        <f>IFERROR(VLOOKUP(C52,IDS!$E$3:$F$1312,2,FALSE)," ")</f>
        <v>4.33</v>
      </c>
      <c r="C52" t="s">
        <v>24753</v>
      </c>
      <c r="D52">
        <v>83</v>
      </c>
      <c r="E52" t="s">
        <v>31536</v>
      </c>
    </row>
    <row r="53" spans="2:5">
      <c r="B53" s="24" t="str">
        <f>IFERROR(VLOOKUP(C53,IDS!$E$3:$F$1312,2,FALSE)," ")</f>
        <v xml:space="preserve"> </v>
      </c>
      <c r="C53" t="s">
        <v>31541</v>
      </c>
      <c r="D53">
        <v>85</v>
      </c>
      <c r="E53" t="s">
        <v>31536</v>
      </c>
    </row>
    <row r="54" spans="2:5">
      <c r="B54" s="24">
        <f>IFERROR(VLOOKUP(C54,IDS!$E$3:$F$1312,2,FALSE)," ")</f>
        <v>4.28</v>
      </c>
      <c r="C54" t="s">
        <v>24997</v>
      </c>
      <c r="D54">
        <v>87</v>
      </c>
      <c r="E54" t="s">
        <v>31536</v>
      </c>
    </row>
    <row r="55" spans="2:5">
      <c r="B55" s="24" t="str">
        <f>IFERROR(VLOOKUP(C55,IDS!$E$3:$F$1312,2,FALSE)," ")</f>
        <v xml:space="preserve"> </v>
      </c>
      <c r="C55" t="s">
        <v>31540</v>
      </c>
      <c r="D55">
        <v>89</v>
      </c>
      <c r="E55" t="s">
        <v>31536</v>
      </c>
    </row>
    <row r="56" spans="2:5">
      <c r="B56" s="24">
        <f>IFERROR(VLOOKUP(C56,IDS!$E$3:$F$1312,2,FALSE)," ")</f>
        <v>4.4400000000000004</v>
      </c>
      <c r="C56" t="s">
        <v>24273</v>
      </c>
      <c r="D56">
        <v>90</v>
      </c>
      <c r="E56" t="s">
        <v>31536</v>
      </c>
    </row>
    <row r="57" spans="2:5">
      <c r="B57" s="24">
        <f>IFERROR(VLOOKUP(C57,IDS!$E$3:$F$1312,2,FALSE)," ")</f>
        <v>4.45</v>
      </c>
      <c r="C57" t="s">
        <v>24228</v>
      </c>
      <c r="D57">
        <v>91</v>
      </c>
      <c r="E57" t="s">
        <v>31536</v>
      </c>
    </row>
    <row r="58" spans="2:5">
      <c r="B58" s="24">
        <f>IFERROR(VLOOKUP(C58,IDS!$E$3:$F$1312,2,FALSE)," ")</f>
        <v>5.13</v>
      </c>
      <c r="C58" t="s">
        <v>22264</v>
      </c>
      <c r="D58">
        <v>92</v>
      </c>
      <c r="E58" t="s">
        <v>31536</v>
      </c>
    </row>
    <row r="59" spans="2:5">
      <c r="B59" s="24">
        <f>IFERROR(VLOOKUP(C59,IDS!$E$3:$F$1312,2,FALSE)," ")</f>
        <v>5.1100000000000003</v>
      </c>
      <c r="C59" t="s">
        <v>22429</v>
      </c>
      <c r="D59">
        <v>93</v>
      </c>
      <c r="E59" t="s">
        <v>31536</v>
      </c>
    </row>
    <row r="60" spans="2:5">
      <c r="B60" s="24">
        <f>IFERROR(VLOOKUP(C60,IDS!$E$3:$F$1312,2,FALSE)," ")</f>
        <v>4.58</v>
      </c>
      <c r="C60" t="s">
        <v>23755</v>
      </c>
      <c r="D60">
        <v>94</v>
      </c>
      <c r="E60" t="s">
        <v>31536</v>
      </c>
    </row>
    <row r="61" spans="2:5">
      <c r="B61" s="24">
        <f>IFERROR(VLOOKUP(C61,IDS!$E$3:$F$1312,2,FALSE)," ")</f>
        <v>15.51</v>
      </c>
      <c r="C61" t="s">
        <v>7962</v>
      </c>
      <c r="D61">
        <v>101</v>
      </c>
      <c r="E61" t="s">
        <v>31536</v>
      </c>
    </row>
    <row r="62" spans="2:5">
      <c r="B62" s="24">
        <f>IFERROR(VLOOKUP(C62,IDS!$E$3:$F$1312,2,FALSE)," ")</f>
        <v>15.41</v>
      </c>
      <c r="C62" t="s">
        <v>8086</v>
      </c>
      <c r="D62">
        <v>102</v>
      </c>
      <c r="E62" t="s">
        <v>31536</v>
      </c>
    </row>
    <row r="63" spans="2:5">
      <c r="B63" s="24">
        <f>IFERROR(VLOOKUP(C63,IDS!$E$3:$F$1312,2,FALSE)," ")</f>
        <v>17.170000000000002</v>
      </c>
      <c r="C63" t="s">
        <v>5762</v>
      </c>
      <c r="D63">
        <v>103</v>
      </c>
      <c r="E63" t="s">
        <v>31536</v>
      </c>
    </row>
    <row r="64" spans="2:5">
      <c r="B64" s="24">
        <f>IFERROR(VLOOKUP(C64,IDS!$E$3:$F$1312,2,FALSE)," ")</f>
        <v>4.6100000000000003</v>
      </c>
      <c r="C64" t="s">
        <v>23687</v>
      </c>
      <c r="D64">
        <v>107</v>
      </c>
      <c r="E64" t="s">
        <v>31536</v>
      </c>
    </row>
    <row r="65" spans="2:5">
      <c r="B65" s="24" t="str">
        <f>IFERROR(VLOOKUP(C65,IDS!$E$3:$F$1312,2,FALSE)," ")</f>
        <v xml:space="preserve"> </v>
      </c>
      <c r="C65" t="s">
        <v>31539</v>
      </c>
      <c r="D65">
        <v>109</v>
      </c>
      <c r="E65" t="s">
        <v>31536</v>
      </c>
    </row>
    <row r="66" spans="2:5">
      <c r="B66" s="24">
        <f>IFERROR(VLOOKUP(C66,IDS!$E$3:$F$1312,2,FALSE)," ")</f>
        <v>4.76</v>
      </c>
      <c r="C66" t="s">
        <v>23235</v>
      </c>
      <c r="D66">
        <v>110</v>
      </c>
      <c r="E66" t="s">
        <v>31536</v>
      </c>
    </row>
    <row r="67" spans="2:5">
      <c r="B67" s="24">
        <f>IFERROR(VLOOKUP(C67,IDS!$E$3:$F$1312,2,FALSE)," ")</f>
        <v>10.35</v>
      </c>
      <c r="C67" t="s">
        <v>14915</v>
      </c>
      <c r="D67">
        <v>119</v>
      </c>
      <c r="E67" t="s">
        <v>31536</v>
      </c>
    </row>
    <row r="68" spans="2:5">
      <c r="B68" s="24">
        <f>IFERROR(VLOOKUP(C68,IDS!$E$3:$F$1312,2,FALSE)," ")</f>
        <v>10.37</v>
      </c>
      <c r="C68" s="6" t="s">
        <v>14821</v>
      </c>
      <c r="D68">
        <v>120</v>
      </c>
      <c r="E68" t="s">
        <v>31536</v>
      </c>
    </row>
    <row r="69" spans="2:5">
      <c r="B69" s="24">
        <f>IFERROR(VLOOKUP(C69,IDS!$E$3:$F$1312,2,FALSE)," ")</f>
        <v>10.48</v>
      </c>
      <c r="C69" t="s">
        <v>14406</v>
      </c>
      <c r="D69">
        <v>122</v>
      </c>
      <c r="E69" t="s">
        <v>31536</v>
      </c>
    </row>
    <row r="70" spans="2:5">
      <c r="B70" s="24">
        <f>IFERROR(VLOOKUP(C70,IDS!$E$3:$F$1312,2,FALSE)," ")</f>
        <v>12.13</v>
      </c>
      <c r="C70" t="s">
        <v>12075</v>
      </c>
      <c r="D70">
        <v>124</v>
      </c>
      <c r="E70" t="s">
        <v>31536</v>
      </c>
    </row>
    <row r="71" spans="2:5">
      <c r="B71" s="24">
        <f>IFERROR(VLOOKUP(C71,IDS!$E$3:$F$1312,2,FALSE)," ")</f>
        <v>12.15</v>
      </c>
      <c r="C71" t="s">
        <v>12017</v>
      </c>
      <c r="D71">
        <v>125</v>
      </c>
      <c r="E71" t="s">
        <v>31536</v>
      </c>
    </row>
    <row r="72" spans="2:5">
      <c r="B72" s="24">
        <f>IFERROR(VLOOKUP(C72,IDS!$E$3:$F$1312,2,FALSE)," ")</f>
        <v>11.21</v>
      </c>
      <c r="C72" t="s">
        <v>13245</v>
      </c>
      <c r="D72">
        <v>128</v>
      </c>
      <c r="E72" t="s">
        <v>31536</v>
      </c>
    </row>
    <row r="73" spans="2:5">
      <c r="B73" s="24">
        <f>IFERROR(VLOOKUP(C73,IDS!$E$3:$F$1312,2,FALSE)," ")</f>
        <v>18.22</v>
      </c>
      <c r="C73" t="s">
        <v>4438</v>
      </c>
      <c r="D73">
        <v>140</v>
      </c>
      <c r="E73" t="s">
        <v>31536</v>
      </c>
    </row>
    <row r="74" spans="2:5">
      <c r="B74" s="24">
        <f>IFERROR(VLOOKUP(C74,IDS!$E$3:$F$1312,2,FALSE)," ")</f>
        <v>1.52</v>
      </c>
      <c r="C74" t="s">
        <v>29179</v>
      </c>
      <c r="D74">
        <v>147</v>
      </c>
      <c r="E74" t="s">
        <v>31536</v>
      </c>
    </row>
    <row r="75" spans="2:5">
      <c r="B75" s="24">
        <f>IFERROR(VLOOKUP(C75,IDS!$E$3:$F$1312,2,FALSE)," ")</f>
        <v>1.53</v>
      </c>
      <c r="C75" t="s">
        <v>30464</v>
      </c>
      <c r="D75">
        <v>148</v>
      </c>
      <c r="E75" t="s">
        <v>31536</v>
      </c>
    </row>
    <row r="76" spans="2:5">
      <c r="B76" s="24">
        <f>IFERROR(VLOOKUP(C76,IDS!$E$3:$F$1312,2,FALSE)," ")</f>
        <v>1.54</v>
      </c>
      <c r="C76" t="s">
        <v>30441</v>
      </c>
      <c r="D76">
        <v>149</v>
      </c>
      <c r="E76" t="s">
        <v>31536</v>
      </c>
    </row>
    <row r="77" spans="2:5">
      <c r="B77" s="24">
        <f>IFERROR(VLOOKUP(C77,IDS!$E$3:$F$1312,2,FALSE)," ")</f>
        <v>1.31</v>
      </c>
      <c r="C77" t="s">
        <v>31082</v>
      </c>
      <c r="D77">
        <v>150</v>
      </c>
      <c r="E77" t="s">
        <v>31536</v>
      </c>
    </row>
    <row r="78" spans="2:5">
      <c r="B78" s="24">
        <f>IFERROR(VLOOKUP(C78,IDS!$E$3:$F$1312,2,FALSE)," ")</f>
        <v>1.44</v>
      </c>
      <c r="C78" t="s">
        <v>30563</v>
      </c>
      <c r="D78">
        <v>156</v>
      </c>
      <c r="E78" t="s">
        <v>31536</v>
      </c>
    </row>
    <row r="79" spans="2:5">
      <c r="B79" s="24">
        <f>IFERROR(VLOOKUP(C79,IDS!$E$3:$F$1312,2,FALSE)," ")</f>
        <v>1.2150000000000001</v>
      </c>
      <c r="C79" t="s">
        <v>31304</v>
      </c>
      <c r="D79">
        <v>157</v>
      </c>
      <c r="E79" t="s">
        <v>31536</v>
      </c>
    </row>
    <row r="80" spans="2:5">
      <c r="B80" s="24">
        <f>IFERROR(VLOOKUP(C80,IDS!$E$3:$F$1312,2,FALSE)," ")</f>
        <v>1.21</v>
      </c>
      <c r="C80" t="s">
        <v>31416</v>
      </c>
      <c r="D80">
        <v>159</v>
      </c>
      <c r="E80" t="s">
        <v>31536</v>
      </c>
    </row>
    <row r="81" spans="2:5">
      <c r="B81" s="24">
        <f>IFERROR(VLOOKUP(C81,IDS!$E$3:$F$1312,2,FALSE)," ")</f>
        <v>1.73</v>
      </c>
      <c r="C81" t="s">
        <v>30132</v>
      </c>
      <c r="D81">
        <v>160</v>
      </c>
      <c r="E81" t="s">
        <v>31536</v>
      </c>
    </row>
    <row r="82" spans="2:5">
      <c r="B82" s="24" t="str">
        <f>IFERROR(VLOOKUP(C82,IDS!$E$3:$F$1312,2,FALSE)," ")</f>
        <v xml:space="preserve"> </v>
      </c>
      <c r="C82" t="s">
        <v>31538</v>
      </c>
      <c r="D82">
        <v>166</v>
      </c>
      <c r="E82" t="s">
        <v>31536</v>
      </c>
    </row>
    <row r="83" spans="2:5">
      <c r="B83" s="24">
        <f>IFERROR(VLOOKUP(C83,IDS!$E$3:$F$1312,2,FALSE)," ")</f>
        <v>1.81</v>
      </c>
      <c r="C83" t="s">
        <v>29975</v>
      </c>
      <c r="D83">
        <v>167</v>
      </c>
      <c r="E83" t="s">
        <v>31536</v>
      </c>
    </row>
    <row r="84" spans="2:5">
      <c r="B84" s="24">
        <f>IFERROR(VLOOKUP(C84,IDS!$E$3:$F$1312,2,FALSE)," ")</f>
        <v>1.84</v>
      </c>
      <c r="C84" t="s">
        <v>29898</v>
      </c>
      <c r="D84">
        <v>168</v>
      </c>
      <c r="E84" t="s">
        <v>31536</v>
      </c>
    </row>
    <row r="85" spans="2:5">
      <c r="B85" s="24" t="str">
        <f>IFERROR(VLOOKUP(C85,IDS!$E$3:$F$1312,2,FALSE)," ")</f>
        <v xml:space="preserve"> </v>
      </c>
      <c r="C85" t="s">
        <v>31537</v>
      </c>
      <c r="D85">
        <v>169</v>
      </c>
      <c r="E85" t="s">
        <v>31536</v>
      </c>
    </row>
    <row r="86" spans="2:5">
      <c r="B86" s="24">
        <f>IFERROR(VLOOKUP(C86,IDS!$E$3:$F$1312,2,FALSE)," ")</f>
        <v>10.71</v>
      </c>
      <c r="C86" t="s">
        <v>13888</v>
      </c>
      <c r="D86">
        <v>170</v>
      </c>
      <c r="E86" t="s">
        <v>31536</v>
      </c>
    </row>
    <row r="87" spans="2:5">
      <c r="B87" s="24">
        <f>IFERROR(VLOOKUP(C87,IDS!$E$3:$F$1312,2,FALSE)," ")</f>
        <v>1.22</v>
      </c>
      <c r="C87" t="s">
        <v>31296</v>
      </c>
      <c r="D87">
        <v>171</v>
      </c>
      <c r="E87" t="s">
        <v>31536</v>
      </c>
    </row>
    <row r="88" spans="2:5">
      <c r="B88" s="24">
        <f>IFERROR(VLOOKUP(C88,IDS!$E$3:$F$1312,2,FALSE)," ")</f>
        <v>15.66</v>
      </c>
      <c r="C88" t="s">
        <v>7713</v>
      </c>
      <c r="D88">
        <v>172</v>
      </c>
      <c r="E88" t="s">
        <v>31536</v>
      </c>
    </row>
    <row r="89" spans="2:5">
      <c r="B89" s="24">
        <f>IFERROR(VLOOKUP(C89,IDS!$E$3:$F$1312,2,FALSE)," ")</f>
        <v>15.68</v>
      </c>
      <c r="C89" t="s">
        <v>7661</v>
      </c>
      <c r="D89">
        <v>173</v>
      </c>
      <c r="E89" t="s">
        <v>31536</v>
      </c>
    </row>
    <row r="90" spans="2:5">
      <c r="B90" s="24">
        <f>IFERROR(VLOOKUP(C90,IDS!$E$3:$F$1312,2,FALSE)," ")</f>
        <v>15.69</v>
      </c>
      <c r="C90" t="s">
        <v>7635</v>
      </c>
      <c r="D90">
        <v>174</v>
      </c>
      <c r="E90" t="s">
        <v>31536</v>
      </c>
    </row>
    <row r="91" spans="2:5">
      <c r="B91" s="24">
        <f>IFERROR(VLOOKUP(C91,IDS!$E$3:$F$1312,2,FALSE)," ")</f>
        <v>15.64</v>
      </c>
      <c r="C91" t="s">
        <v>7769</v>
      </c>
      <c r="D91">
        <v>175</v>
      </c>
      <c r="E91" t="s">
        <v>31536</v>
      </c>
    </row>
    <row r="92" spans="2:5">
      <c r="B92" s="24">
        <f>IFERROR(VLOOKUP(C92,IDS!$E$3:$F$1312,2,FALSE)," ")</f>
        <v>15.65</v>
      </c>
      <c r="C92" t="s">
        <v>7740</v>
      </c>
      <c r="D92">
        <v>176</v>
      </c>
      <c r="E92" t="s">
        <v>31536</v>
      </c>
    </row>
    <row r="93" spans="2:5">
      <c r="B93" s="24">
        <f>IFERROR(VLOOKUP(C93,IDS!$E$3:$F$1312,2,FALSE)," ")</f>
        <v>14.42</v>
      </c>
      <c r="C93" t="s">
        <v>8989</v>
      </c>
      <c r="D93">
        <v>177</v>
      </c>
      <c r="E93" t="s">
        <v>31536</v>
      </c>
    </row>
    <row r="94" spans="2:5">
      <c r="B94" s="24">
        <f>IFERROR(VLOOKUP(C94,IDS!$E$3:$F$1312,2,FALSE)," ")</f>
        <v>15.851000000000001</v>
      </c>
      <c r="C94" t="s">
        <v>7226</v>
      </c>
      <c r="D94">
        <v>180</v>
      </c>
      <c r="E94" t="s">
        <v>31536</v>
      </c>
    </row>
    <row r="95" spans="2:5">
      <c r="B95" s="24">
        <f>IFERROR(VLOOKUP(C95,IDS!$E$3:$F$1312,2,FALSE)," ")</f>
        <v>15.86</v>
      </c>
      <c r="C95" t="s">
        <v>7220</v>
      </c>
      <c r="D95">
        <v>181</v>
      </c>
      <c r="E95" t="s">
        <v>31536</v>
      </c>
    </row>
    <row r="96" spans="2:5">
      <c r="B96" s="24">
        <f>IFERROR(VLOOKUP(C96,IDS!$E$3:$F$1312,2,FALSE)," ")</f>
        <v>13.21</v>
      </c>
      <c r="C96" t="s">
        <v>9937</v>
      </c>
      <c r="D96">
        <v>182</v>
      </c>
      <c r="E96" t="s">
        <v>31536</v>
      </c>
    </row>
    <row r="97" spans="2:5">
      <c r="B97" s="24">
        <f>IFERROR(VLOOKUP(C97,IDS!$E$3:$F$1312,2,FALSE)," ")</f>
        <v>14.13</v>
      </c>
      <c r="C97" t="s">
        <v>9608</v>
      </c>
      <c r="D97">
        <v>183</v>
      </c>
      <c r="E97" t="s">
        <v>31536</v>
      </c>
    </row>
    <row r="98" spans="2:5">
      <c r="B98" s="24">
        <f>IFERROR(VLOOKUP(C98,IDS!$E$3:$F$1312,2,FALSE)," ")</f>
        <v>16.71</v>
      </c>
      <c r="C98" t="s">
        <v>6183</v>
      </c>
      <c r="D98">
        <v>185</v>
      </c>
      <c r="E98" t="s">
        <v>31536</v>
      </c>
    </row>
    <row r="99" spans="2:5">
      <c r="B99" s="24">
        <f>IFERROR(VLOOKUP(C99,IDS!$E$3:$F$1312,2,FALSE)," ")</f>
        <v>12.81</v>
      </c>
      <c r="C99" t="s">
        <v>10726</v>
      </c>
      <c r="D99">
        <v>190</v>
      </c>
      <c r="E99" t="s">
        <v>31536</v>
      </c>
    </row>
    <row r="100" spans="2:5">
      <c r="B100" s="24">
        <f>IFERROR(VLOOKUP(C100,IDS!$E$3:$F$1312,2,FALSE)," ")</f>
        <v>15.84</v>
      </c>
      <c r="C100" t="s">
        <v>7302</v>
      </c>
      <c r="D100">
        <v>195</v>
      </c>
      <c r="E100" t="s">
        <v>31536</v>
      </c>
    </row>
    <row r="101" spans="2:5">
      <c r="B101" s="24" t="str">
        <f>IFERROR(VLOOKUP(C101,IDS!$E$3:$F$1312,2,FALSE)," ")</f>
        <v xml:space="preserve"> </v>
      </c>
      <c r="C101" t="s">
        <v>31535</v>
      </c>
      <c r="D101">
        <v>3</v>
      </c>
    </row>
    <row r="102" spans="2:5">
      <c r="B102" s="24">
        <f>IFERROR(VLOOKUP(C102,IDS!$E$3:$F$1312,2,FALSE)," ")</f>
        <v>2.94</v>
      </c>
      <c r="C102" t="s">
        <v>28163</v>
      </c>
      <c r="D102">
        <v>4</v>
      </c>
    </row>
    <row r="103" spans="2:5">
      <c r="B103" s="24">
        <f>IFERROR(VLOOKUP(C103,IDS!$E$3:$F$1312,2,FALSE)," ")</f>
        <v>2.95</v>
      </c>
      <c r="C103" t="s">
        <v>28125</v>
      </c>
      <c r="D103">
        <v>5</v>
      </c>
    </row>
    <row r="104" spans="2:5">
      <c r="B104" s="24">
        <f>IFERROR(VLOOKUP(C104,IDS!$E$3:$F$1312,2,FALSE)," ")</f>
        <v>2.96</v>
      </c>
      <c r="C104" t="s">
        <v>28097</v>
      </c>
      <c r="D104">
        <v>6</v>
      </c>
    </row>
    <row r="105" spans="2:5">
      <c r="B105" s="24" t="str">
        <f>IFERROR(VLOOKUP(C105,IDS!$E$3:$F$1312,2,FALSE)," ")</f>
        <v xml:space="preserve"> </v>
      </c>
      <c r="C105" t="s">
        <v>31534</v>
      </c>
      <c r="D105">
        <v>9</v>
      </c>
    </row>
    <row r="106" spans="2:5">
      <c r="B106" s="24" t="str">
        <f>IFERROR(VLOOKUP(C106,IDS!$E$3:$F$1312,2,FALSE)," ")</f>
        <v xml:space="preserve"> </v>
      </c>
      <c r="C106" t="s">
        <v>31533</v>
      </c>
      <c r="D106">
        <v>10</v>
      </c>
    </row>
    <row r="107" spans="2:5">
      <c r="B107" s="24">
        <f>IFERROR(VLOOKUP(C107,IDS!$E$3:$F$1312,2,FALSE)," ")</f>
        <v>17.66</v>
      </c>
      <c r="C107" t="s">
        <v>4773</v>
      </c>
      <c r="D107">
        <v>13</v>
      </c>
    </row>
    <row r="108" spans="2:5">
      <c r="B108" s="24">
        <f>IFERROR(VLOOKUP(C108,IDS!$E$3:$F$1312,2,FALSE)," ")</f>
        <v>17.649999999999999</v>
      </c>
      <c r="C108" t="s">
        <v>4796</v>
      </c>
      <c r="D108">
        <v>14</v>
      </c>
    </row>
    <row r="109" spans="2:5">
      <c r="B109" s="24">
        <f>IFERROR(VLOOKUP(C109,IDS!$E$3:$F$1312,2,FALSE)," ")</f>
        <v>17.61</v>
      </c>
      <c r="C109" t="s">
        <v>4887</v>
      </c>
      <c r="D109">
        <v>15</v>
      </c>
    </row>
    <row r="110" spans="2:5">
      <c r="B110" s="24">
        <f>IFERROR(VLOOKUP(C110,IDS!$E$3:$F$1312,2,FALSE)," ")</f>
        <v>13.180999999999999</v>
      </c>
      <c r="C110" t="s">
        <v>10002</v>
      </c>
      <c r="D110">
        <v>19</v>
      </c>
    </row>
    <row r="111" spans="2:5">
      <c r="B111" s="24" t="str">
        <f>IFERROR(VLOOKUP(C111,IDS!$E$3:$F$1312,2,FALSE)," ")</f>
        <v xml:space="preserve"> </v>
      </c>
      <c r="C111" t="s">
        <v>31532</v>
      </c>
      <c r="D111">
        <v>20</v>
      </c>
    </row>
    <row r="112" spans="2:5">
      <c r="B112" s="24" t="str">
        <f>IFERROR(VLOOKUP(C112,IDS!$E$3:$F$1312,2,FALSE)," ")</f>
        <v xml:space="preserve"> </v>
      </c>
      <c r="C112" t="s">
        <v>31531</v>
      </c>
      <c r="D112">
        <v>21</v>
      </c>
    </row>
    <row r="113" spans="2:4">
      <c r="B113" s="24">
        <f>IFERROR(VLOOKUP(C113,IDS!$E$3:$F$1312,2,FALSE)," ")</f>
        <v>13.3</v>
      </c>
      <c r="C113" t="s">
        <v>10482</v>
      </c>
      <c r="D113">
        <v>24</v>
      </c>
    </row>
    <row r="114" spans="2:4">
      <c r="B114" s="24">
        <f>IFERROR(VLOOKUP(C114,IDS!$E$3:$F$1312,2,FALSE)," ")</f>
        <v>13.4</v>
      </c>
      <c r="C114" t="s">
        <v>10458</v>
      </c>
      <c r="D114">
        <v>25</v>
      </c>
    </row>
    <row r="115" spans="2:4">
      <c r="B115" s="24">
        <f>IFERROR(VLOOKUP(C115,IDS!$E$3:$F$1312,2,FALSE)," ")</f>
        <v>13.5</v>
      </c>
      <c r="C115" t="s">
        <v>10434</v>
      </c>
      <c r="D115">
        <v>26</v>
      </c>
    </row>
    <row r="116" spans="2:4">
      <c r="B116" s="24" t="str">
        <f>IFERROR(VLOOKUP(C116,IDS!$E$3:$F$1312,2,FALSE)," ")</f>
        <v xml:space="preserve"> </v>
      </c>
      <c r="C116" t="s">
        <v>31530</v>
      </c>
      <c r="D116">
        <v>29</v>
      </c>
    </row>
    <row r="117" spans="2:4">
      <c r="B117" s="24" t="str">
        <f>IFERROR(VLOOKUP(C117,IDS!$E$3:$F$1312,2,FALSE)," ")</f>
        <v xml:space="preserve"> </v>
      </c>
      <c r="C117" t="s">
        <v>31529</v>
      </c>
      <c r="D117">
        <v>30</v>
      </c>
    </row>
    <row r="118" spans="2:4">
      <c r="B118" s="24">
        <f>IFERROR(VLOOKUP(C118,IDS!$E$3:$F$1312,2,FALSE)," ")</f>
        <v>15.81</v>
      </c>
      <c r="C118" t="s">
        <v>7376</v>
      </c>
      <c r="D118">
        <v>31</v>
      </c>
    </row>
    <row r="119" spans="2:4">
      <c r="B119" s="24">
        <f>IFERROR(VLOOKUP(C119,IDS!$E$3:$F$1312,2,FALSE)," ")</f>
        <v>12.59</v>
      </c>
      <c r="C119" t="s">
        <v>11074</v>
      </c>
      <c r="D119">
        <v>33</v>
      </c>
    </row>
    <row r="120" spans="2:4">
      <c r="B120" s="24">
        <f>IFERROR(VLOOKUP(C120,IDS!$E$3:$F$1312,2,FALSE)," ")</f>
        <v>12.62</v>
      </c>
      <c r="C120" t="s">
        <v>11026</v>
      </c>
      <c r="D120">
        <v>34</v>
      </c>
    </row>
    <row r="121" spans="2:4">
      <c r="B121" s="24" t="str">
        <f>IFERROR(VLOOKUP(C121,IDS!$E$3:$F$1312,2,FALSE)," ")</f>
        <v xml:space="preserve"> </v>
      </c>
      <c r="C121" t="s">
        <v>31528</v>
      </c>
      <c r="D121">
        <v>35</v>
      </c>
    </row>
    <row r="122" spans="2:4">
      <c r="B122" s="24">
        <f>IFERROR(VLOOKUP(C122,IDS!$E$3:$F$1312,2,FALSE)," ")</f>
        <v>2.27</v>
      </c>
      <c r="C122" t="s">
        <v>29485</v>
      </c>
      <c r="D122">
        <v>39</v>
      </c>
    </row>
    <row r="123" spans="2:4">
      <c r="B123" s="24">
        <f>IFERROR(VLOOKUP(C123,IDS!$E$3:$F$1312,2,FALSE)," ")</f>
        <v>2.3199999999999998</v>
      </c>
      <c r="C123" t="s">
        <v>29413</v>
      </c>
      <c r="D123">
        <v>40</v>
      </c>
    </row>
    <row r="124" spans="2:4">
      <c r="B124" s="24">
        <f>IFERROR(VLOOKUP(C124,IDS!$E$3:$F$1312,2,FALSE)," ")</f>
        <v>2.31</v>
      </c>
      <c r="C124" t="s">
        <v>29438</v>
      </c>
      <c r="D124">
        <v>41</v>
      </c>
    </row>
    <row r="125" spans="2:4">
      <c r="B125" s="24">
        <f>IFERROR(VLOOKUP(C125,IDS!$E$3:$F$1312,2,FALSE)," ")</f>
        <v>2.36</v>
      </c>
      <c r="C125" t="s">
        <v>29278</v>
      </c>
      <c r="D125">
        <v>42</v>
      </c>
    </row>
    <row r="126" spans="2:4">
      <c r="B126" s="24">
        <f>IFERROR(VLOOKUP(C126,IDS!$E$3:$F$1312,2,FALSE)," ")</f>
        <v>2.35</v>
      </c>
      <c r="C126" t="s">
        <v>29303</v>
      </c>
      <c r="D126">
        <v>43</v>
      </c>
    </row>
    <row r="127" spans="2:4">
      <c r="B127" s="24">
        <f>IFERROR(VLOOKUP(C127,IDS!$E$3:$F$1312,2,FALSE)," ")</f>
        <v>3.11</v>
      </c>
      <c r="C127" t="s">
        <v>28060</v>
      </c>
      <c r="D127">
        <v>44</v>
      </c>
    </row>
    <row r="128" spans="2:4">
      <c r="B128" s="24">
        <f>IFERROR(VLOOKUP(C128,IDS!$E$3:$F$1312,2,FALSE)," ")</f>
        <v>3.85</v>
      </c>
      <c r="C128" t="s">
        <v>26158</v>
      </c>
      <c r="D128">
        <v>49</v>
      </c>
    </row>
    <row r="129" spans="2:4">
      <c r="B129" s="24">
        <f>IFERROR(VLOOKUP(C129,IDS!$E$3:$F$1312,2,FALSE)," ")</f>
        <v>3.84</v>
      </c>
      <c r="C129" t="s">
        <v>26186</v>
      </c>
      <c r="D129">
        <v>50</v>
      </c>
    </row>
    <row r="130" spans="2:4">
      <c r="B130" s="24">
        <f>IFERROR(VLOOKUP(C130,IDS!$E$3:$F$1312,2,FALSE)," ")</f>
        <v>1.41</v>
      </c>
      <c r="C130" t="s">
        <v>30622</v>
      </c>
      <c r="D130">
        <v>52</v>
      </c>
    </row>
    <row r="131" spans="2:4">
      <c r="B131" s="24" t="str">
        <f>IFERROR(VLOOKUP(C131,IDS!$E$3:$F$1312,2,FALSE)," ")</f>
        <v xml:space="preserve"> </v>
      </c>
      <c r="C131" t="s">
        <v>31527</v>
      </c>
      <c r="D131">
        <v>53</v>
      </c>
    </row>
    <row r="132" spans="2:4">
      <c r="B132" s="24">
        <f>IFERROR(VLOOKUP(C132,IDS!$E$3:$F$1312,2,FALSE)," ")</f>
        <v>5.71</v>
      </c>
      <c r="C132" t="s">
        <v>21145</v>
      </c>
      <c r="D132">
        <v>54</v>
      </c>
    </row>
    <row r="133" spans="2:4">
      <c r="B133" s="24">
        <f>IFERROR(VLOOKUP(C133,IDS!$E$3:$F$1312,2,FALSE)," ")</f>
        <v>8.57</v>
      </c>
      <c r="C133" t="s">
        <v>17669</v>
      </c>
      <c r="D133">
        <v>59</v>
      </c>
    </row>
    <row r="134" spans="2:4">
      <c r="B134" s="24">
        <f>IFERROR(VLOOKUP(C134,IDS!$E$3:$F$1312,2,FALSE)," ")</f>
        <v>8.51</v>
      </c>
      <c r="C134" t="s">
        <v>17844</v>
      </c>
      <c r="D134">
        <v>60</v>
      </c>
    </row>
    <row r="135" spans="2:4">
      <c r="B135" s="24" t="str">
        <f>IFERROR(VLOOKUP(C135,IDS!$E$3:$F$1312,2,FALSE)," ")</f>
        <v xml:space="preserve"> </v>
      </c>
      <c r="C135" t="s">
        <v>31526</v>
      </c>
      <c r="D135">
        <v>61</v>
      </c>
    </row>
    <row r="136" spans="2:4">
      <c r="B136" s="24">
        <f>IFERROR(VLOOKUP(C136,IDS!$E$3:$F$1312,2,FALSE)," ")</f>
        <v>4.3499999999999996</v>
      </c>
      <c r="C136" t="s">
        <v>24639</v>
      </c>
      <c r="D136">
        <v>81</v>
      </c>
    </row>
    <row r="137" spans="2:4">
      <c r="B137" s="24">
        <f>IFERROR(VLOOKUP(C137,IDS!$E$3:$F$1312,2,FALSE)," ")</f>
        <v>4.3920000000000003</v>
      </c>
      <c r="C137" t="s">
        <v>24426</v>
      </c>
      <c r="D137">
        <v>84</v>
      </c>
    </row>
    <row r="138" spans="2:4">
      <c r="B138" s="24" t="str">
        <f>IFERROR(VLOOKUP(C138,IDS!$E$3:$F$1312,2,FALSE)," ")</f>
        <v xml:space="preserve"> </v>
      </c>
      <c r="C138" t="s">
        <v>31525</v>
      </c>
      <c r="D138">
        <v>86</v>
      </c>
    </row>
    <row r="139" spans="2:4">
      <c r="B139" s="24">
        <f>IFERROR(VLOOKUP(C139,IDS!$E$3:$F$1312,2,FALSE)," ")</f>
        <v>4.1900000000000004</v>
      </c>
      <c r="C139" t="s">
        <v>25659</v>
      </c>
      <c r="D139">
        <v>88</v>
      </c>
    </row>
    <row r="140" spans="2:4">
      <c r="B140" s="24">
        <f>IFERROR(VLOOKUP(C140,IDS!$E$3:$F$1312,2,FALSE)," ")</f>
        <v>5.16</v>
      </c>
      <c r="C140" t="s">
        <v>22166</v>
      </c>
      <c r="D140">
        <v>95</v>
      </c>
    </row>
    <row r="141" spans="2:4">
      <c r="B141" s="24">
        <f>IFERROR(VLOOKUP(C141,IDS!$E$3:$F$1312,2,FALSE)," ")</f>
        <v>4.5599999999999996</v>
      </c>
      <c r="C141" t="s">
        <v>23809</v>
      </c>
      <c r="D141">
        <v>96</v>
      </c>
    </row>
    <row r="142" spans="2:4">
      <c r="B142" s="24">
        <f>IFERROR(VLOOKUP(C142,IDS!$E$3:$F$1312,2,FALSE)," ")</f>
        <v>4.57</v>
      </c>
      <c r="C142" t="s">
        <v>23780</v>
      </c>
      <c r="D142">
        <v>97</v>
      </c>
    </row>
    <row r="143" spans="2:4">
      <c r="B143" s="24">
        <f>IFERROR(VLOOKUP(C143,IDS!$E$3:$F$1312,2,FALSE)," ")</f>
        <v>10.38</v>
      </c>
      <c r="C143" t="s">
        <v>14794</v>
      </c>
      <c r="D143">
        <v>98</v>
      </c>
    </row>
    <row r="144" spans="2:4">
      <c r="B144" s="24" t="str">
        <f>IFERROR(VLOOKUP(C144,IDS!$E$3:$F$1312,2,FALSE)," ")</f>
        <v xml:space="preserve"> </v>
      </c>
      <c r="C144" t="s">
        <v>31524</v>
      </c>
      <c r="D144">
        <v>99</v>
      </c>
    </row>
    <row r="145" spans="2:4">
      <c r="B145" s="24">
        <f>IFERROR(VLOOKUP(C145,IDS!$E$3:$F$1312,2,FALSE)," ")</f>
        <v>16.25</v>
      </c>
      <c r="C145" t="s">
        <v>6989</v>
      </c>
      <c r="D145">
        <v>100</v>
      </c>
    </row>
    <row r="146" spans="2:4">
      <c r="B146" s="24">
        <f>IFERROR(VLOOKUP(C146,IDS!$E$3:$F$1312,2,FALSE)," ")</f>
        <v>17.13</v>
      </c>
      <c r="C146" s="5" t="s">
        <v>5864</v>
      </c>
      <c r="D146">
        <v>104</v>
      </c>
    </row>
    <row r="147" spans="2:4">
      <c r="B147" s="24" t="str">
        <f>IFERROR(VLOOKUP(C147,IDS!$E$3:$F$1312,2,FALSE)," ")</f>
        <v xml:space="preserve"> </v>
      </c>
      <c r="C147" t="s">
        <v>31523</v>
      </c>
      <c r="D147">
        <v>105</v>
      </c>
    </row>
    <row r="148" spans="2:4">
      <c r="B148" s="24" t="str">
        <f>IFERROR(VLOOKUP(C148,IDS!$E$3:$F$1312,2,FALSE)," ")</f>
        <v xml:space="preserve"> </v>
      </c>
      <c r="C148" t="s">
        <v>31522</v>
      </c>
      <c r="D148">
        <v>106</v>
      </c>
    </row>
    <row r="149" spans="2:4">
      <c r="B149" s="24" t="str">
        <f>IFERROR(VLOOKUP(C149,IDS!$E$3:$F$1312,2,FALSE)," ")</f>
        <v xml:space="preserve"> </v>
      </c>
      <c r="C149" t="s">
        <v>31521</v>
      </c>
      <c r="D149">
        <v>108</v>
      </c>
    </row>
    <row r="150" spans="2:4">
      <c r="B150" s="24" t="str">
        <f>IFERROR(VLOOKUP(C150,IDS!$E$3:$F$1312,2,FALSE)," ")</f>
        <v xml:space="preserve"> </v>
      </c>
      <c r="C150" t="s">
        <v>31520</v>
      </c>
      <c r="D150">
        <v>111</v>
      </c>
    </row>
    <row r="151" spans="2:4">
      <c r="B151" s="24">
        <f>IFERROR(VLOOKUP(C151,IDS!$E$3:$F$1312,2,FALSE)," ")</f>
        <v>20.61</v>
      </c>
      <c r="C151" t="s">
        <v>2106</v>
      </c>
      <c r="D151">
        <v>112</v>
      </c>
    </row>
    <row r="152" spans="2:4">
      <c r="B152" s="24" t="str">
        <f>IFERROR(VLOOKUP(C152,IDS!$E$3:$F$1312,2,FALSE)," ")</f>
        <v xml:space="preserve"> </v>
      </c>
      <c r="C152" t="s">
        <v>31519</v>
      </c>
      <c r="D152">
        <v>113</v>
      </c>
    </row>
    <row r="153" spans="2:4">
      <c r="B153" s="24">
        <f>IFERROR(VLOOKUP(C153,IDS!$E$3:$F$1312,2,FALSE)," ")</f>
        <v>9.2200000000000006</v>
      </c>
      <c r="C153" t="s">
        <v>16783</v>
      </c>
      <c r="D153">
        <v>114</v>
      </c>
    </row>
    <row r="154" spans="2:4">
      <c r="B154" s="24">
        <f>IFERROR(VLOOKUP(C154,IDS!$E$3:$F$1312,2,FALSE)," ")</f>
        <v>9.27</v>
      </c>
      <c r="C154" t="s">
        <v>16535</v>
      </c>
      <c r="D154">
        <v>115</v>
      </c>
    </row>
    <row r="155" spans="2:4">
      <c r="B155" s="24">
        <f>IFERROR(VLOOKUP(C155,IDS!$E$3:$F$1312,2,FALSE)," ")</f>
        <v>9.2230000000000008</v>
      </c>
      <c r="C155" t="s">
        <v>16708</v>
      </c>
      <c r="D155">
        <v>116</v>
      </c>
    </row>
    <row r="156" spans="2:4">
      <c r="B156" s="24" t="str">
        <f>IFERROR(VLOOKUP(C156,IDS!$E$3:$F$1312,2,FALSE)," ")</f>
        <v xml:space="preserve"> </v>
      </c>
      <c r="C156" t="s">
        <v>31518</v>
      </c>
      <c r="D156">
        <v>117</v>
      </c>
    </row>
    <row r="157" spans="2:4">
      <c r="B157" s="24">
        <f>IFERROR(VLOOKUP(C157,IDS!$E$3:$F$1312,2,FALSE)," ")</f>
        <v>8.2200000000000006</v>
      </c>
      <c r="C157" t="s">
        <v>18269</v>
      </c>
      <c r="D157">
        <v>118</v>
      </c>
    </row>
    <row r="158" spans="2:4">
      <c r="B158" s="24">
        <f>IFERROR(VLOOKUP(C158,IDS!$E$3:$F$1312,2,FALSE)," ")</f>
        <v>10.45</v>
      </c>
      <c r="C158" t="s">
        <v>14598</v>
      </c>
      <c r="D158">
        <v>121</v>
      </c>
    </row>
    <row r="159" spans="2:4">
      <c r="B159" s="24" t="str">
        <f>IFERROR(VLOOKUP(C159,IDS!$E$3:$F$1312,2,FALSE)," ")</f>
        <v xml:space="preserve"> </v>
      </c>
      <c r="C159" t="s">
        <v>31517</v>
      </c>
      <c r="D159">
        <v>123</v>
      </c>
    </row>
    <row r="160" spans="2:4">
      <c r="B160" s="24" t="str">
        <f>IFERROR(VLOOKUP(C160,IDS!$E$3:$F$1312,2,FALSE)," ")</f>
        <v xml:space="preserve"> </v>
      </c>
      <c r="C160" t="s">
        <v>2459</v>
      </c>
      <c r="D160">
        <v>126</v>
      </c>
    </row>
    <row r="161" spans="2:4">
      <c r="B161" s="24">
        <f>IFERROR(VLOOKUP(C161,IDS!$E$3:$F$1312,2,FALSE)," ")</f>
        <v>10.23</v>
      </c>
      <c r="C161" t="s">
        <v>15133</v>
      </c>
      <c r="D161">
        <v>127</v>
      </c>
    </row>
    <row r="162" spans="2:4">
      <c r="B162" s="24">
        <f>IFERROR(VLOOKUP(C162,IDS!$E$3:$F$1312,2,FALSE)," ")</f>
        <v>11.15</v>
      </c>
      <c r="C162" t="s">
        <v>13338</v>
      </c>
      <c r="D162">
        <v>129</v>
      </c>
    </row>
    <row r="163" spans="2:4">
      <c r="B163" s="24" t="str">
        <f>IFERROR(VLOOKUP(C163,IDS!$E$3:$F$1312,2,FALSE)," ")</f>
        <v xml:space="preserve"> </v>
      </c>
      <c r="C163" t="s">
        <v>31516</v>
      </c>
      <c r="D163">
        <v>130</v>
      </c>
    </row>
    <row r="164" spans="2:4">
      <c r="B164" s="24" t="str">
        <f>IFERROR(VLOOKUP(C164,IDS!$E$3:$F$1312,2,FALSE)," ")</f>
        <v xml:space="preserve"> </v>
      </c>
      <c r="C164" t="s">
        <v>31515</v>
      </c>
      <c r="D164">
        <v>131</v>
      </c>
    </row>
    <row r="165" spans="2:4">
      <c r="B165" s="24">
        <f>IFERROR(VLOOKUP(C165,IDS!$E$3:$F$1312,2,FALSE)," ")</f>
        <v>9.36</v>
      </c>
      <c r="C165" t="s">
        <v>16255</v>
      </c>
      <c r="D165">
        <v>132</v>
      </c>
    </row>
    <row r="166" spans="2:4">
      <c r="B166" s="24" t="str">
        <f>IFERROR(VLOOKUP(C166,IDS!$E$3:$F$1312,2,FALSE)," ")</f>
        <v xml:space="preserve"> </v>
      </c>
      <c r="C166" t="s">
        <v>31514</v>
      </c>
      <c r="D166">
        <v>133</v>
      </c>
    </row>
    <row r="167" spans="2:4">
      <c r="B167" s="24">
        <f>IFERROR(VLOOKUP(C167,IDS!$E$3:$F$1312,2,FALSE)," ")</f>
        <v>9.33</v>
      </c>
      <c r="C167" t="s">
        <v>16402</v>
      </c>
      <c r="D167">
        <v>134</v>
      </c>
    </row>
    <row r="168" spans="2:4">
      <c r="B168" s="24" t="str">
        <f>IFERROR(VLOOKUP(C168,IDS!$E$3:$F$1312,2,FALSE)," ")</f>
        <v xml:space="preserve"> </v>
      </c>
      <c r="C168" t="s">
        <v>31513</v>
      </c>
      <c r="D168">
        <v>135</v>
      </c>
    </row>
    <row r="169" spans="2:4">
      <c r="B169" s="24">
        <f>IFERROR(VLOOKUP(C169,IDS!$E$3:$F$1312,2,FALSE)," ")</f>
        <v>10.25</v>
      </c>
      <c r="C169" t="s">
        <v>15076</v>
      </c>
      <c r="D169">
        <v>136</v>
      </c>
    </row>
    <row r="170" spans="2:4">
      <c r="B170" s="24" t="str">
        <f>IFERROR(VLOOKUP(C170,IDS!$E$3:$F$1312,2,FALSE)," ")</f>
        <v xml:space="preserve"> </v>
      </c>
      <c r="C170" t="s">
        <v>31512</v>
      </c>
      <c r="D170">
        <v>137</v>
      </c>
    </row>
    <row r="171" spans="2:4">
      <c r="B171" s="24">
        <f>IFERROR(VLOOKUP(C171,IDS!$E$3:$F$1312,2,FALSE)," ")</f>
        <v>6.35</v>
      </c>
      <c r="C171" t="s">
        <v>20323</v>
      </c>
      <c r="D171">
        <v>138</v>
      </c>
    </row>
    <row r="172" spans="2:4">
      <c r="B172" s="24">
        <f>IFERROR(VLOOKUP(C172,IDS!$E$3:$F$1312,2,FALSE)," ")</f>
        <v>13.106999999999999</v>
      </c>
      <c r="C172" t="s">
        <v>10157</v>
      </c>
      <c r="D172">
        <v>139</v>
      </c>
    </row>
    <row r="173" spans="2:4">
      <c r="B173" s="24">
        <f>IFERROR(VLOOKUP(C173,IDS!$E$3:$F$1312,2,FALSE)," ")</f>
        <v>18.12</v>
      </c>
      <c r="C173" t="s">
        <v>4658</v>
      </c>
      <c r="D173">
        <v>141</v>
      </c>
    </row>
    <row r="174" spans="2:4">
      <c r="B174" s="24">
        <f>IFERROR(VLOOKUP(C174,IDS!$E$3:$F$1312,2,FALSE)," ")</f>
        <v>16.260000000000002</v>
      </c>
      <c r="C174" t="s">
        <v>6938</v>
      </c>
      <c r="D174">
        <v>142</v>
      </c>
    </row>
    <row r="175" spans="2:4">
      <c r="B175" s="24">
        <f>IFERROR(VLOOKUP(C175,IDS!$E$3:$F$1312,2,FALSE)," ")</f>
        <v>10.34</v>
      </c>
      <c r="C175" t="s">
        <v>14941</v>
      </c>
      <c r="D175">
        <v>143</v>
      </c>
    </row>
    <row r="176" spans="2:4">
      <c r="B176" s="24">
        <f>IFERROR(VLOOKUP(C176,IDS!$E$3:$F$1312,2,FALSE)," ")</f>
        <v>10.32</v>
      </c>
      <c r="C176" t="s">
        <v>15000</v>
      </c>
      <c r="D176">
        <v>144</v>
      </c>
    </row>
    <row r="177" spans="2:4">
      <c r="B177" s="24" t="str">
        <f>IFERROR(VLOOKUP(C177,IDS!$E$3:$F$1312,2,FALSE)," ")</f>
        <v xml:space="preserve"> </v>
      </c>
      <c r="C177" t="s">
        <v>31511</v>
      </c>
      <c r="D177">
        <v>145</v>
      </c>
    </row>
    <row r="178" spans="2:4">
      <c r="B178" s="24" t="str">
        <f>IFERROR(VLOOKUP(C178,IDS!$E$3:$F$1312,2,FALSE)," ")</f>
        <v xml:space="preserve"> </v>
      </c>
      <c r="C178" t="s">
        <v>31510</v>
      </c>
      <c r="D178">
        <v>146</v>
      </c>
    </row>
    <row r="179" spans="2:4">
      <c r="B179" s="24" t="str">
        <f>IFERROR(VLOOKUP(C179,IDS!$E$3:$F$1312,2,FALSE)," ")</f>
        <v xml:space="preserve"> </v>
      </c>
      <c r="C179" t="s">
        <v>31509</v>
      </c>
      <c r="D179">
        <v>151</v>
      </c>
    </row>
    <row r="180" spans="2:4">
      <c r="B180" s="24" t="str">
        <f>IFERROR(VLOOKUP(C180,IDS!$E$3:$F$1312,2,FALSE)," ")</f>
        <v xml:space="preserve"> </v>
      </c>
      <c r="C180" t="s">
        <v>31508</v>
      </c>
      <c r="D180">
        <v>152</v>
      </c>
    </row>
    <row r="181" spans="2:4">
      <c r="B181" s="24">
        <f>IFERROR(VLOOKUP(C181,IDS!$E$3:$F$1312,2,FALSE)," ")</f>
        <v>1.33</v>
      </c>
      <c r="C181" t="s">
        <v>30944</v>
      </c>
      <c r="D181">
        <v>153</v>
      </c>
    </row>
    <row r="182" spans="2:4">
      <c r="B182" s="24">
        <f>IFERROR(VLOOKUP(C182,IDS!$E$3:$F$1312,2,FALSE)," ")</f>
        <v>1.32</v>
      </c>
      <c r="C182" t="s">
        <v>31056</v>
      </c>
      <c r="D182">
        <v>154</v>
      </c>
    </row>
    <row r="183" spans="2:4">
      <c r="B183" s="24">
        <f>IFERROR(VLOOKUP(C183,IDS!$E$3:$F$1312,2,FALSE)," ")</f>
        <v>5.81</v>
      </c>
      <c r="C183" t="s">
        <v>8158</v>
      </c>
      <c r="D183">
        <v>155</v>
      </c>
    </row>
    <row r="184" spans="2:4">
      <c r="B184" s="24">
        <f>IFERROR(VLOOKUP(C184,IDS!$E$3:$F$1312,2,FALSE)," ")</f>
        <v>1.2130000000000001</v>
      </c>
      <c r="C184" t="s">
        <v>31377</v>
      </c>
      <c r="D184">
        <v>158</v>
      </c>
    </row>
    <row r="185" spans="2:4">
      <c r="B185" s="24">
        <f>IFERROR(VLOOKUP(C185,IDS!$E$3:$F$1312,2,FALSE)," ")</f>
        <v>1.74</v>
      </c>
      <c r="C185" t="s">
        <v>30104</v>
      </c>
      <c r="D185">
        <v>161</v>
      </c>
    </row>
    <row r="186" spans="2:4">
      <c r="B186" s="24">
        <f>IFERROR(VLOOKUP(C186,IDS!$E$3:$F$1312,2,FALSE)," ")</f>
        <v>1.51</v>
      </c>
      <c r="C186" t="s">
        <v>30510</v>
      </c>
      <c r="D186">
        <v>162</v>
      </c>
    </row>
    <row r="187" spans="2:4">
      <c r="B187" s="24">
        <f>IFERROR(VLOOKUP(C187,IDS!$E$3:$F$1312,2,FALSE)," ")</f>
        <v>1.72</v>
      </c>
      <c r="C187" t="s">
        <v>30161</v>
      </c>
      <c r="D187">
        <v>163</v>
      </c>
    </row>
    <row r="188" spans="2:4">
      <c r="B188" s="24" t="str">
        <f>IFERROR(VLOOKUP(C188,IDS!$E$3:$F$1312,2,FALSE)," ")</f>
        <v xml:space="preserve"> </v>
      </c>
      <c r="C188" t="s">
        <v>31507</v>
      </c>
      <c r="D188">
        <v>164</v>
      </c>
    </row>
    <row r="189" spans="2:4">
      <c r="B189" s="24">
        <f>IFERROR(VLOOKUP(C189,IDS!$E$3:$F$1312,2,FALSE)," ")</f>
        <v>1.77</v>
      </c>
      <c r="C189" t="s">
        <v>30021</v>
      </c>
      <c r="D189">
        <v>165</v>
      </c>
    </row>
    <row r="190" spans="2:4">
      <c r="B190" s="24">
        <f>IFERROR(VLOOKUP(C190,IDS!$E$3:$F$1312,2,FALSE)," ")</f>
        <v>14.41</v>
      </c>
      <c r="C190" t="s">
        <v>9016</v>
      </c>
      <c r="D190">
        <v>178</v>
      </c>
    </row>
    <row r="191" spans="2:4">
      <c r="B191" s="24">
        <f>IFERROR(VLOOKUP(C191,IDS!$E$3:$F$1312,2,FALSE)," ")</f>
        <v>14.73</v>
      </c>
      <c r="C191" t="s">
        <v>8472</v>
      </c>
      <c r="D191">
        <v>179</v>
      </c>
    </row>
    <row r="192" spans="2:4">
      <c r="B192" s="24">
        <f>IFERROR(VLOOKUP(C192,IDS!$E$3:$F$1312,2,FALSE)," ")</f>
        <v>14.15</v>
      </c>
      <c r="C192" t="s">
        <v>9558</v>
      </c>
      <c r="D192">
        <v>184</v>
      </c>
    </row>
    <row r="193" spans="2:4">
      <c r="B193" s="24">
        <f>IFERROR(VLOOKUP(C193,IDS!$E$3:$F$1312,2,FALSE)," ")</f>
        <v>16.72</v>
      </c>
      <c r="C193" t="s">
        <v>6156</v>
      </c>
      <c r="D193">
        <v>186</v>
      </c>
    </row>
    <row r="194" spans="2:4">
      <c r="B194" s="24">
        <f>IFERROR(VLOOKUP(C194,IDS!$E$3:$F$1312,2,FALSE)," ")</f>
        <v>5.125</v>
      </c>
      <c r="C194" t="s">
        <v>22289</v>
      </c>
      <c r="D194">
        <v>187</v>
      </c>
    </row>
    <row r="195" spans="2:4">
      <c r="B195" s="24" t="str">
        <f>IFERROR(VLOOKUP(C195,IDS!$E$3:$F$1312,2,FALSE)," ")</f>
        <v xml:space="preserve"> </v>
      </c>
      <c r="C195" t="s">
        <v>31506</v>
      </c>
      <c r="D195">
        <v>188</v>
      </c>
    </row>
    <row r="196" spans="2:4">
      <c r="B196" s="24">
        <f>IFERROR(VLOOKUP(C196,IDS!$E$3:$F$1312,2,FALSE)," ")</f>
        <v>12.73</v>
      </c>
      <c r="C196" t="s">
        <v>10872</v>
      </c>
      <c r="D196">
        <v>189</v>
      </c>
    </row>
    <row r="197" spans="2:4">
      <c r="B197" s="24">
        <f>IFERROR(VLOOKUP(C197,IDS!$E$3:$F$1312,2,FALSE)," ")</f>
        <v>15.78</v>
      </c>
      <c r="C197" t="s">
        <v>7429</v>
      </c>
      <c r="D197">
        <v>191</v>
      </c>
    </row>
    <row r="198" spans="2:4">
      <c r="B198" s="24" t="str">
        <f>IFERROR(VLOOKUP(C198,IDS!$E$3:$F$1312,2,FALSE)," ")</f>
        <v xml:space="preserve"> </v>
      </c>
      <c r="C198" t="s">
        <v>31505</v>
      </c>
      <c r="D198">
        <v>192</v>
      </c>
    </row>
    <row r="199" spans="2:4">
      <c r="B199" s="24">
        <f>IFERROR(VLOOKUP(C199,IDS!$E$3:$F$1312,2,FALSE)," ")</f>
        <v>15.77</v>
      </c>
      <c r="C199" t="s">
        <v>7456</v>
      </c>
      <c r="D199">
        <v>193</v>
      </c>
    </row>
    <row r="200" spans="2:4">
      <c r="B200" s="24" t="str">
        <f>IFERROR(VLOOKUP(C200,IDS!$E$3:$F$1312,2,FALSE)," ")</f>
        <v xml:space="preserve"> </v>
      </c>
      <c r="C200" t="s">
        <v>31504</v>
      </c>
      <c r="D200">
        <v>194</v>
      </c>
    </row>
    <row r="201" spans="2:4">
      <c r="B201" s="24" t="str">
        <f>IFERROR(VLOOKUP(C201,IDS!$E$3:$F$1312,2,FALSE)," ")</f>
        <v xml:space="preserve"> </v>
      </c>
      <c r="C201" t="s">
        <v>31503</v>
      </c>
      <c r="D201">
        <v>196</v>
      </c>
    </row>
    <row r="202" spans="2:4">
      <c r="B202" s="24">
        <f>IFERROR(VLOOKUP(C202,IDS!$E$3:$F$1312,2,FALSE)," ")</f>
        <v>12.43</v>
      </c>
      <c r="C202" t="s">
        <v>11402</v>
      </c>
      <c r="D202">
        <v>197</v>
      </c>
    </row>
    <row r="203" spans="2:4">
      <c r="B203" s="24">
        <f>IFERROR(VLOOKUP(C203,IDS!$E$3:$F$1312,2,FALSE)," ")</f>
        <v>12.44</v>
      </c>
      <c r="C203" t="s">
        <v>11376</v>
      </c>
      <c r="D203">
        <v>198</v>
      </c>
    </row>
    <row r="204" spans="2:4">
      <c r="B204" s="24">
        <f>IFERROR(VLOOKUP(C204,IDS!$E$3:$F$1312,2,FALSE)," ")</f>
        <v>12.41</v>
      </c>
      <c r="C204" t="s">
        <v>11454</v>
      </c>
      <c r="D204">
        <v>199</v>
      </c>
    </row>
    <row r="205" spans="2:4">
      <c r="B205" s="24">
        <f>IFERROR(VLOOKUP(C205,IDS!$E$3:$F$1312,2,FALSE)," ")</f>
        <v>12.42</v>
      </c>
      <c r="C205" t="s">
        <v>11429</v>
      </c>
      <c r="D205">
        <v>200</v>
      </c>
    </row>
    <row r="206" spans="2:4">
      <c r="B206" s="24" t="str">
        <f>IFERROR(VLOOKUP(C206,IDS!$E$3:$F$1312,2,FALSE)," ")</f>
        <v xml:space="preserve"> </v>
      </c>
      <c r="C206" t="s">
        <v>31502</v>
      </c>
      <c r="D206">
        <v>201</v>
      </c>
    </row>
    <row r="207" spans="2:4">
      <c r="B207" s="24" t="str">
        <f>IFERROR(VLOOKUP(C207,IDS!$E$3:$F$1312,2,FALSE)," ")</f>
        <v xml:space="preserve"> </v>
      </c>
      <c r="C207" t="s">
        <v>31501</v>
      </c>
      <c r="D207">
        <v>202</v>
      </c>
    </row>
    <row r="208" spans="2:4">
      <c r="B208" s="24" t="str">
        <f>IFERROR(VLOOKUP(C208,IDS!$E$3:$F$1312,2,FALSE)," ")</f>
        <v xml:space="preserve"> </v>
      </c>
      <c r="C208" t="s">
        <v>31500</v>
      </c>
      <c r="D208">
        <v>203</v>
      </c>
    </row>
    <row r="209" spans="2:4">
      <c r="B209" s="24">
        <f>IFERROR(VLOOKUP(C209,IDS!$E$3:$F$1312,2,FALSE)," ")</f>
        <v>17.510000000000002</v>
      </c>
      <c r="C209" t="s">
        <v>5027</v>
      </c>
      <c r="D209">
        <v>204</v>
      </c>
    </row>
    <row r="210" spans="2:4">
      <c r="B210" s="24">
        <f>IFERROR(VLOOKUP(C210,IDS!$E$3:$F$1312,2,FALSE)," ")</f>
        <v>17.53</v>
      </c>
      <c r="C210" t="s">
        <v>4981</v>
      </c>
      <c r="D210">
        <v>205</v>
      </c>
    </row>
    <row r="211" spans="2:4">
      <c r="B211" s="24">
        <f>IFERROR(VLOOKUP(C211,IDS!$E$3:$F$1312,2,FALSE)," ")</f>
        <v>17.52</v>
      </c>
      <c r="C211" t="s">
        <v>5003</v>
      </c>
      <c r="D211">
        <v>206</v>
      </c>
    </row>
    <row r="212" spans="2:4">
      <c r="B212" s="24">
        <f>IFERROR(VLOOKUP(C212,IDS!$E$3:$F$1312,2,FALSE)," ")</f>
        <v>18.28</v>
      </c>
      <c r="C212" t="s">
        <v>4270</v>
      </c>
      <c r="D212">
        <v>207</v>
      </c>
    </row>
  </sheetData>
  <autoFilter ref="B5:E5">
    <sortState ref="B6:E212">
      <sortCondition ref="E5"/>
    </sortState>
  </autoFilter>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B1:K135"/>
  <sheetViews>
    <sheetView showGridLines="0" zoomScaleNormal="100" zoomScaleSheetLayoutView="85" workbookViewId="0">
      <pane ySplit="4" topLeftCell="A5" activePane="bottomLeft" state="frozen"/>
      <selection pane="bottomLeft" activeCell="F55" sqref="F55"/>
    </sheetView>
  </sheetViews>
  <sheetFormatPr defaultRowHeight="15.75"/>
  <cols>
    <col min="1" max="1" width="6.140625" style="26" customWidth="1"/>
    <col min="2" max="2" width="11.7109375" style="26" bestFit="1" customWidth="1"/>
    <col min="3" max="3" width="11" style="26" customWidth="1"/>
    <col min="4" max="4" width="19.7109375" style="26" customWidth="1"/>
    <col min="5" max="5" width="2.140625" style="26" bestFit="1" customWidth="1"/>
    <col min="6" max="6" width="15" style="26" bestFit="1" customWidth="1"/>
    <col min="7" max="7" width="11.5703125" style="26" bestFit="1" customWidth="1"/>
    <col min="8" max="8" width="6.85546875" style="26" customWidth="1"/>
    <col min="9" max="9" width="12.7109375" style="26" bestFit="1" customWidth="1"/>
    <col min="10" max="10" width="12.42578125" style="27" bestFit="1" customWidth="1"/>
    <col min="11" max="11" width="11.85546875" style="26" bestFit="1" customWidth="1"/>
    <col min="12" max="16384" width="9.140625" style="26"/>
  </cols>
  <sheetData>
    <row r="1" spans="2:11">
      <c r="F1" s="35">
        <f>COUNTIF($G$5:$G$134,G1)</f>
        <v>46</v>
      </c>
      <c r="G1" s="35" t="s">
        <v>31563</v>
      </c>
    </row>
    <row r="2" spans="2:11" ht="23.25">
      <c r="B2" s="25" t="s">
        <v>31872</v>
      </c>
      <c r="F2" s="35">
        <f>COUNTIF($G$5:$G$134,G2)</f>
        <v>32</v>
      </c>
      <c r="G2" s="35" t="s">
        <v>31557</v>
      </c>
    </row>
    <row r="3" spans="2:11" ht="16.5" thickBot="1">
      <c r="D3" s="26">
        <f>COUNTA(D5:D128)</f>
        <v>111</v>
      </c>
      <c r="F3" s="35">
        <f>COUNTIF($G$5:$G$134,G3)</f>
        <v>0</v>
      </c>
      <c r="G3" s="35" t="s">
        <v>31612</v>
      </c>
      <c r="I3" s="26">
        <f>COUNTA(I5:I128)</f>
        <v>95</v>
      </c>
      <c r="J3" s="26">
        <f>COUNTA(J5:J128)</f>
        <v>94</v>
      </c>
    </row>
    <row r="4" spans="2:11" ht="16.5" thickBot="1">
      <c r="B4" s="33" t="s">
        <v>31870</v>
      </c>
      <c r="C4" s="33" t="s">
        <v>31869</v>
      </c>
      <c r="D4" s="32" t="s">
        <v>31868</v>
      </c>
      <c r="E4" s="32"/>
      <c r="F4" s="34" t="s">
        <v>31867</v>
      </c>
      <c r="G4" s="34" t="s">
        <v>887</v>
      </c>
      <c r="I4" s="32" t="s">
        <v>31866</v>
      </c>
      <c r="J4" s="32" t="s">
        <v>31865</v>
      </c>
      <c r="K4" s="32"/>
    </row>
    <row r="5" spans="2:11">
      <c r="B5" s="28">
        <v>0.1</v>
      </c>
      <c r="C5" s="31" t="s">
        <v>31864</v>
      </c>
      <c r="D5" s="26" t="s">
        <v>31863</v>
      </c>
      <c r="G5" s="26" t="s">
        <v>31563</v>
      </c>
      <c r="I5" s="26" t="s">
        <v>31862</v>
      </c>
      <c r="J5" s="27" t="s">
        <v>31861</v>
      </c>
    </row>
    <row r="6" spans="2:11">
      <c r="B6" s="28">
        <v>0.111</v>
      </c>
      <c r="C6" s="31"/>
      <c r="D6" s="26" t="s">
        <v>31860</v>
      </c>
      <c r="G6" s="26" t="s">
        <v>31563</v>
      </c>
      <c r="I6" s="26" t="s">
        <v>31859</v>
      </c>
      <c r="J6" s="27" t="s">
        <v>31858</v>
      </c>
    </row>
    <row r="7" spans="2:11">
      <c r="B7" s="28">
        <v>0.112</v>
      </c>
      <c r="C7" s="31"/>
      <c r="D7" s="26" t="s">
        <v>31857</v>
      </c>
      <c r="G7" s="26" t="s">
        <v>31563</v>
      </c>
      <c r="I7" s="26" t="s">
        <v>31856</v>
      </c>
      <c r="J7" s="27" t="s">
        <v>31843</v>
      </c>
    </row>
    <row r="8" spans="2:11">
      <c r="B8" s="28">
        <v>0.113</v>
      </c>
      <c r="C8" s="31"/>
      <c r="D8" s="26" t="s">
        <v>31855</v>
      </c>
      <c r="E8" s="30" t="s">
        <v>31559</v>
      </c>
      <c r="F8" s="26" t="s">
        <v>31854</v>
      </c>
      <c r="G8" s="26" t="s">
        <v>31557</v>
      </c>
      <c r="I8" s="26" t="s">
        <v>1394</v>
      </c>
      <c r="J8" s="27" t="s">
        <v>31853</v>
      </c>
    </row>
    <row r="9" spans="2:11">
      <c r="B9" s="28">
        <v>0.114</v>
      </c>
      <c r="C9" s="31"/>
      <c r="D9" s="26" t="s">
        <v>31852</v>
      </c>
      <c r="G9" s="26" t="s">
        <v>31563</v>
      </c>
      <c r="I9" s="26" t="s">
        <v>31851</v>
      </c>
      <c r="J9" s="27" t="s">
        <v>31850</v>
      </c>
    </row>
    <row r="10" spans="2:11">
      <c r="B10" s="28">
        <v>0.121</v>
      </c>
      <c r="C10" s="31"/>
      <c r="D10" s="26" t="s">
        <v>31849</v>
      </c>
      <c r="G10" s="26" t="s">
        <v>31557</v>
      </c>
      <c r="I10" s="26" t="s">
        <v>31848</v>
      </c>
      <c r="J10" s="27" t="s">
        <v>31847</v>
      </c>
    </row>
    <row r="11" spans="2:11">
      <c r="B11" s="28">
        <v>0.122</v>
      </c>
      <c r="C11" s="31"/>
      <c r="D11" s="26" t="s">
        <v>31846</v>
      </c>
      <c r="E11" s="30" t="s">
        <v>31559</v>
      </c>
      <c r="F11" s="26" t="s">
        <v>31845</v>
      </c>
      <c r="G11" s="26" t="s">
        <v>31557</v>
      </c>
      <c r="I11" s="26" t="s">
        <v>31844</v>
      </c>
      <c r="J11" s="27" t="s">
        <v>31843</v>
      </c>
    </row>
    <row r="12" spans="2:11">
      <c r="B12" s="28">
        <v>0.191</v>
      </c>
      <c r="C12" s="31"/>
      <c r="D12" s="26" t="s">
        <v>31842</v>
      </c>
      <c r="G12" s="26" t="s">
        <v>31563</v>
      </c>
      <c r="I12" s="26" t="s">
        <v>26600</v>
      </c>
      <c r="J12" s="27" t="s">
        <v>31841</v>
      </c>
    </row>
    <row r="13" spans="2:11">
      <c r="B13" s="28">
        <v>0.192</v>
      </c>
      <c r="C13" s="31"/>
      <c r="D13" s="26" t="s">
        <v>31840</v>
      </c>
      <c r="E13" s="30" t="s">
        <v>31559</v>
      </c>
      <c r="F13" s="26" t="s">
        <v>31839</v>
      </c>
      <c r="G13" s="26" t="s">
        <v>31557</v>
      </c>
      <c r="I13" s="26" t="s">
        <v>31838</v>
      </c>
      <c r="J13" s="27" t="s">
        <v>31837</v>
      </c>
    </row>
    <row r="14" spans="2:11">
      <c r="B14" s="28">
        <v>0.2</v>
      </c>
      <c r="C14" s="31" t="s">
        <v>31836</v>
      </c>
      <c r="D14" s="26" t="s">
        <v>312</v>
      </c>
      <c r="G14" s="26" t="s">
        <v>31563</v>
      </c>
      <c r="I14" s="26" t="s">
        <v>31835</v>
      </c>
    </row>
    <row r="15" spans="2:11">
      <c r="B15" s="28">
        <v>0.21099999999999999</v>
      </c>
      <c r="C15" s="31"/>
      <c r="D15" s="26" t="s">
        <v>31834</v>
      </c>
      <c r="G15" s="26" t="s">
        <v>31557</v>
      </c>
      <c r="I15" s="26" t="s">
        <v>31833</v>
      </c>
      <c r="J15" s="27" t="s">
        <v>31832</v>
      </c>
    </row>
    <row r="16" spans="2:11">
      <c r="B16" s="28">
        <v>0.21199999999999999</v>
      </c>
      <c r="C16" s="31"/>
      <c r="D16" s="26" t="s">
        <v>31831</v>
      </c>
      <c r="E16" s="30" t="s">
        <v>31559</v>
      </c>
      <c r="F16" s="26" t="s">
        <v>31830</v>
      </c>
      <c r="G16" s="26" t="s">
        <v>31557</v>
      </c>
      <c r="I16" s="26" t="s">
        <v>31829</v>
      </c>
      <c r="J16" s="27" t="s">
        <v>31828</v>
      </c>
    </row>
    <row r="17" spans="2:10">
      <c r="B17" s="28">
        <v>0.21299999999999999</v>
      </c>
      <c r="C17" s="31"/>
      <c r="D17" s="26" t="s">
        <v>31827</v>
      </c>
      <c r="E17" s="30" t="s">
        <v>31559</v>
      </c>
      <c r="F17" s="26" t="s">
        <v>31826</v>
      </c>
      <c r="G17" s="26" t="s">
        <v>31557</v>
      </c>
      <c r="I17" s="26" t="s">
        <v>31825</v>
      </c>
      <c r="J17" s="27" t="s">
        <v>31824</v>
      </c>
    </row>
    <row r="18" spans="2:10">
      <c r="B18" s="28">
        <v>0.214</v>
      </c>
      <c r="C18" s="31"/>
      <c r="D18" s="26" t="s">
        <v>31823</v>
      </c>
      <c r="E18" s="30" t="s">
        <v>31559</v>
      </c>
      <c r="F18" s="26" t="s">
        <v>31822</v>
      </c>
      <c r="G18" s="26" t="s">
        <v>31557</v>
      </c>
      <c r="I18" s="26" t="s">
        <v>31905</v>
      </c>
      <c r="J18" s="27" t="s">
        <v>31821</v>
      </c>
    </row>
    <row r="19" spans="2:10">
      <c r="B19" s="28"/>
      <c r="C19" s="31"/>
      <c r="D19" s="26" t="s">
        <v>31820</v>
      </c>
      <c r="G19" s="26" t="s">
        <v>31563</v>
      </c>
      <c r="I19" s="26" t="s">
        <v>31819</v>
      </c>
      <c r="J19" s="27" t="s">
        <v>31818</v>
      </c>
    </row>
    <row r="20" spans="2:10">
      <c r="B20" s="28"/>
      <c r="C20" s="31"/>
      <c r="D20" s="26" t="s">
        <v>31817</v>
      </c>
      <c r="E20" s="30" t="s">
        <v>31559</v>
      </c>
      <c r="F20" s="26" t="s">
        <v>31816</v>
      </c>
      <c r="G20" s="26" t="s">
        <v>31557</v>
      </c>
      <c r="I20" s="26" t="s">
        <v>31815</v>
      </c>
      <c r="J20" s="27" t="s">
        <v>31814</v>
      </c>
    </row>
    <row r="21" spans="2:10">
      <c r="B21" s="28"/>
      <c r="C21" s="31"/>
      <c r="D21" s="26" t="s">
        <v>31813</v>
      </c>
      <c r="E21" s="30"/>
      <c r="G21" s="26" t="s">
        <v>31563</v>
      </c>
      <c r="I21" s="26" t="s">
        <v>31812</v>
      </c>
      <c r="J21" s="27" t="s">
        <v>31811</v>
      </c>
    </row>
    <row r="22" spans="2:10">
      <c r="B22" s="28">
        <v>0.29099999999999998</v>
      </c>
      <c r="C22" s="31"/>
      <c r="D22" s="26" t="s">
        <v>31810</v>
      </c>
      <c r="E22" s="30" t="s">
        <v>31559</v>
      </c>
      <c r="F22" s="26" t="s">
        <v>31809</v>
      </c>
      <c r="G22" s="26" t="s">
        <v>31557</v>
      </c>
      <c r="I22" s="26" t="s">
        <v>31808</v>
      </c>
      <c r="J22" s="27" t="s">
        <v>31807</v>
      </c>
    </row>
    <row r="23" spans="2:10">
      <c r="B23" s="28">
        <v>0.29199999999999998</v>
      </c>
      <c r="C23" s="31"/>
      <c r="D23" s="26" t="s">
        <v>31806</v>
      </c>
      <c r="E23" s="30" t="s">
        <v>31559</v>
      </c>
      <c r="F23" s="26" t="s">
        <v>31805</v>
      </c>
      <c r="G23" s="26" t="s">
        <v>31557</v>
      </c>
      <c r="I23" s="26" t="s">
        <v>31804</v>
      </c>
      <c r="J23" s="27" t="s">
        <v>31803</v>
      </c>
    </row>
    <row r="24" spans="2:10">
      <c r="B24" s="28">
        <v>0.3</v>
      </c>
      <c r="C24" s="31" t="s">
        <v>8360</v>
      </c>
      <c r="D24" s="26" t="s">
        <v>31802</v>
      </c>
      <c r="G24" s="26" t="s">
        <v>31563</v>
      </c>
      <c r="I24" s="26" t="s">
        <v>31801</v>
      </c>
      <c r="J24" s="27" t="s">
        <v>31798</v>
      </c>
    </row>
    <row r="25" spans="2:10">
      <c r="B25" s="28"/>
      <c r="C25" s="31"/>
      <c r="D25" s="26" t="s">
        <v>31800</v>
      </c>
      <c r="G25" s="26" t="s">
        <v>31563</v>
      </c>
      <c r="I25" s="26" t="s">
        <v>31799</v>
      </c>
      <c r="J25" s="27" t="s">
        <v>31798</v>
      </c>
    </row>
    <row r="26" spans="2:10">
      <c r="B26" s="28"/>
      <c r="C26" s="31"/>
      <c r="D26" s="26" t="s">
        <v>31797</v>
      </c>
      <c r="G26" s="26" t="s">
        <v>31563</v>
      </c>
      <c r="I26" s="26" t="s">
        <v>31796</v>
      </c>
      <c r="J26" s="27" t="s">
        <v>31795</v>
      </c>
    </row>
    <row r="27" spans="2:10">
      <c r="B27" s="28"/>
      <c r="C27" s="31"/>
      <c r="D27" s="26" t="s">
        <v>31794</v>
      </c>
      <c r="G27" s="26" t="s">
        <v>31557</v>
      </c>
      <c r="I27" s="26" t="s">
        <v>31793</v>
      </c>
      <c r="J27" s="27" t="s">
        <v>31792</v>
      </c>
    </row>
    <row r="28" spans="2:10">
      <c r="B28" s="28"/>
      <c r="C28" s="31"/>
      <c r="D28" s="26" t="s">
        <v>31791</v>
      </c>
      <c r="E28" s="30" t="s">
        <v>31559</v>
      </c>
      <c r="F28" s="26" t="s">
        <v>31790</v>
      </c>
      <c r="G28" s="26" t="s">
        <v>31557</v>
      </c>
      <c r="I28" s="26" t="s">
        <v>31789</v>
      </c>
      <c r="J28" s="27" t="s">
        <v>31788</v>
      </c>
    </row>
    <row r="29" spans="2:10">
      <c r="B29" s="28"/>
      <c r="C29" s="31"/>
      <c r="D29" s="26" t="s">
        <v>31787</v>
      </c>
      <c r="E29" s="30"/>
      <c r="G29" s="26" t="s">
        <v>31557</v>
      </c>
      <c r="I29" s="26" t="s">
        <v>31786</v>
      </c>
      <c r="J29" s="27" t="s">
        <v>31785</v>
      </c>
    </row>
    <row r="30" spans="2:10">
      <c r="B30" s="28"/>
      <c r="C30" s="31"/>
      <c r="D30" s="26" t="s">
        <v>31784</v>
      </c>
      <c r="G30" s="26" t="s">
        <v>31563</v>
      </c>
      <c r="I30" s="26" t="s">
        <v>31783</v>
      </c>
      <c r="J30" s="27" t="s">
        <v>31782</v>
      </c>
    </row>
    <row r="31" spans="2:10">
      <c r="B31" s="28"/>
      <c r="C31" s="31"/>
      <c r="D31" s="26" t="s">
        <v>31781</v>
      </c>
      <c r="G31" s="26" t="s">
        <v>31563</v>
      </c>
      <c r="I31" s="26" t="s">
        <v>31780</v>
      </c>
      <c r="J31" s="27" t="s">
        <v>31779</v>
      </c>
    </row>
    <row r="32" spans="2:10">
      <c r="B32" s="28"/>
      <c r="C32" s="31"/>
      <c r="D32" s="26" t="s">
        <v>31778</v>
      </c>
      <c r="G32" s="26" t="s">
        <v>31557</v>
      </c>
      <c r="I32" s="26" t="s">
        <v>31777</v>
      </c>
      <c r="J32" s="27" t="s">
        <v>31776</v>
      </c>
    </row>
    <row r="33" spans="2:10">
      <c r="B33" s="28"/>
      <c r="C33" s="31"/>
      <c r="D33" s="26" t="s">
        <v>31775</v>
      </c>
      <c r="E33" s="30" t="s">
        <v>31559</v>
      </c>
      <c r="F33" s="26" t="s">
        <v>31774</v>
      </c>
      <c r="G33" s="26" t="s">
        <v>31557</v>
      </c>
      <c r="I33" s="26" t="s">
        <v>31773</v>
      </c>
      <c r="J33" s="27" t="s">
        <v>31772</v>
      </c>
    </row>
    <row r="34" spans="2:10">
      <c r="B34" s="28"/>
      <c r="C34" s="31"/>
      <c r="D34" s="26" t="s">
        <v>31771</v>
      </c>
      <c r="E34" s="30"/>
      <c r="G34" s="26" t="s">
        <v>31557</v>
      </c>
      <c r="I34" s="26" t="s">
        <v>31770</v>
      </c>
    </row>
    <row r="35" spans="2:10">
      <c r="B35" s="28"/>
      <c r="C35" s="31"/>
      <c r="D35" s="26" t="s">
        <v>31769</v>
      </c>
      <c r="E35" s="30"/>
      <c r="G35" s="26" t="s">
        <v>31557</v>
      </c>
      <c r="I35" s="26" t="s">
        <v>31768</v>
      </c>
      <c r="J35" s="27" t="s">
        <v>31767</v>
      </c>
    </row>
    <row r="36" spans="2:10">
      <c r="B36" s="28">
        <v>0.39100000000000001</v>
      </c>
      <c r="C36" s="31"/>
      <c r="D36" s="26" t="s">
        <v>31766</v>
      </c>
      <c r="E36" s="30" t="s">
        <v>31559</v>
      </c>
      <c r="F36" s="26" t="s">
        <v>31765</v>
      </c>
      <c r="G36" s="26" t="s">
        <v>31557</v>
      </c>
      <c r="I36" s="26" t="s">
        <v>31764</v>
      </c>
      <c r="J36" s="27" t="s">
        <v>31763</v>
      </c>
    </row>
    <row r="37" spans="2:10">
      <c r="B37" s="28">
        <v>0.39200000000000002</v>
      </c>
      <c r="C37" s="31"/>
      <c r="D37" s="26" t="s">
        <v>31762</v>
      </c>
      <c r="E37" s="30" t="s">
        <v>31559</v>
      </c>
      <c r="F37" s="26" t="s">
        <v>31761</v>
      </c>
      <c r="G37" s="26" t="s">
        <v>31557</v>
      </c>
      <c r="I37" s="26" t="s">
        <v>31760</v>
      </c>
      <c r="J37" s="27" t="s">
        <v>31759</v>
      </c>
    </row>
    <row r="38" spans="2:10">
      <c r="B38" s="28">
        <v>0.4</v>
      </c>
      <c r="C38" s="31" t="s">
        <v>13460</v>
      </c>
      <c r="D38" s="26" t="s">
        <v>31758</v>
      </c>
      <c r="G38" s="26" t="s">
        <v>31563</v>
      </c>
      <c r="I38" s="26" t="s">
        <v>31757</v>
      </c>
    </row>
    <row r="39" spans="2:10">
      <c r="B39" s="28"/>
      <c r="C39" s="29"/>
      <c r="D39" s="26" t="s">
        <v>31756</v>
      </c>
      <c r="I39" s="26" t="s">
        <v>31725</v>
      </c>
      <c r="J39" s="27" t="s">
        <v>31724</v>
      </c>
    </row>
    <row r="40" spans="2:10">
      <c r="B40" s="28"/>
      <c r="C40" s="29"/>
      <c r="D40" s="26" t="s">
        <v>31755</v>
      </c>
      <c r="G40" s="26" t="s">
        <v>31563</v>
      </c>
      <c r="I40" s="26" t="s">
        <v>31754</v>
      </c>
      <c r="J40" s="27" t="s">
        <v>31753</v>
      </c>
    </row>
    <row r="41" spans="2:10">
      <c r="B41" s="28"/>
      <c r="C41" s="29"/>
      <c r="D41" s="26" t="s">
        <v>31752</v>
      </c>
      <c r="E41" s="30" t="s">
        <v>31559</v>
      </c>
      <c r="F41" s="26" t="s">
        <v>31751</v>
      </c>
      <c r="G41" s="26" t="s">
        <v>31557</v>
      </c>
      <c r="I41" s="26" t="s">
        <v>31750</v>
      </c>
      <c r="J41" s="27" t="s">
        <v>31743</v>
      </c>
    </row>
    <row r="42" spans="2:10">
      <c r="B42" s="28"/>
      <c r="C42" s="29"/>
      <c r="D42" s="26" t="s">
        <v>31749</v>
      </c>
      <c r="E42" s="30" t="s">
        <v>31559</v>
      </c>
      <c r="F42" s="26" t="s">
        <v>31748</v>
      </c>
      <c r="G42" s="26" t="s">
        <v>31557</v>
      </c>
      <c r="I42" s="26" t="s">
        <v>31747</v>
      </c>
      <c r="J42" s="27" t="s">
        <v>31746</v>
      </c>
    </row>
    <row r="43" spans="2:10">
      <c r="B43" s="28"/>
      <c r="C43" s="29"/>
      <c r="D43" s="26" t="s">
        <v>31745</v>
      </c>
      <c r="G43" s="26" t="s">
        <v>31563</v>
      </c>
      <c r="I43" s="26" t="s">
        <v>31744</v>
      </c>
      <c r="J43" s="27" t="s">
        <v>31743</v>
      </c>
    </row>
    <row r="44" spans="2:10">
      <c r="B44" s="28"/>
      <c r="C44" s="29"/>
      <c r="D44" s="26" t="s">
        <v>31742</v>
      </c>
      <c r="G44" s="26" t="s">
        <v>31563</v>
      </c>
      <c r="I44" s="26" t="s">
        <v>31741</v>
      </c>
      <c r="J44" s="27" t="s">
        <v>31740</v>
      </c>
    </row>
    <row r="45" spans="2:10">
      <c r="B45" s="28"/>
      <c r="C45" s="29"/>
      <c r="D45" s="26" t="s">
        <v>31739</v>
      </c>
      <c r="G45" s="26" t="s">
        <v>31557</v>
      </c>
      <c r="I45" s="26" t="s">
        <v>31738</v>
      </c>
    </row>
    <row r="46" spans="2:10">
      <c r="B46" s="28"/>
      <c r="C46" s="29"/>
      <c r="D46" s="26" t="s">
        <v>31737</v>
      </c>
      <c r="I46" s="26" t="s">
        <v>31736</v>
      </c>
    </row>
    <row r="47" spans="2:10">
      <c r="B47" s="28"/>
      <c r="C47" s="29"/>
      <c r="D47" s="26" t="s">
        <v>31735</v>
      </c>
      <c r="G47" s="26" t="s">
        <v>31563</v>
      </c>
      <c r="I47" s="26" t="s">
        <v>31734</v>
      </c>
      <c r="J47" s="27" t="s">
        <v>31733</v>
      </c>
    </row>
    <row r="48" spans="2:10">
      <c r="B48" s="28"/>
      <c r="C48" s="29"/>
      <c r="D48" s="26" t="s">
        <v>31732</v>
      </c>
      <c r="E48" s="30" t="s">
        <v>31559</v>
      </c>
      <c r="F48" s="26" t="s">
        <v>31731</v>
      </c>
      <c r="G48" s="26" t="s">
        <v>31557</v>
      </c>
    </row>
    <row r="49" spans="2:10">
      <c r="B49" s="28">
        <v>0.5</v>
      </c>
      <c r="C49" s="29" t="s">
        <v>31730</v>
      </c>
      <c r="D49" s="26" t="s">
        <v>31729</v>
      </c>
      <c r="G49" s="26" t="s">
        <v>31563</v>
      </c>
      <c r="I49" s="26" t="s">
        <v>31728</v>
      </c>
      <c r="J49" s="27" t="s">
        <v>31727</v>
      </c>
    </row>
    <row r="50" spans="2:10">
      <c r="B50" s="28">
        <v>0.51</v>
      </c>
      <c r="C50" s="29"/>
      <c r="D50" s="26" t="s">
        <v>31726</v>
      </c>
      <c r="G50" s="26" t="s">
        <v>31563</v>
      </c>
      <c r="I50" s="26" t="s">
        <v>31725</v>
      </c>
      <c r="J50" s="27" t="s">
        <v>31724</v>
      </c>
    </row>
    <row r="51" spans="2:10">
      <c r="B51" s="28"/>
      <c r="C51" s="29"/>
      <c r="D51" s="26" t="s">
        <v>31723</v>
      </c>
      <c r="G51" s="26" t="s">
        <v>31557</v>
      </c>
      <c r="I51" s="26" t="s">
        <v>31722</v>
      </c>
      <c r="J51" s="27" t="s">
        <v>31721</v>
      </c>
    </row>
    <row r="52" spans="2:10">
      <c r="B52" s="28">
        <v>0.52</v>
      </c>
      <c r="C52" s="29"/>
      <c r="D52" s="26" t="s">
        <v>31720</v>
      </c>
      <c r="G52" s="26" t="s">
        <v>31563</v>
      </c>
      <c r="I52" s="26" t="s">
        <v>20680</v>
      </c>
      <c r="J52" s="27" t="s">
        <v>31719</v>
      </c>
    </row>
    <row r="53" spans="2:10">
      <c r="B53" s="28">
        <v>0.52100000000000002</v>
      </c>
      <c r="C53" s="29"/>
      <c r="D53" s="26" t="s">
        <v>31718</v>
      </c>
      <c r="G53" s="26" t="s">
        <v>31563</v>
      </c>
      <c r="I53" s="26" t="s">
        <v>31717</v>
      </c>
      <c r="J53" s="27" t="s">
        <v>31716</v>
      </c>
    </row>
    <row r="54" spans="2:10">
      <c r="B54" s="28">
        <v>0.52200000000000002</v>
      </c>
      <c r="C54" s="29"/>
      <c r="D54" s="26" t="s">
        <v>31715</v>
      </c>
      <c r="G54" s="26" t="s">
        <v>31557</v>
      </c>
      <c r="I54" s="26" t="s">
        <v>31714</v>
      </c>
      <c r="J54" s="27" t="s">
        <v>31713</v>
      </c>
    </row>
    <row r="55" spans="2:10">
      <c r="B55" s="28"/>
      <c r="C55" s="29"/>
      <c r="D55" s="26" t="s">
        <v>31712</v>
      </c>
      <c r="G55" s="26" t="s">
        <v>31557</v>
      </c>
      <c r="J55" s="27" t="s">
        <v>31711</v>
      </c>
    </row>
    <row r="56" spans="2:10">
      <c r="B56" s="28"/>
      <c r="C56" s="29"/>
      <c r="D56" s="26" t="s">
        <v>31710</v>
      </c>
      <c r="G56" s="26" t="s">
        <v>31563</v>
      </c>
      <c r="I56" s="26" t="s">
        <v>31709</v>
      </c>
      <c r="J56" s="27" t="s">
        <v>31708</v>
      </c>
    </row>
    <row r="57" spans="2:10">
      <c r="B57" s="28"/>
      <c r="C57" s="29"/>
      <c r="D57" s="26" t="s">
        <v>31707</v>
      </c>
      <c r="G57" s="26" t="s">
        <v>31563</v>
      </c>
      <c r="I57" s="26" t="s">
        <v>31706</v>
      </c>
      <c r="J57" s="27" t="s">
        <v>31705</v>
      </c>
    </row>
    <row r="58" spans="2:10">
      <c r="B58" s="28"/>
      <c r="C58" s="29"/>
      <c r="D58" s="26" t="s">
        <v>31704</v>
      </c>
      <c r="G58" s="26" t="s">
        <v>31563</v>
      </c>
      <c r="I58" s="26" t="s">
        <v>31703</v>
      </c>
      <c r="J58" s="27" t="s">
        <v>31702</v>
      </c>
    </row>
    <row r="59" spans="2:10">
      <c r="B59" s="28"/>
      <c r="C59" s="29"/>
      <c r="D59" s="26" t="s">
        <v>31701</v>
      </c>
      <c r="G59" s="26" t="s">
        <v>31557</v>
      </c>
    </row>
    <row r="60" spans="2:10">
      <c r="B60" s="28"/>
      <c r="C60" s="29"/>
      <c r="D60" s="26" t="s">
        <v>31700</v>
      </c>
      <c r="G60" s="26" t="s">
        <v>31563</v>
      </c>
      <c r="I60" s="26" t="s">
        <v>31699</v>
      </c>
      <c r="J60" s="27" t="s">
        <v>31698</v>
      </c>
    </row>
    <row r="61" spans="2:10">
      <c r="B61" s="28">
        <v>0.59</v>
      </c>
      <c r="C61" s="29"/>
      <c r="D61" s="26" t="s">
        <v>31697</v>
      </c>
      <c r="G61" s="26" t="s">
        <v>31563</v>
      </c>
      <c r="I61" s="26" t="s">
        <v>31696</v>
      </c>
      <c r="J61" s="27" t="s">
        <v>31695</v>
      </c>
    </row>
    <row r="62" spans="2:10">
      <c r="B62" s="28">
        <v>0.6</v>
      </c>
      <c r="C62" s="29" t="s">
        <v>31694</v>
      </c>
    </row>
    <row r="63" spans="2:10">
      <c r="B63" s="28"/>
      <c r="C63" s="29"/>
      <c r="D63" s="26" t="s">
        <v>31693</v>
      </c>
      <c r="G63" s="26" t="s">
        <v>31563</v>
      </c>
      <c r="I63" s="26" t="s">
        <v>31692</v>
      </c>
      <c r="J63" s="27" t="s">
        <v>31691</v>
      </c>
    </row>
    <row r="64" spans="2:10">
      <c r="B64" s="28"/>
      <c r="C64" s="31"/>
      <c r="D64" s="26" t="s">
        <v>31690</v>
      </c>
      <c r="E64" s="30"/>
      <c r="J64" s="27" t="s">
        <v>31689</v>
      </c>
    </row>
    <row r="65" spans="2:10">
      <c r="B65" s="28"/>
      <c r="C65" s="31"/>
      <c r="D65" s="26" t="s">
        <v>31688</v>
      </c>
      <c r="E65" s="30"/>
      <c r="G65" s="26" t="s">
        <v>31563</v>
      </c>
      <c r="I65" s="26" t="s">
        <v>31687</v>
      </c>
      <c r="J65" s="27" t="s">
        <v>31686</v>
      </c>
    </row>
    <row r="66" spans="2:10">
      <c r="B66" s="28"/>
      <c r="C66" s="31"/>
      <c r="D66" s="26" t="s">
        <v>31685</v>
      </c>
      <c r="E66" s="30" t="s">
        <v>31559</v>
      </c>
      <c r="F66" s="26" t="s">
        <v>31684</v>
      </c>
      <c r="G66" s="26" t="s">
        <v>31557</v>
      </c>
      <c r="I66" s="26" t="s">
        <v>31683</v>
      </c>
      <c r="J66" s="27" t="s">
        <v>31682</v>
      </c>
    </row>
    <row r="67" spans="2:10">
      <c r="B67" s="28">
        <v>0.61</v>
      </c>
      <c r="C67" s="29" t="s">
        <v>31681</v>
      </c>
    </row>
    <row r="68" spans="2:10">
      <c r="B68" s="28"/>
      <c r="C68" s="29"/>
      <c r="D68" s="26" t="s">
        <v>31680</v>
      </c>
      <c r="G68" s="26" t="s">
        <v>31563</v>
      </c>
      <c r="I68" s="26" t="s">
        <v>31679</v>
      </c>
      <c r="J68" s="27" t="s">
        <v>31678</v>
      </c>
    </row>
    <row r="69" spans="2:10">
      <c r="B69" s="28"/>
      <c r="C69" s="29"/>
      <c r="D69" s="26" t="s">
        <v>31677</v>
      </c>
    </row>
    <row r="70" spans="2:10">
      <c r="B70" s="28"/>
      <c r="C70" s="29"/>
      <c r="D70" s="26" t="s">
        <v>31676</v>
      </c>
    </row>
    <row r="71" spans="2:10">
      <c r="B71" s="28"/>
      <c r="C71" s="29"/>
      <c r="D71" s="26" t="s">
        <v>31675</v>
      </c>
    </row>
    <row r="72" spans="2:10">
      <c r="B72" s="28"/>
      <c r="C72" s="29"/>
      <c r="D72" s="26" t="s">
        <v>31674</v>
      </c>
      <c r="J72" s="27" t="s">
        <v>31673</v>
      </c>
    </row>
    <row r="73" spans="2:10">
      <c r="B73" s="28">
        <v>0.62</v>
      </c>
      <c r="C73" s="29" t="s">
        <v>31672</v>
      </c>
      <c r="D73" s="26" t="s">
        <v>31671</v>
      </c>
      <c r="I73" s="26" t="s">
        <v>31670</v>
      </c>
    </row>
    <row r="74" spans="2:10">
      <c r="B74" s="28"/>
      <c r="C74" s="29"/>
      <c r="D74" s="26" t="s">
        <v>31669</v>
      </c>
      <c r="G74" s="26" t="s">
        <v>31563</v>
      </c>
      <c r="J74" s="27" t="s">
        <v>31668</v>
      </c>
    </row>
    <row r="75" spans="2:10">
      <c r="B75" s="28"/>
      <c r="C75" s="29"/>
      <c r="D75" s="26" t="s">
        <v>31667</v>
      </c>
      <c r="J75" s="27" t="s">
        <v>31666</v>
      </c>
    </row>
    <row r="76" spans="2:10">
      <c r="B76" s="28"/>
      <c r="C76" s="29"/>
      <c r="D76" s="26" t="s">
        <v>31665</v>
      </c>
      <c r="E76" s="30" t="s">
        <v>31559</v>
      </c>
      <c r="F76" s="26" t="s">
        <v>31664</v>
      </c>
    </row>
    <row r="77" spans="2:10">
      <c r="B77" s="28"/>
      <c r="C77" s="29"/>
      <c r="D77" s="26" t="s">
        <v>31663</v>
      </c>
      <c r="G77" s="26" t="s">
        <v>31563</v>
      </c>
      <c r="I77" s="26" t="s">
        <v>31662</v>
      </c>
      <c r="J77" s="27" t="s">
        <v>31661</v>
      </c>
    </row>
    <row r="78" spans="2:10">
      <c r="B78" s="28"/>
      <c r="C78" s="29"/>
      <c r="D78" s="26" t="s">
        <v>31660</v>
      </c>
      <c r="G78" s="26" t="s">
        <v>31563</v>
      </c>
      <c r="I78" s="26" t="s">
        <v>31659</v>
      </c>
      <c r="J78" s="27" t="s">
        <v>31658</v>
      </c>
    </row>
    <row r="79" spans="2:10">
      <c r="B79" s="28">
        <v>0.63</v>
      </c>
      <c r="C79" s="29" t="s">
        <v>31657</v>
      </c>
      <c r="D79" s="26" t="s">
        <v>31656</v>
      </c>
      <c r="G79" s="26" t="s">
        <v>31563</v>
      </c>
      <c r="I79" s="26" t="s">
        <v>6982</v>
      </c>
      <c r="J79" s="27" t="s">
        <v>31655</v>
      </c>
    </row>
    <row r="80" spans="2:10">
      <c r="B80" s="28"/>
      <c r="C80" s="29"/>
      <c r="D80" s="26" t="s">
        <v>31654</v>
      </c>
      <c r="G80" s="26" t="s">
        <v>31563</v>
      </c>
      <c r="I80" s="26" t="s">
        <v>31653</v>
      </c>
      <c r="J80" s="27" t="s">
        <v>31652</v>
      </c>
    </row>
    <row r="81" spans="2:10">
      <c r="B81" s="28"/>
      <c r="C81" s="29"/>
      <c r="D81" s="26" t="s">
        <v>31651</v>
      </c>
    </row>
    <row r="82" spans="2:10">
      <c r="B82" s="28"/>
      <c r="C82" s="29"/>
      <c r="D82" s="26" t="s">
        <v>31650</v>
      </c>
      <c r="G82" s="26" t="s">
        <v>31563</v>
      </c>
      <c r="I82" s="26" t="s">
        <v>31649</v>
      </c>
      <c r="J82" s="27" t="s">
        <v>31648</v>
      </c>
    </row>
    <row r="83" spans="2:10">
      <c r="B83" s="28"/>
      <c r="C83" s="29"/>
      <c r="D83" s="26" t="s">
        <v>31647</v>
      </c>
      <c r="I83" s="26" t="s">
        <v>31646</v>
      </c>
      <c r="J83" s="27" t="s">
        <v>31645</v>
      </c>
    </row>
    <row r="84" spans="2:10">
      <c r="B84" s="28"/>
      <c r="C84" s="29"/>
      <c r="D84" s="26" t="s">
        <v>31644</v>
      </c>
      <c r="I84" s="26" t="s">
        <v>31643</v>
      </c>
    </row>
    <row r="85" spans="2:10">
      <c r="B85" s="28"/>
      <c r="C85" s="29"/>
      <c r="D85" s="26" t="s">
        <v>31642</v>
      </c>
      <c r="I85" s="26" t="s">
        <v>31641</v>
      </c>
      <c r="J85" s="27" t="s">
        <v>31640</v>
      </c>
    </row>
    <row r="86" spans="2:10">
      <c r="C86" s="29"/>
      <c r="D86" s="26" t="s">
        <v>31639</v>
      </c>
      <c r="I86" s="26" t="s">
        <v>31638</v>
      </c>
      <c r="J86" s="27" t="s">
        <v>31637</v>
      </c>
    </row>
    <row r="87" spans="2:10">
      <c r="B87" s="28">
        <v>0.64</v>
      </c>
      <c r="C87" s="29" t="s">
        <v>31636</v>
      </c>
    </row>
    <row r="88" spans="2:10">
      <c r="B88" s="28"/>
      <c r="C88" s="29"/>
      <c r="D88" s="26" t="s">
        <v>31635</v>
      </c>
      <c r="G88" s="26" t="s">
        <v>31563</v>
      </c>
      <c r="I88" s="26" t="s">
        <v>31634</v>
      </c>
      <c r="J88" s="27" t="s">
        <v>31633</v>
      </c>
    </row>
    <row r="89" spans="2:10">
      <c r="B89" s="28"/>
      <c r="C89" s="29"/>
      <c r="D89" s="26" t="s">
        <v>31632</v>
      </c>
      <c r="E89" s="30" t="s">
        <v>31559</v>
      </c>
      <c r="F89" s="26" t="s">
        <v>31631</v>
      </c>
      <c r="I89" s="26" t="s">
        <v>31630</v>
      </c>
      <c r="J89" s="27" t="s">
        <v>31629</v>
      </c>
    </row>
    <row r="90" spans="2:10">
      <c r="B90" s="28"/>
      <c r="C90" s="29"/>
      <c r="D90" s="26" t="s">
        <v>31628</v>
      </c>
      <c r="G90" s="26" t="s">
        <v>31563</v>
      </c>
      <c r="I90" s="26" t="s">
        <v>31627</v>
      </c>
      <c r="J90" s="27" t="s">
        <v>31626</v>
      </c>
    </row>
    <row r="91" spans="2:10">
      <c r="B91" s="28"/>
      <c r="C91" s="29"/>
      <c r="D91" s="26" t="s">
        <v>31625</v>
      </c>
      <c r="G91" s="26" t="s">
        <v>31563</v>
      </c>
      <c r="I91" s="26" t="s">
        <v>31624</v>
      </c>
      <c r="J91" s="27" t="s">
        <v>31623</v>
      </c>
    </row>
    <row r="92" spans="2:10">
      <c r="B92" s="28"/>
      <c r="C92" s="29"/>
      <c r="D92" s="26" t="s">
        <v>31622</v>
      </c>
      <c r="I92" s="26" t="s">
        <v>31621</v>
      </c>
      <c r="J92" s="27" t="s">
        <v>31620</v>
      </c>
    </row>
    <row r="93" spans="2:10">
      <c r="B93" s="28"/>
      <c r="C93" s="29"/>
      <c r="D93" s="26" t="s">
        <v>31619</v>
      </c>
    </row>
    <row r="94" spans="2:10">
      <c r="B94" s="28"/>
      <c r="C94" s="29"/>
      <c r="D94" s="26" t="s">
        <v>31618</v>
      </c>
      <c r="G94" s="26" t="s">
        <v>31563</v>
      </c>
      <c r="I94" s="26" t="s">
        <v>31617</v>
      </c>
      <c r="J94" s="27" t="s">
        <v>31616</v>
      </c>
    </row>
    <row r="95" spans="2:10">
      <c r="B95" s="28"/>
      <c r="C95" s="29"/>
      <c r="D95" s="26" t="s">
        <v>31615</v>
      </c>
      <c r="G95" s="26" t="s">
        <v>31557</v>
      </c>
      <c r="I95" s="26" t="s">
        <v>31614</v>
      </c>
      <c r="J95" s="27" t="s">
        <v>31613</v>
      </c>
    </row>
    <row r="96" spans="2:10">
      <c r="B96" s="28"/>
      <c r="C96" s="29"/>
      <c r="D96" s="26" t="s">
        <v>31612</v>
      </c>
      <c r="G96" s="26" t="s">
        <v>31563</v>
      </c>
      <c r="I96" s="26" t="s">
        <v>31611</v>
      </c>
      <c r="J96" s="27" t="s">
        <v>31610</v>
      </c>
    </row>
    <row r="97" spans="2:10">
      <c r="B97" s="28">
        <v>0.64900000000000002</v>
      </c>
      <c r="C97" s="29"/>
      <c r="D97" s="26" t="s">
        <v>31609</v>
      </c>
      <c r="G97" s="26" t="s">
        <v>31563</v>
      </c>
      <c r="I97" s="26" t="s">
        <v>31608</v>
      </c>
      <c r="J97" s="27" t="s">
        <v>31607</v>
      </c>
    </row>
    <row r="98" spans="2:10">
      <c r="B98" s="28"/>
      <c r="C98" s="29"/>
    </row>
    <row r="99" spans="2:10">
      <c r="B99" s="28">
        <v>0.7</v>
      </c>
      <c r="C99" s="29" t="s">
        <v>31606</v>
      </c>
    </row>
    <row r="100" spans="2:10">
      <c r="B100" s="28">
        <v>0.71</v>
      </c>
      <c r="C100" s="29"/>
      <c r="D100" s="26" t="s">
        <v>31605</v>
      </c>
      <c r="I100" s="26" t="s">
        <v>31604</v>
      </c>
      <c r="J100" s="27" t="s">
        <v>31603</v>
      </c>
    </row>
    <row r="101" spans="2:10">
      <c r="B101" s="28">
        <v>0.71099999999999997</v>
      </c>
      <c r="C101" s="29"/>
      <c r="D101" s="26">
        <v>1</v>
      </c>
      <c r="G101" s="26" t="s">
        <v>31563</v>
      </c>
      <c r="I101" s="26" t="s">
        <v>31602</v>
      </c>
      <c r="J101" s="27" t="s">
        <v>31601</v>
      </c>
    </row>
    <row r="102" spans="2:10">
      <c r="B102" s="28">
        <v>0.71109999999999995</v>
      </c>
      <c r="C102" s="29"/>
      <c r="D102" s="26">
        <v>10</v>
      </c>
      <c r="I102" s="26" t="s">
        <v>31600</v>
      </c>
      <c r="J102" s="27" t="s">
        <v>31599</v>
      </c>
    </row>
    <row r="103" spans="2:10">
      <c r="B103" s="28">
        <v>0.71120000000000005</v>
      </c>
      <c r="C103" s="29"/>
      <c r="D103" s="26">
        <v>100</v>
      </c>
      <c r="I103" s="26" t="s">
        <v>31598</v>
      </c>
      <c r="J103" s="27" t="s">
        <v>31597</v>
      </c>
    </row>
    <row r="104" spans="2:10">
      <c r="B104" s="28">
        <v>0.71130000000000004</v>
      </c>
      <c r="C104" s="29"/>
      <c r="D104" s="26">
        <v>1000</v>
      </c>
      <c r="I104" s="26" t="s">
        <v>31596</v>
      </c>
      <c r="J104" s="27" t="s">
        <v>31595</v>
      </c>
    </row>
    <row r="105" spans="2:10">
      <c r="B105" s="28">
        <v>0.71199999999999997</v>
      </c>
      <c r="C105" s="29"/>
      <c r="D105" s="26">
        <v>2</v>
      </c>
      <c r="E105" s="30"/>
      <c r="I105" s="26" t="s">
        <v>31594</v>
      </c>
      <c r="J105" s="27" t="s">
        <v>31593</v>
      </c>
    </row>
    <row r="106" spans="2:10">
      <c r="B106" s="28">
        <v>0.71209999999999996</v>
      </c>
      <c r="C106" s="29"/>
      <c r="D106" s="26">
        <v>20</v>
      </c>
      <c r="E106" s="30" t="s">
        <v>31559</v>
      </c>
      <c r="F106" s="26" t="s">
        <v>31592</v>
      </c>
    </row>
    <row r="107" spans="2:10">
      <c r="B107" s="28">
        <v>0.71299999999999997</v>
      </c>
      <c r="C107" s="29"/>
      <c r="D107" s="26">
        <v>3</v>
      </c>
      <c r="I107" s="26" t="s">
        <v>31591</v>
      </c>
      <c r="J107" s="27" t="s">
        <v>31590</v>
      </c>
    </row>
    <row r="108" spans="2:10">
      <c r="B108" s="28">
        <v>0.71399999999999997</v>
      </c>
      <c r="C108" s="29"/>
      <c r="D108" s="26">
        <v>4</v>
      </c>
      <c r="I108" s="26" t="s">
        <v>31589</v>
      </c>
      <c r="J108" s="27" t="s">
        <v>31588</v>
      </c>
    </row>
    <row r="109" spans="2:10">
      <c r="B109" s="28">
        <v>0.71499999999999997</v>
      </c>
      <c r="C109" s="29"/>
      <c r="D109" s="26">
        <v>5</v>
      </c>
      <c r="I109" s="26" t="s">
        <v>31587</v>
      </c>
      <c r="J109" s="27" t="s">
        <v>31586</v>
      </c>
    </row>
    <row r="110" spans="2:10">
      <c r="B110" s="28">
        <v>0.71599999999999997</v>
      </c>
      <c r="C110" s="29"/>
      <c r="D110" s="26">
        <v>6</v>
      </c>
      <c r="I110" s="26" t="s">
        <v>31585</v>
      </c>
      <c r="J110" s="27" t="s">
        <v>31584</v>
      </c>
    </row>
    <row r="111" spans="2:10">
      <c r="B111" s="28">
        <v>0.71699999999999997</v>
      </c>
      <c r="C111" s="29"/>
      <c r="D111" s="26">
        <v>7</v>
      </c>
      <c r="I111" s="26" t="s">
        <v>31583</v>
      </c>
      <c r="J111" s="27" t="s">
        <v>31582</v>
      </c>
    </row>
    <row r="112" spans="2:10">
      <c r="B112" s="28">
        <v>0.71799999999999997</v>
      </c>
      <c r="C112" s="29"/>
      <c r="D112" s="26">
        <v>8</v>
      </c>
      <c r="I112" s="26" t="s">
        <v>31581</v>
      </c>
      <c r="J112" s="27" t="s">
        <v>31580</v>
      </c>
    </row>
    <row r="113" spans="2:10">
      <c r="B113" s="28">
        <v>0.71899999999999997</v>
      </c>
      <c r="C113" s="29"/>
      <c r="D113" s="26">
        <v>9</v>
      </c>
      <c r="I113" s="26" t="s">
        <v>31579</v>
      </c>
      <c r="J113" s="27" t="s">
        <v>31578</v>
      </c>
    </row>
    <row r="114" spans="2:10">
      <c r="B114" s="28">
        <v>0.72</v>
      </c>
      <c r="C114" s="29"/>
      <c r="D114" s="26" t="s">
        <v>31577</v>
      </c>
      <c r="G114" s="26" t="s">
        <v>31563</v>
      </c>
      <c r="I114" s="26" t="s">
        <v>31576</v>
      </c>
      <c r="J114" s="27" t="s">
        <v>31575</v>
      </c>
    </row>
    <row r="115" spans="2:10">
      <c r="B115" s="28"/>
      <c r="C115" s="29"/>
      <c r="D115" s="26" t="s">
        <v>31574</v>
      </c>
      <c r="G115" s="26" t="s">
        <v>31563</v>
      </c>
      <c r="I115" s="26" t="s">
        <v>31573</v>
      </c>
      <c r="J115" s="27" t="s">
        <v>31572</v>
      </c>
    </row>
    <row r="116" spans="2:10">
      <c r="B116" s="28"/>
      <c r="C116" s="29"/>
      <c r="D116" s="26" t="s">
        <v>31571</v>
      </c>
      <c r="E116" s="30" t="s">
        <v>31559</v>
      </c>
      <c r="F116" s="26" t="s">
        <v>31570</v>
      </c>
      <c r="G116" s="26" t="s">
        <v>31557</v>
      </c>
      <c r="I116" s="26" t="s">
        <v>31569</v>
      </c>
      <c r="J116" s="27" t="s">
        <v>31568</v>
      </c>
    </row>
    <row r="117" spans="2:10">
      <c r="B117" s="28"/>
      <c r="C117" s="29"/>
      <c r="D117" s="26" t="s">
        <v>31567</v>
      </c>
      <c r="J117" s="27" t="s">
        <v>31566</v>
      </c>
    </row>
    <row r="118" spans="2:10">
      <c r="B118" s="28"/>
      <c r="C118" s="29"/>
      <c r="D118" s="26" t="s">
        <v>31565</v>
      </c>
    </row>
    <row r="119" spans="2:10">
      <c r="B119" s="28"/>
      <c r="C119" s="29"/>
      <c r="D119" s="26" t="s">
        <v>31564</v>
      </c>
      <c r="G119" s="26" t="s">
        <v>31563</v>
      </c>
      <c r="I119" s="26" t="s">
        <v>31562</v>
      </c>
      <c r="J119" s="27" t="s">
        <v>31561</v>
      </c>
    </row>
    <row r="120" spans="2:10">
      <c r="B120" s="28">
        <v>0.79</v>
      </c>
      <c r="C120" s="29"/>
      <c r="D120" s="26" t="s">
        <v>31560</v>
      </c>
      <c r="E120" s="30" t="s">
        <v>31559</v>
      </c>
      <c r="F120" s="26" t="s">
        <v>31558</v>
      </c>
      <c r="G120" s="26" t="s">
        <v>31557</v>
      </c>
      <c r="I120" s="26" t="s">
        <v>31556</v>
      </c>
      <c r="J120" s="27" t="s">
        <v>31555</v>
      </c>
    </row>
    <row r="121" spans="2:10">
      <c r="B121" s="28"/>
      <c r="C121" s="29"/>
    </row>
    <row r="122" spans="2:10">
      <c r="B122" s="28"/>
    </row>
    <row r="123" spans="2:10">
      <c r="B123" s="28"/>
    </row>
    <row r="124" spans="2:10">
      <c r="B124" s="28"/>
    </row>
    <row r="125" spans="2:10">
      <c r="B125" s="28"/>
    </row>
    <row r="126" spans="2:10">
      <c r="B126" s="28"/>
    </row>
    <row r="127" spans="2:10">
      <c r="B127" s="28"/>
    </row>
    <row r="128" spans="2:10">
      <c r="B128" s="28"/>
    </row>
    <row r="129" spans="2:2" s="26" customFormat="1">
      <c r="B129" s="28"/>
    </row>
    <row r="130" spans="2:2" s="26" customFormat="1">
      <c r="B130" s="28"/>
    </row>
    <row r="131" spans="2:2" s="26" customFormat="1">
      <c r="B131" s="28"/>
    </row>
    <row r="132" spans="2:2" s="26" customFormat="1">
      <c r="B132" s="28"/>
    </row>
    <row r="133" spans="2:2" s="26" customFormat="1">
      <c r="B133" s="28"/>
    </row>
    <row r="134" spans="2:2" s="26" customFormat="1">
      <c r="B134" s="28"/>
    </row>
    <row r="135" spans="2:2" s="26" customFormat="1">
      <c r="B135" s="28"/>
    </row>
  </sheetData>
  <dataConsolidate/>
  <conditionalFormatting sqref="D5:D131">
    <cfRule type="expression" dxfId="1" priority="2">
      <formula>G5=$G$2</formula>
    </cfRule>
    <cfRule type="expression" dxfId="0" priority="3">
      <formula>G5=$G$1</formula>
    </cfRule>
  </conditionalFormatting>
  <conditionalFormatting sqref="B3:B1048576 B1">
    <cfRule type="colorScale" priority="1">
      <colorScale>
        <cfvo type="min" val="0"/>
        <cfvo type="percentile" val="50"/>
        <cfvo type="max" val="0"/>
        <color rgb="FF5A8AC6"/>
        <color rgb="FFFFEB84"/>
        <color rgb="FFF8696B"/>
      </colorScale>
    </cfRule>
  </conditionalFormatting>
  <dataValidations count="1">
    <dataValidation type="list" allowBlank="1" showInputMessage="1" showErrorMessage="1" sqref="G68 G5:G38 G94:G98 G65:G66 G40:G63 G101 G82 G119:G120 G88 G90:G91 G114:G116 G74 G77:G80">
      <formula1>$G$1:$G$3</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dimension ref="B1:BG1312"/>
  <sheetViews>
    <sheetView showGridLines="0" zoomScale="115" zoomScaleNormal="115" workbookViewId="0">
      <pane xSplit="7" ySplit="2" topLeftCell="H3" activePane="bottomRight" state="frozen"/>
      <selection pane="topRight" activeCell="H1" sqref="H1"/>
      <selection pane="bottomLeft" activeCell="A3" sqref="A3"/>
      <selection pane="bottomRight" activeCell="L397" sqref="L397"/>
    </sheetView>
  </sheetViews>
  <sheetFormatPr defaultRowHeight="15"/>
  <cols>
    <col min="1" max="1" width="3.28515625" customWidth="1"/>
    <col min="2" max="2" width="8.85546875" bestFit="1" customWidth="1"/>
    <col min="3" max="3" width="6.85546875" bestFit="1" customWidth="1"/>
    <col min="4" max="4" width="22.7109375" customWidth="1"/>
    <col min="5" max="5" width="18.42578125" style="6" customWidth="1"/>
    <col min="6" max="6" width="7" style="5" bestFit="1" customWidth="1"/>
    <col min="7" max="7" width="7" bestFit="1" customWidth="1"/>
    <col min="8" max="8" width="9.140625" style="3"/>
    <col min="9" max="9" width="2.42578125" style="4" customWidth="1"/>
    <col min="10" max="10" width="9.140625" style="3"/>
    <col min="11" max="11" width="2" style="4" customWidth="1"/>
    <col min="12" max="12" width="9.140625" style="3"/>
    <col min="13" max="13" width="2" style="4" customWidth="1"/>
    <col min="14" max="14" width="11.42578125" style="3" customWidth="1"/>
    <col min="15" max="15" width="2" style="4" customWidth="1"/>
    <col min="16" max="16" width="2.85546875" customWidth="1"/>
    <col min="17" max="17" width="17.5703125" style="3" customWidth="1"/>
    <col min="18" max="18" width="2" style="4" customWidth="1"/>
    <col min="19" max="19" width="11.28515625" customWidth="1"/>
    <col min="20" max="20" width="9.140625" style="3"/>
    <col min="21" max="21" width="1.7109375" style="4" customWidth="1"/>
    <col min="22" max="22" width="9.140625" style="3"/>
    <col min="23" max="23" width="2" style="4" customWidth="1"/>
    <col min="24" max="24" width="9.140625" style="3"/>
    <col min="25" max="25" width="2" style="4" customWidth="1"/>
    <col min="27" max="27" width="9.140625" style="3"/>
    <col min="28" max="28" width="2" style="4" customWidth="1"/>
    <col min="29" max="29" width="9.140625" style="3"/>
    <col min="30" max="30" width="2" style="4" customWidth="1"/>
    <col min="31" max="31" width="9.140625" style="3"/>
    <col min="32" max="32" width="3.5703125" style="4" customWidth="1"/>
    <col min="33" max="33" width="9.140625" style="3"/>
    <col min="34" max="34" width="2" style="4" customWidth="1"/>
    <col min="35" max="35" width="9.140625" style="3"/>
    <col min="36" max="36" width="2" style="4" customWidth="1"/>
    <col min="37" max="37" width="14.7109375" style="3" customWidth="1"/>
    <col min="38" max="38" width="3" style="4" customWidth="1"/>
    <col min="39" max="39" width="9.140625" style="3"/>
    <col min="40" max="40" width="2.28515625" style="4" customWidth="1"/>
    <col min="41" max="41" width="9.140625" style="3"/>
    <col min="42" max="42" width="2" style="4" customWidth="1"/>
    <col min="43" max="43" width="9.140625" style="3"/>
    <col min="44" max="44" width="2" style="4" customWidth="1"/>
    <col min="45" max="45" width="9.140625" style="3"/>
    <col min="46" max="46" width="2" style="4" customWidth="1"/>
    <col min="47" max="47" width="9.140625" style="3"/>
    <col min="48" max="48" width="1.85546875" style="4" customWidth="1"/>
    <col min="49" max="49" width="9.5703125" style="3" customWidth="1"/>
    <col min="50" max="50" width="2" style="4" customWidth="1"/>
    <col min="51" max="51" width="11" style="3" customWidth="1"/>
    <col min="52" max="52" width="2" style="4" customWidth="1"/>
    <col min="53" max="53" width="11.5703125" style="3" customWidth="1"/>
    <col min="54" max="54" width="2" style="4" customWidth="1"/>
    <col min="55" max="55" width="9.140625" style="3"/>
    <col min="56" max="56" width="2" style="4" customWidth="1"/>
    <col min="57" max="57" width="9.140625" style="3"/>
    <col min="58" max="58" width="2" style="4" customWidth="1"/>
    <col min="59" max="59" width="9.140625" style="3"/>
  </cols>
  <sheetData>
    <row r="1" spans="2:59" s="10" customFormat="1" ht="24" thickBot="1">
      <c r="C1" s="23" t="s">
        <v>31499</v>
      </c>
      <c r="E1" s="22"/>
      <c r="F1" s="21"/>
      <c r="S1" s="20">
        <f>COUNTA(S3:S1312)-COUNTIF(S3:S1312, " ")</f>
        <v>32</v>
      </c>
      <c r="AG1" s="19"/>
      <c r="AH1" s="18"/>
      <c r="AI1" s="18" t="s">
        <v>31498</v>
      </c>
      <c r="AJ1" s="18"/>
      <c r="AK1" s="18"/>
      <c r="AL1" s="17"/>
      <c r="AO1" s="16"/>
      <c r="AP1" s="15"/>
      <c r="AQ1" s="15" t="s">
        <v>31497</v>
      </c>
      <c r="AR1" s="15"/>
      <c r="AS1" s="15"/>
      <c r="AT1" s="15"/>
      <c r="AU1" s="15"/>
      <c r="AV1" s="14"/>
    </row>
    <row r="2" spans="2:59" s="9" customFormat="1" ht="15.75" thickBot="1">
      <c r="B2" s="11" t="s">
        <v>31496</v>
      </c>
      <c r="C2" s="11" t="s">
        <v>886</v>
      </c>
      <c r="D2" s="11" t="s">
        <v>880</v>
      </c>
      <c r="E2" s="13" t="s">
        <v>31495</v>
      </c>
      <c r="F2" s="11" t="s">
        <v>31494</v>
      </c>
      <c r="G2" s="11" t="s">
        <v>31493</v>
      </c>
      <c r="H2" s="11" t="s">
        <v>31492</v>
      </c>
      <c r="I2" s="11" t="s">
        <v>31491</v>
      </c>
      <c r="J2" s="11" t="s">
        <v>31490</v>
      </c>
      <c r="K2" s="11" t="s">
        <v>31489</v>
      </c>
      <c r="L2" s="11" t="s">
        <v>31488</v>
      </c>
      <c r="M2" s="11" t="s">
        <v>31487</v>
      </c>
      <c r="N2" s="11" t="s">
        <v>31486</v>
      </c>
      <c r="O2" s="11" t="s">
        <v>31485</v>
      </c>
      <c r="P2" s="12" t="s">
        <v>31475</v>
      </c>
      <c r="Q2" s="11" t="s">
        <v>31484</v>
      </c>
      <c r="R2" s="11" t="s">
        <v>31483</v>
      </c>
      <c r="S2" s="11" t="s">
        <v>31482</v>
      </c>
      <c r="T2" s="11" t="s">
        <v>31481</v>
      </c>
      <c r="U2" s="11" t="s">
        <v>31480</v>
      </c>
      <c r="V2" s="11" t="s">
        <v>31479</v>
      </c>
      <c r="W2" s="11" t="s">
        <v>31478</v>
      </c>
      <c r="X2" s="11" t="s">
        <v>31477</v>
      </c>
      <c r="Y2" s="11" t="s">
        <v>31476</v>
      </c>
      <c r="Z2" s="12" t="s">
        <v>31475</v>
      </c>
      <c r="AA2" s="11" t="s">
        <v>31474</v>
      </c>
      <c r="AB2" s="11" t="s">
        <v>31473</v>
      </c>
      <c r="AC2" s="11" t="s">
        <v>31472</v>
      </c>
      <c r="AD2" s="11" t="s">
        <v>31471</v>
      </c>
      <c r="AE2" s="11" t="s">
        <v>31470</v>
      </c>
      <c r="AF2" s="11" t="s">
        <v>31469</v>
      </c>
      <c r="AG2" s="11" t="s">
        <v>31468</v>
      </c>
      <c r="AH2" s="11" t="s">
        <v>31467</v>
      </c>
      <c r="AI2" s="11" t="s">
        <v>31466</v>
      </c>
      <c r="AJ2" s="11" t="s">
        <v>31465</v>
      </c>
      <c r="AK2" s="11" t="s">
        <v>31464</v>
      </c>
      <c r="AL2" s="11" t="s">
        <v>31463</v>
      </c>
      <c r="AM2" s="11" t="s">
        <v>31462</v>
      </c>
      <c r="AN2" s="11" t="s">
        <v>31461</v>
      </c>
      <c r="AO2" s="11" t="s">
        <v>31460</v>
      </c>
      <c r="AP2" s="11" t="s">
        <v>31459</v>
      </c>
      <c r="AQ2" s="11" t="s">
        <v>31458</v>
      </c>
      <c r="AR2" s="11" t="s">
        <v>31457</v>
      </c>
      <c r="AS2" s="11" t="s">
        <v>31456</v>
      </c>
      <c r="AT2" s="11" t="s">
        <v>31455</v>
      </c>
      <c r="AU2" s="11" t="s">
        <v>31454</v>
      </c>
      <c r="AV2" s="11" t="s">
        <v>31453</v>
      </c>
      <c r="AW2" s="11" t="s">
        <v>31452</v>
      </c>
      <c r="AX2" s="11" t="s">
        <v>31451</v>
      </c>
      <c r="AY2" s="11" t="s">
        <v>31450</v>
      </c>
      <c r="AZ2" s="11" t="s">
        <v>31449</v>
      </c>
      <c r="BA2" s="11" t="s">
        <v>31448</v>
      </c>
      <c r="BB2" s="11" t="s">
        <v>31447</v>
      </c>
      <c r="BC2" s="11" t="s">
        <v>31446</v>
      </c>
      <c r="BD2" s="11" t="s">
        <v>31445</v>
      </c>
      <c r="BE2" s="11" t="s">
        <v>31444</v>
      </c>
      <c r="BF2" s="11" t="s">
        <v>31443</v>
      </c>
      <c r="BG2" s="10"/>
    </row>
    <row r="3" spans="2:59">
      <c r="B3" t="str">
        <f>IFERROR(VLOOKUP(E3,Swadesh!$C$6:$D$212,2,FALSE),"")</f>
        <v/>
      </c>
      <c r="D3" t="s">
        <v>29712</v>
      </c>
      <c r="E3" s="6" t="s">
        <v>31442</v>
      </c>
      <c r="F3" s="5">
        <v>1.1000000000000001</v>
      </c>
      <c r="G3">
        <f t="shared" ref="G3:G66" si="0">LEN(F3)-2</f>
        <v>1</v>
      </c>
      <c r="H3" s="3" t="s">
        <v>31441</v>
      </c>
      <c r="I3" s="4" t="s">
        <v>31440</v>
      </c>
      <c r="J3" s="3" t="s">
        <v>31439</v>
      </c>
      <c r="K3" s="4" t="s">
        <v>6771</v>
      </c>
      <c r="L3" s="3" t="s">
        <v>31438</v>
      </c>
      <c r="M3" s="4" t="s">
        <v>31437</v>
      </c>
      <c r="N3" s="3" t="s">
        <v>31436</v>
      </c>
      <c r="P3" t="s">
        <v>907</v>
      </c>
      <c r="S3" t="s">
        <v>907</v>
      </c>
      <c r="V3" s="3" t="s">
        <v>31435</v>
      </c>
      <c r="X3" s="3" t="s">
        <v>31434</v>
      </c>
      <c r="Z3" t="s">
        <v>907</v>
      </c>
      <c r="AA3" s="3" t="s">
        <v>31433</v>
      </c>
      <c r="AC3" s="3" t="s">
        <v>31432</v>
      </c>
      <c r="AE3" s="3" t="s">
        <v>31431</v>
      </c>
      <c r="AG3" s="3" t="s">
        <v>31430</v>
      </c>
      <c r="AI3" s="3" t="s">
        <v>31429</v>
      </c>
      <c r="AK3" s="3" t="s">
        <v>18919</v>
      </c>
      <c r="AM3" s="3" t="s">
        <v>31428</v>
      </c>
      <c r="AO3" s="3" t="s">
        <v>31427</v>
      </c>
      <c r="AQ3" s="3" t="s">
        <v>31426</v>
      </c>
      <c r="AR3" s="4" t="s">
        <v>31425</v>
      </c>
      <c r="AS3" s="3" t="s">
        <v>31424</v>
      </c>
      <c r="AU3" s="3" t="s">
        <v>31423</v>
      </c>
      <c r="AW3" s="3" t="s">
        <v>31422</v>
      </c>
      <c r="AY3" s="3" t="s">
        <v>31421</v>
      </c>
      <c r="BA3" s="3" t="s">
        <v>31420</v>
      </c>
      <c r="BB3" s="4" t="s">
        <v>31419</v>
      </c>
      <c r="BC3" s="3" t="s">
        <v>31418</v>
      </c>
      <c r="BE3" s="3" t="s">
        <v>31417</v>
      </c>
    </row>
    <row r="4" spans="2:59">
      <c r="B4">
        <f>IFERROR(VLOOKUP(E4,Swadesh!$C$6:$D$212,2,FALSE),"")</f>
        <v>159</v>
      </c>
      <c r="D4" t="s">
        <v>29712</v>
      </c>
      <c r="E4" s="6" t="s">
        <v>31416</v>
      </c>
      <c r="F4" s="5">
        <v>1.21</v>
      </c>
      <c r="G4">
        <f t="shared" si="0"/>
        <v>2</v>
      </c>
      <c r="H4" s="3" t="s">
        <v>31415</v>
      </c>
      <c r="I4" s="7" t="s">
        <v>31414</v>
      </c>
      <c r="J4" s="3" t="s">
        <v>19052</v>
      </c>
      <c r="L4" s="3" t="s">
        <v>19050</v>
      </c>
      <c r="N4" s="3" t="s">
        <v>31413</v>
      </c>
      <c r="P4" t="s">
        <v>907</v>
      </c>
      <c r="S4" t="s">
        <v>907</v>
      </c>
      <c r="T4" s="3" t="s">
        <v>31412</v>
      </c>
      <c r="V4" s="3" t="s">
        <v>31411</v>
      </c>
      <c r="X4" s="3" t="s">
        <v>31410</v>
      </c>
      <c r="Z4" t="s">
        <v>907</v>
      </c>
      <c r="AA4" s="3" t="s">
        <v>11085</v>
      </c>
      <c r="AB4" s="4" t="s">
        <v>31409</v>
      </c>
      <c r="AC4" s="3" t="s">
        <v>31408</v>
      </c>
      <c r="AE4" s="3" t="s">
        <v>31388</v>
      </c>
      <c r="AG4" s="3" t="s">
        <v>31407</v>
      </c>
      <c r="AI4" s="3" t="s">
        <v>31406</v>
      </c>
      <c r="AK4" s="3" t="s">
        <v>31386</v>
      </c>
      <c r="AM4" s="3" t="s">
        <v>31405</v>
      </c>
      <c r="AO4" s="3" t="s">
        <v>31404</v>
      </c>
      <c r="AQ4" s="3" t="s">
        <v>31403</v>
      </c>
      <c r="AS4" s="3" t="s">
        <v>31402</v>
      </c>
      <c r="AU4" s="3" t="s">
        <v>31401</v>
      </c>
      <c r="AW4" s="3" t="s">
        <v>31400</v>
      </c>
      <c r="AY4" s="3" t="s">
        <v>31399</v>
      </c>
      <c r="BA4" s="3" t="s">
        <v>31398</v>
      </c>
      <c r="BC4" s="3" t="s">
        <v>31397</v>
      </c>
      <c r="BE4" s="3" t="s">
        <v>3680</v>
      </c>
    </row>
    <row r="5" spans="2:59">
      <c r="B5" t="str">
        <f>IFERROR(VLOOKUP(E5,Swadesh!$C$6:$D$212,2,FALSE),"")</f>
        <v/>
      </c>
      <c r="D5" t="s">
        <v>29712</v>
      </c>
      <c r="E5" s="6" t="s">
        <v>31396</v>
      </c>
      <c r="F5" s="5">
        <v>1.212</v>
      </c>
      <c r="G5">
        <f t="shared" si="0"/>
        <v>3</v>
      </c>
      <c r="H5" s="3" t="s">
        <v>31395</v>
      </c>
      <c r="J5" s="3" t="s">
        <v>19052</v>
      </c>
      <c r="L5" s="3" t="s">
        <v>31394</v>
      </c>
      <c r="N5" s="3" t="s">
        <v>31393</v>
      </c>
      <c r="P5" t="s">
        <v>907</v>
      </c>
      <c r="S5" t="s">
        <v>907</v>
      </c>
      <c r="T5" s="3" t="s">
        <v>31392</v>
      </c>
      <c r="V5" s="3" t="s">
        <v>31391</v>
      </c>
      <c r="X5" s="3" t="s">
        <v>31390</v>
      </c>
      <c r="Z5" t="s">
        <v>907</v>
      </c>
      <c r="AA5" s="3" t="s">
        <v>31389</v>
      </c>
      <c r="AC5" s="3" t="s">
        <v>19046</v>
      </c>
      <c r="AE5" s="3" t="s">
        <v>31388</v>
      </c>
      <c r="AI5" s="3" t="s">
        <v>31387</v>
      </c>
      <c r="AK5" s="3" t="s">
        <v>31386</v>
      </c>
      <c r="AM5" s="3" t="s">
        <v>31385</v>
      </c>
      <c r="AQ5" s="3" t="s">
        <v>31384</v>
      </c>
      <c r="AS5" s="3" t="s">
        <v>31383</v>
      </c>
      <c r="AU5" s="3" t="s">
        <v>31382</v>
      </c>
      <c r="AW5" s="3" t="s">
        <v>31381</v>
      </c>
      <c r="AY5" s="3" t="s">
        <v>31380</v>
      </c>
      <c r="BA5" s="3" t="s">
        <v>31379</v>
      </c>
      <c r="BC5" s="3" t="s">
        <v>31378</v>
      </c>
      <c r="BE5" s="3" t="s">
        <v>3680</v>
      </c>
    </row>
    <row r="6" spans="2:59">
      <c r="B6">
        <f>IFERROR(VLOOKUP(E6,Swadesh!$C$6:$D$212,2,FALSE),"")</f>
        <v>158</v>
      </c>
      <c r="D6" t="s">
        <v>29712</v>
      </c>
      <c r="E6" s="6" t="s">
        <v>31377</v>
      </c>
      <c r="F6" s="5">
        <v>1.2130000000000001</v>
      </c>
      <c r="G6">
        <f t="shared" si="0"/>
        <v>3</v>
      </c>
      <c r="H6" s="3" t="s">
        <v>31376</v>
      </c>
      <c r="J6" s="3" t="s">
        <v>31375</v>
      </c>
      <c r="L6" s="3" t="s">
        <v>31374</v>
      </c>
      <c r="N6" s="3" t="s">
        <v>31373</v>
      </c>
      <c r="P6" t="s">
        <v>907</v>
      </c>
      <c r="Q6" s="3" t="s">
        <v>31372</v>
      </c>
      <c r="R6" s="4" t="s">
        <v>31371</v>
      </c>
      <c r="S6" t="s">
        <v>907</v>
      </c>
      <c r="T6" s="3" t="s">
        <v>31370</v>
      </c>
      <c r="U6" s="4" t="s">
        <v>31369</v>
      </c>
      <c r="V6" s="3" t="s">
        <v>31368</v>
      </c>
      <c r="W6" s="4" t="s">
        <v>31367</v>
      </c>
      <c r="X6" s="3" t="s">
        <v>31366</v>
      </c>
      <c r="Z6" t="s">
        <v>907</v>
      </c>
      <c r="AA6" s="3" t="s">
        <v>31365</v>
      </c>
      <c r="AB6" s="4" t="s">
        <v>31364</v>
      </c>
      <c r="AC6" s="3" t="s">
        <v>31363</v>
      </c>
      <c r="AE6" s="3" t="s">
        <v>31362</v>
      </c>
      <c r="AG6" s="3" t="s">
        <v>31361</v>
      </c>
      <c r="AH6" s="4" t="s">
        <v>31360</v>
      </c>
      <c r="AI6" s="3" t="s">
        <v>31359</v>
      </c>
      <c r="AK6" s="3" t="s">
        <v>31358</v>
      </c>
      <c r="AM6" s="3" t="s">
        <v>31357</v>
      </c>
      <c r="AO6" s="3" t="s">
        <v>31356</v>
      </c>
      <c r="AQ6" s="3" t="s">
        <v>31355</v>
      </c>
      <c r="AR6" s="4" t="s">
        <v>22463</v>
      </c>
      <c r="AS6" s="3" t="s">
        <v>31354</v>
      </c>
      <c r="AU6" s="3" t="s">
        <v>31353</v>
      </c>
      <c r="AW6" s="3" t="s">
        <v>31352</v>
      </c>
      <c r="AY6" s="3" t="s">
        <v>31351</v>
      </c>
      <c r="BA6" s="3" t="s">
        <v>31350</v>
      </c>
      <c r="BC6" s="3" t="s">
        <v>31349</v>
      </c>
      <c r="BE6" s="3" t="s">
        <v>31348</v>
      </c>
    </row>
    <row r="7" spans="2:59">
      <c r="B7" t="str">
        <f>IFERROR(VLOOKUP(E7,Swadesh!$C$6:$D$212,2,FALSE),"")</f>
        <v/>
      </c>
      <c r="D7" t="s">
        <v>29712</v>
      </c>
      <c r="E7" s="6" t="s">
        <v>22517</v>
      </c>
      <c r="F7" s="5">
        <v>1.214</v>
      </c>
      <c r="G7">
        <f t="shared" si="0"/>
        <v>3</v>
      </c>
      <c r="H7" s="3" t="s">
        <v>31347</v>
      </c>
      <c r="J7" s="3" t="s">
        <v>15696</v>
      </c>
      <c r="L7" s="3" t="s">
        <v>7614</v>
      </c>
      <c r="N7" s="3" t="s">
        <v>31346</v>
      </c>
      <c r="P7" t="s">
        <v>907</v>
      </c>
      <c r="Q7" s="3" t="s">
        <v>31345</v>
      </c>
      <c r="R7" s="4" t="s">
        <v>31344</v>
      </c>
      <c r="S7" s="8" t="s">
        <v>31343</v>
      </c>
      <c r="T7" s="3" t="s">
        <v>31342</v>
      </c>
      <c r="V7" s="3" t="s">
        <v>31341</v>
      </c>
      <c r="X7" s="3" t="s">
        <v>31340</v>
      </c>
      <c r="Z7" t="s">
        <v>907</v>
      </c>
      <c r="AA7" s="3" t="s">
        <v>31339</v>
      </c>
      <c r="AB7" s="4" t="s">
        <v>31338</v>
      </c>
      <c r="AC7" s="3" t="s">
        <v>31337</v>
      </c>
      <c r="AD7" s="4" t="s">
        <v>31336</v>
      </c>
      <c r="AE7" s="3" t="s">
        <v>31335</v>
      </c>
      <c r="AG7" s="3" t="s">
        <v>31334</v>
      </c>
      <c r="AI7" s="3" t="s">
        <v>31333</v>
      </c>
      <c r="AK7" s="3" t="s">
        <v>31332</v>
      </c>
      <c r="AM7" s="3" t="s">
        <v>31331</v>
      </c>
      <c r="AO7" s="3" t="s">
        <v>15685</v>
      </c>
      <c r="AQ7" s="3" t="s">
        <v>31330</v>
      </c>
      <c r="AR7" s="4" t="s">
        <v>31329</v>
      </c>
      <c r="AS7" s="3" t="s">
        <v>31328</v>
      </c>
      <c r="AU7" s="3" t="s">
        <v>31327</v>
      </c>
      <c r="AW7" s="3" t="s">
        <v>31326</v>
      </c>
      <c r="AY7" s="3" t="s">
        <v>31325</v>
      </c>
      <c r="BA7" s="3" t="s">
        <v>31324</v>
      </c>
      <c r="BC7" s="3" t="s">
        <v>31323</v>
      </c>
      <c r="BE7" s="3" t="s">
        <v>31322</v>
      </c>
    </row>
    <row r="8" spans="2:59">
      <c r="B8">
        <f>IFERROR(VLOOKUP(E8,Swadesh!$C$6:$D$212,2,FALSE),"")</f>
        <v>157</v>
      </c>
      <c r="D8" t="s">
        <v>29712</v>
      </c>
      <c r="E8" s="6" t="s">
        <v>31304</v>
      </c>
      <c r="F8" s="5">
        <v>1.2150000000000001</v>
      </c>
      <c r="G8">
        <f t="shared" si="0"/>
        <v>3</v>
      </c>
      <c r="H8" s="3" t="s">
        <v>31321</v>
      </c>
      <c r="I8" s="4" t="s">
        <v>31320</v>
      </c>
      <c r="J8" s="3" t="s">
        <v>31319</v>
      </c>
      <c r="L8" s="3" t="s">
        <v>31318</v>
      </c>
      <c r="N8" s="3" t="s">
        <v>31317</v>
      </c>
      <c r="P8" t="s">
        <v>907</v>
      </c>
      <c r="S8" t="s">
        <v>907</v>
      </c>
      <c r="T8" s="3" t="s">
        <v>31316</v>
      </c>
      <c r="V8" s="3" t="s">
        <v>31315</v>
      </c>
      <c r="X8" s="3" t="s">
        <v>31314</v>
      </c>
      <c r="Z8" t="s">
        <v>907</v>
      </c>
      <c r="AA8" s="3" t="s">
        <v>31313</v>
      </c>
      <c r="AC8" s="3" t="s">
        <v>31312</v>
      </c>
      <c r="AE8" s="3" t="s">
        <v>31311</v>
      </c>
      <c r="AF8" s="4" t="s">
        <v>31310</v>
      </c>
      <c r="AG8" s="3" t="s">
        <v>31309</v>
      </c>
      <c r="AI8" s="3" t="s">
        <v>31308</v>
      </c>
      <c r="AK8" s="3" t="s">
        <v>31307</v>
      </c>
      <c r="AM8" s="3" t="s">
        <v>31306</v>
      </c>
      <c r="AO8" s="3" t="s">
        <v>31305</v>
      </c>
      <c r="AQ8" s="3" t="s">
        <v>31304</v>
      </c>
      <c r="AS8" s="3" t="s">
        <v>31303</v>
      </c>
      <c r="AU8" s="3" t="s">
        <v>31302</v>
      </c>
      <c r="AW8" s="3" t="s">
        <v>31301</v>
      </c>
      <c r="AY8" s="3" t="s">
        <v>31300</v>
      </c>
      <c r="BA8" s="3" t="s">
        <v>31299</v>
      </c>
      <c r="BC8" s="3" t="s">
        <v>31298</v>
      </c>
      <c r="BE8" s="3" t="s">
        <v>31297</v>
      </c>
    </row>
    <row r="9" spans="2:59">
      <c r="B9">
        <f>IFERROR(VLOOKUP(E9,Swadesh!$C$6:$D$212,2,FALSE),"")</f>
        <v>171</v>
      </c>
      <c r="D9" t="s">
        <v>29712</v>
      </c>
      <c r="E9" s="6" t="s">
        <v>31296</v>
      </c>
      <c r="F9" s="5">
        <v>1.22</v>
      </c>
      <c r="G9">
        <f t="shared" si="0"/>
        <v>2</v>
      </c>
      <c r="H9" s="3" t="s">
        <v>31295</v>
      </c>
      <c r="J9" s="3" t="s">
        <v>31294</v>
      </c>
      <c r="L9" s="3" t="s">
        <v>31293</v>
      </c>
      <c r="M9" s="4" t="s">
        <v>31292</v>
      </c>
      <c r="N9" s="3" t="s">
        <v>31291</v>
      </c>
      <c r="P9" t="s">
        <v>907</v>
      </c>
      <c r="R9" s="4" t="s">
        <v>31290</v>
      </c>
      <c r="S9" t="s">
        <v>907</v>
      </c>
      <c r="T9" s="3" t="s">
        <v>31289</v>
      </c>
      <c r="U9" s="4" t="s">
        <v>31288</v>
      </c>
      <c r="V9" s="3" t="s">
        <v>31287</v>
      </c>
      <c r="W9" s="4" t="s">
        <v>31286</v>
      </c>
      <c r="X9" s="3" t="s">
        <v>31285</v>
      </c>
      <c r="Y9" s="4" t="s">
        <v>31284</v>
      </c>
      <c r="Z9" t="s">
        <v>907</v>
      </c>
      <c r="AA9" s="3" t="s">
        <v>31283</v>
      </c>
      <c r="AC9" s="3" t="s">
        <v>31282</v>
      </c>
      <c r="AD9" s="4" t="s">
        <v>31281</v>
      </c>
      <c r="AE9" s="3" t="s">
        <v>31280</v>
      </c>
      <c r="AF9" s="4" t="s">
        <v>31279</v>
      </c>
      <c r="AG9" s="3" t="s">
        <v>31278</v>
      </c>
      <c r="AI9" s="3" t="s">
        <v>31277</v>
      </c>
      <c r="AK9" s="3" t="s">
        <v>31276</v>
      </c>
      <c r="AL9" s="4" t="s">
        <v>31275</v>
      </c>
      <c r="AM9" s="3" t="s">
        <v>31274</v>
      </c>
      <c r="AO9" s="3" t="s">
        <v>31273</v>
      </c>
      <c r="AQ9" s="3" t="s">
        <v>31272</v>
      </c>
      <c r="AR9" s="4" t="s">
        <v>31271</v>
      </c>
      <c r="AS9" s="3" t="s">
        <v>31270</v>
      </c>
      <c r="AU9" s="3" t="s">
        <v>31269</v>
      </c>
      <c r="AV9" s="4" t="s">
        <v>31268</v>
      </c>
      <c r="AW9" s="3" t="s">
        <v>31267</v>
      </c>
      <c r="AY9" s="3" t="s">
        <v>31266</v>
      </c>
      <c r="BA9" s="3" t="s">
        <v>31265</v>
      </c>
      <c r="BC9" s="3" t="s">
        <v>31264</v>
      </c>
      <c r="BE9" s="3" t="s">
        <v>31263</v>
      </c>
    </row>
    <row r="10" spans="2:59">
      <c r="B10" t="str">
        <f>IFERROR(VLOOKUP(E10,Swadesh!$C$6:$D$212,2,FALSE),"")</f>
        <v/>
      </c>
      <c r="D10" t="s">
        <v>29712</v>
      </c>
      <c r="E10" s="6" t="s">
        <v>31262</v>
      </c>
      <c r="F10" s="5">
        <v>1.222</v>
      </c>
      <c r="G10">
        <f t="shared" si="0"/>
        <v>3</v>
      </c>
      <c r="H10" s="3" t="s">
        <v>31261</v>
      </c>
      <c r="J10" s="3" t="s">
        <v>31260</v>
      </c>
      <c r="L10" s="3" t="s">
        <v>31259</v>
      </c>
      <c r="N10" s="3" t="s">
        <v>31258</v>
      </c>
      <c r="P10" t="s">
        <v>907</v>
      </c>
      <c r="S10" t="s">
        <v>907</v>
      </c>
      <c r="T10" s="3" t="s">
        <v>31257</v>
      </c>
      <c r="U10" s="4" t="s">
        <v>31256</v>
      </c>
      <c r="V10" s="3" t="s">
        <v>31255</v>
      </c>
      <c r="W10" s="4" t="s">
        <v>31254</v>
      </c>
      <c r="X10" s="3" t="s">
        <v>31253</v>
      </c>
      <c r="Z10" t="s">
        <v>907</v>
      </c>
      <c r="AA10" s="3" t="s">
        <v>31252</v>
      </c>
      <c r="AB10" s="4" t="s">
        <v>31251</v>
      </c>
      <c r="AC10" s="3" t="s">
        <v>31250</v>
      </c>
      <c r="AD10" s="4" t="s">
        <v>31249</v>
      </c>
      <c r="AE10" s="3" t="s">
        <v>31248</v>
      </c>
      <c r="AF10" s="4" t="s">
        <v>31247</v>
      </c>
      <c r="AI10" s="3" t="s">
        <v>31246</v>
      </c>
      <c r="AK10" s="3" t="s">
        <v>31245</v>
      </c>
      <c r="AM10" s="3" t="s">
        <v>31244</v>
      </c>
      <c r="AQ10" s="3" t="s">
        <v>31243</v>
      </c>
      <c r="AS10" s="3" t="s">
        <v>31242</v>
      </c>
      <c r="AU10" s="3" t="s">
        <v>31241</v>
      </c>
      <c r="AW10" s="3" t="s">
        <v>31240</v>
      </c>
      <c r="AY10" s="3" t="s">
        <v>31239</v>
      </c>
      <c r="BA10" s="3" t="s">
        <v>31238</v>
      </c>
      <c r="BC10" s="3" t="s">
        <v>31237</v>
      </c>
      <c r="BE10" s="3" t="s">
        <v>31236</v>
      </c>
    </row>
    <row r="11" spans="2:59">
      <c r="B11" t="str">
        <f>IFERROR(VLOOKUP(E11,Swadesh!$C$6:$D$212,2,FALSE),"")</f>
        <v/>
      </c>
      <c r="D11" t="s">
        <v>29712</v>
      </c>
      <c r="E11" s="6" t="s">
        <v>31235</v>
      </c>
      <c r="F11" s="5">
        <v>1.23</v>
      </c>
      <c r="G11">
        <f t="shared" si="0"/>
        <v>2</v>
      </c>
      <c r="H11" s="3" t="s">
        <v>31234</v>
      </c>
      <c r="I11" s="4" t="s">
        <v>31233</v>
      </c>
      <c r="J11" s="3" t="s">
        <v>31232</v>
      </c>
      <c r="K11" s="4" t="s">
        <v>31231</v>
      </c>
      <c r="L11" s="3" t="s">
        <v>31230</v>
      </c>
      <c r="N11" s="3" t="s">
        <v>31229</v>
      </c>
      <c r="P11" t="s">
        <v>907</v>
      </c>
      <c r="S11" t="s">
        <v>907</v>
      </c>
      <c r="T11" s="3" t="s">
        <v>18574</v>
      </c>
      <c r="V11" s="3" t="s">
        <v>31228</v>
      </c>
      <c r="X11" s="3" t="s">
        <v>31227</v>
      </c>
      <c r="Y11" s="4" t="s">
        <v>31226</v>
      </c>
      <c r="Z11" t="s">
        <v>907</v>
      </c>
      <c r="AA11" s="3" t="s">
        <v>31225</v>
      </c>
      <c r="AC11" s="3" t="s">
        <v>31224</v>
      </c>
      <c r="AD11" s="4" t="s">
        <v>31223</v>
      </c>
      <c r="AE11" s="3" t="s">
        <v>31222</v>
      </c>
      <c r="AG11" s="3" t="s">
        <v>31221</v>
      </c>
      <c r="AI11" s="3" t="s">
        <v>31220</v>
      </c>
      <c r="AK11" s="3" t="s">
        <v>31219</v>
      </c>
      <c r="AL11" s="4" t="s">
        <v>31218</v>
      </c>
      <c r="AM11" s="3" t="s">
        <v>31217</v>
      </c>
      <c r="AO11" s="3" t="s">
        <v>31216</v>
      </c>
      <c r="AQ11" s="3" t="s">
        <v>31215</v>
      </c>
      <c r="AR11" s="4" t="s">
        <v>31214</v>
      </c>
      <c r="AS11" s="3" t="s">
        <v>31213</v>
      </c>
      <c r="AU11" s="3" t="s">
        <v>31212</v>
      </c>
      <c r="AW11" s="3" t="s">
        <v>31211</v>
      </c>
      <c r="AY11" s="3" t="s">
        <v>31210</v>
      </c>
      <c r="BA11" s="3" t="s">
        <v>31209</v>
      </c>
      <c r="BC11" s="3" t="s">
        <v>31208</v>
      </c>
      <c r="BE11" s="3" t="s">
        <v>18419</v>
      </c>
    </row>
    <row r="12" spans="2:59">
      <c r="B12" t="str">
        <f>IFERROR(VLOOKUP(E12,Swadesh!$C$6:$D$212,2,FALSE),"")</f>
        <v/>
      </c>
      <c r="D12" t="s">
        <v>29712</v>
      </c>
      <c r="E12" s="6" t="s">
        <v>31207</v>
      </c>
      <c r="F12" s="5">
        <v>1.24</v>
      </c>
      <c r="G12">
        <f t="shared" si="0"/>
        <v>2</v>
      </c>
      <c r="H12" s="3" t="s">
        <v>31206</v>
      </c>
      <c r="J12" s="3" t="s">
        <v>31205</v>
      </c>
      <c r="L12" s="3" t="s">
        <v>31204</v>
      </c>
      <c r="N12" s="3" t="s">
        <v>31203</v>
      </c>
      <c r="P12" t="s">
        <v>907</v>
      </c>
      <c r="S12" t="s">
        <v>907</v>
      </c>
      <c r="V12" s="3" t="s">
        <v>31202</v>
      </c>
      <c r="X12" s="3" t="s">
        <v>31201</v>
      </c>
      <c r="Z12" t="s">
        <v>907</v>
      </c>
      <c r="AA12" s="3" t="s">
        <v>31200</v>
      </c>
      <c r="AB12" s="4" t="s">
        <v>31199</v>
      </c>
      <c r="AC12" s="3" t="s">
        <v>2026</v>
      </c>
      <c r="AE12" s="3" t="s">
        <v>31198</v>
      </c>
      <c r="AG12" s="3" t="s">
        <v>31197</v>
      </c>
      <c r="AI12" s="3" t="s">
        <v>31196</v>
      </c>
      <c r="AK12" s="3" t="s">
        <v>31195</v>
      </c>
      <c r="AM12" s="3" t="s">
        <v>31194</v>
      </c>
      <c r="AO12" s="3" t="s">
        <v>31193</v>
      </c>
      <c r="AQ12" s="3" t="s">
        <v>9461</v>
      </c>
      <c r="AS12" s="3" t="s">
        <v>31192</v>
      </c>
      <c r="AU12" s="3" t="s">
        <v>11085</v>
      </c>
      <c r="AW12" s="3" t="s">
        <v>31191</v>
      </c>
      <c r="AY12" s="3" t="s">
        <v>31190</v>
      </c>
      <c r="BA12" s="3" t="s">
        <v>31189</v>
      </c>
      <c r="BC12" s="3" t="s">
        <v>31188</v>
      </c>
      <c r="BE12" s="3" t="s">
        <v>31187</v>
      </c>
    </row>
    <row r="13" spans="2:59">
      <c r="B13" t="str">
        <f>IFERROR(VLOOKUP(E13,Swadesh!$C$6:$D$212,2,FALSE),"")</f>
        <v/>
      </c>
      <c r="D13" t="s">
        <v>29712</v>
      </c>
      <c r="E13" s="6" t="s">
        <v>31186</v>
      </c>
      <c r="F13" s="5">
        <v>1.25</v>
      </c>
      <c r="G13">
        <f t="shared" si="0"/>
        <v>2</v>
      </c>
      <c r="H13" s="3" t="s">
        <v>31185</v>
      </c>
      <c r="J13" s="3" t="s">
        <v>31184</v>
      </c>
      <c r="K13" s="4" t="s">
        <v>6771</v>
      </c>
      <c r="L13" s="3" t="s">
        <v>31183</v>
      </c>
      <c r="M13" s="4" t="s">
        <v>31182</v>
      </c>
      <c r="N13" s="3" t="s">
        <v>31181</v>
      </c>
      <c r="P13" t="s">
        <v>907</v>
      </c>
      <c r="S13" t="s">
        <v>907</v>
      </c>
      <c r="T13" s="3" t="s">
        <v>31180</v>
      </c>
      <c r="V13" s="3" t="s">
        <v>31179</v>
      </c>
      <c r="X13" s="3" t="s">
        <v>31178</v>
      </c>
      <c r="Z13" t="s">
        <v>907</v>
      </c>
      <c r="AC13" s="3" t="s">
        <v>31177</v>
      </c>
      <c r="AE13" s="3" t="s">
        <v>31176</v>
      </c>
      <c r="AF13" s="4" t="s">
        <v>31175</v>
      </c>
      <c r="AG13" s="3" t="s">
        <v>31174</v>
      </c>
      <c r="AI13" s="3" t="s">
        <v>31173</v>
      </c>
      <c r="AK13" s="3" t="s">
        <v>31172</v>
      </c>
      <c r="AL13" s="4" t="s">
        <v>31171</v>
      </c>
      <c r="AM13" s="3" t="s">
        <v>31170</v>
      </c>
      <c r="AO13" s="3" t="s">
        <v>31169</v>
      </c>
      <c r="AQ13" s="3" t="s">
        <v>31168</v>
      </c>
      <c r="AS13" s="3" t="s">
        <v>923</v>
      </c>
      <c r="AU13" s="3" t="s">
        <v>31167</v>
      </c>
      <c r="AW13" s="3" t="s">
        <v>31166</v>
      </c>
      <c r="AY13" s="3" t="s">
        <v>31165</v>
      </c>
      <c r="BA13" s="3" t="s">
        <v>31164</v>
      </c>
      <c r="BC13" s="3" t="s">
        <v>31163</v>
      </c>
      <c r="BE13" s="3" t="s">
        <v>31162</v>
      </c>
    </row>
    <row r="14" spans="2:59">
      <c r="B14" t="str">
        <f>IFERROR(VLOOKUP(E14,Swadesh!$C$6:$D$212,2,FALSE),"")</f>
        <v/>
      </c>
      <c r="D14" t="s">
        <v>29712</v>
      </c>
      <c r="E14" s="6" t="s">
        <v>31161</v>
      </c>
      <c r="F14" s="5">
        <v>1.26</v>
      </c>
      <c r="G14">
        <f t="shared" si="0"/>
        <v>2</v>
      </c>
      <c r="H14" s="3" t="s">
        <v>31160</v>
      </c>
      <c r="J14" s="3" t="s">
        <v>31159</v>
      </c>
      <c r="K14" s="4" t="s">
        <v>31158</v>
      </c>
      <c r="L14" s="3" t="s">
        <v>31157</v>
      </c>
      <c r="M14" s="4" t="s">
        <v>31156</v>
      </c>
      <c r="N14" s="3" t="s">
        <v>31155</v>
      </c>
      <c r="P14" t="s">
        <v>907</v>
      </c>
      <c r="S14" t="s">
        <v>907</v>
      </c>
      <c r="V14" s="3" t="s">
        <v>31154</v>
      </c>
      <c r="W14" s="4" t="s">
        <v>31153</v>
      </c>
      <c r="X14" s="3" t="s">
        <v>31152</v>
      </c>
      <c r="Z14" t="s">
        <v>907</v>
      </c>
      <c r="AC14" s="3" t="s">
        <v>31151</v>
      </c>
      <c r="AG14" s="3" t="s">
        <v>31150</v>
      </c>
      <c r="AI14" s="3" t="s">
        <v>31149</v>
      </c>
      <c r="AK14" s="3" t="s">
        <v>31148</v>
      </c>
      <c r="AM14" s="3" t="s">
        <v>31147</v>
      </c>
      <c r="AO14" s="3" t="s">
        <v>31146</v>
      </c>
      <c r="AQ14" s="3" t="s">
        <v>31145</v>
      </c>
      <c r="AS14" s="3" t="s">
        <v>923</v>
      </c>
      <c r="AU14" s="3" t="s">
        <v>31144</v>
      </c>
      <c r="AW14" s="3" t="s">
        <v>31143</v>
      </c>
      <c r="AY14" s="3" t="s">
        <v>31142</v>
      </c>
      <c r="BA14" s="3" t="s">
        <v>31141</v>
      </c>
      <c r="BC14" s="3" t="s">
        <v>31140</v>
      </c>
      <c r="BE14" s="3" t="s">
        <v>31139</v>
      </c>
    </row>
    <row r="15" spans="2:59">
      <c r="B15" t="str">
        <f>IFERROR(VLOOKUP(E15,Swadesh!$C$6:$D$212,2,FALSE),"")</f>
        <v/>
      </c>
      <c r="D15" t="s">
        <v>29712</v>
      </c>
      <c r="E15" s="6" t="s">
        <v>31138</v>
      </c>
      <c r="F15" s="5">
        <v>1.27</v>
      </c>
      <c r="G15">
        <f t="shared" si="0"/>
        <v>2</v>
      </c>
      <c r="H15" s="3" t="s">
        <v>31137</v>
      </c>
      <c r="I15" s="4" t="s">
        <v>31136</v>
      </c>
      <c r="J15" s="3" t="s">
        <v>25723</v>
      </c>
      <c r="K15" s="4" t="s">
        <v>31135</v>
      </c>
      <c r="L15" s="3" t="s">
        <v>31134</v>
      </c>
      <c r="N15" s="3" t="s">
        <v>31133</v>
      </c>
      <c r="P15" t="s">
        <v>907</v>
      </c>
      <c r="S15" t="s">
        <v>907</v>
      </c>
      <c r="T15" s="3" t="s">
        <v>31132</v>
      </c>
      <c r="V15" s="3" t="s">
        <v>31131</v>
      </c>
      <c r="W15" s="4" t="s">
        <v>31130</v>
      </c>
      <c r="X15" s="3" t="s">
        <v>31129</v>
      </c>
      <c r="Z15" t="s">
        <v>907</v>
      </c>
      <c r="AA15" s="3" t="s">
        <v>31128</v>
      </c>
      <c r="AB15" s="4" t="s">
        <v>31127</v>
      </c>
      <c r="AC15" s="3" t="s">
        <v>31126</v>
      </c>
      <c r="AE15" s="3" t="s">
        <v>31125</v>
      </c>
      <c r="AF15" s="4" t="s">
        <v>31124</v>
      </c>
      <c r="AG15" s="3" t="s">
        <v>31123</v>
      </c>
      <c r="AI15" s="3" t="s">
        <v>31122</v>
      </c>
      <c r="AK15" s="3" t="s">
        <v>31121</v>
      </c>
      <c r="AL15" s="4" t="s">
        <v>31120</v>
      </c>
      <c r="AM15" s="3" t="s">
        <v>31119</v>
      </c>
      <c r="AO15" s="3" t="s">
        <v>31118</v>
      </c>
      <c r="AQ15" s="3" t="s">
        <v>31117</v>
      </c>
      <c r="AR15" s="4" t="s">
        <v>31116</v>
      </c>
      <c r="AS15" s="3" t="s">
        <v>31115</v>
      </c>
      <c r="AU15" s="3" t="s">
        <v>31114</v>
      </c>
      <c r="AW15" s="3" t="s">
        <v>31113</v>
      </c>
      <c r="AY15" s="3" t="s">
        <v>31112</v>
      </c>
      <c r="AZ15" s="4" t="s">
        <v>31111</v>
      </c>
      <c r="BA15" s="3" t="s">
        <v>31110</v>
      </c>
      <c r="BC15" s="3" t="s">
        <v>31109</v>
      </c>
      <c r="BE15" s="3" t="s">
        <v>31108</v>
      </c>
    </row>
    <row r="16" spans="2:59">
      <c r="B16" t="str">
        <f>IFERROR(VLOOKUP(E16,Swadesh!$C$6:$D$212,2,FALSE),"")</f>
        <v/>
      </c>
      <c r="D16" t="s">
        <v>29712</v>
      </c>
      <c r="E16" s="6" t="s">
        <v>31107</v>
      </c>
      <c r="F16" s="5">
        <v>1.28</v>
      </c>
      <c r="G16">
        <f t="shared" si="0"/>
        <v>2</v>
      </c>
      <c r="H16" s="3" t="s">
        <v>31106</v>
      </c>
      <c r="J16" s="3" t="s">
        <v>10629</v>
      </c>
      <c r="K16" s="4" t="s">
        <v>6771</v>
      </c>
      <c r="L16" s="3" t="s">
        <v>31105</v>
      </c>
      <c r="M16" s="4" t="s">
        <v>31104</v>
      </c>
      <c r="N16" s="3" t="s">
        <v>31103</v>
      </c>
      <c r="P16" t="s">
        <v>907</v>
      </c>
      <c r="S16" t="s">
        <v>907</v>
      </c>
      <c r="T16" s="3" t="s">
        <v>31102</v>
      </c>
      <c r="U16" s="4" t="s">
        <v>31101</v>
      </c>
      <c r="V16" s="3" t="s">
        <v>31100</v>
      </c>
      <c r="W16" s="4" t="s">
        <v>31099</v>
      </c>
      <c r="X16" s="3" t="s">
        <v>31098</v>
      </c>
      <c r="Z16" t="s">
        <v>907</v>
      </c>
      <c r="AA16" s="3" t="s">
        <v>31097</v>
      </c>
      <c r="AB16" s="4" t="s">
        <v>31096</v>
      </c>
      <c r="AC16" s="3" t="s">
        <v>31095</v>
      </c>
      <c r="AE16" s="3" t="s">
        <v>31094</v>
      </c>
      <c r="AI16" s="3" t="s">
        <v>31093</v>
      </c>
      <c r="AK16" s="3" t="s">
        <v>31092</v>
      </c>
      <c r="AM16" s="3" t="s">
        <v>31091</v>
      </c>
      <c r="AQ16" s="3" t="s">
        <v>31090</v>
      </c>
      <c r="AS16" s="3" t="s">
        <v>31089</v>
      </c>
      <c r="AU16" s="3" t="s">
        <v>31088</v>
      </c>
      <c r="AW16" s="3" t="s">
        <v>31087</v>
      </c>
      <c r="AY16" s="3" t="s">
        <v>31086</v>
      </c>
      <c r="BA16" s="3" t="s">
        <v>31085</v>
      </c>
      <c r="BC16" s="3" t="s">
        <v>31084</v>
      </c>
      <c r="BE16" s="3" t="s">
        <v>31083</v>
      </c>
    </row>
    <row r="17" spans="2:57" customFormat="1">
      <c r="B17">
        <f>IFERROR(VLOOKUP(E17,Swadesh!$C$6:$D$212,2,FALSE),"")</f>
        <v>150</v>
      </c>
      <c r="C17">
        <v>5</v>
      </c>
      <c r="D17" t="s">
        <v>29712</v>
      </c>
      <c r="E17" s="6" t="s">
        <v>31082</v>
      </c>
      <c r="F17" s="5">
        <v>1.31</v>
      </c>
      <c r="G17">
        <f t="shared" si="0"/>
        <v>2</v>
      </c>
      <c r="H17" s="3" t="s">
        <v>31081</v>
      </c>
      <c r="I17" s="4"/>
      <c r="J17" s="3" t="s">
        <v>6176</v>
      </c>
      <c r="K17" s="4"/>
      <c r="L17" s="3" t="s">
        <v>31080</v>
      </c>
      <c r="M17" s="4"/>
      <c r="N17" s="3" t="s">
        <v>31079</v>
      </c>
      <c r="O17" s="4"/>
      <c r="P17" t="s">
        <v>907</v>
      </c>
      <c r="Q17" s="3"/>
      <c r="R17" s="4" t="s">
        <v>31078</v>
      </c>
      <c r="S17" t="s">
        <v>907</v>
      </c>
      <c r="T17" s="3" t="s">
        <v>31077</v>
      </c>
      <c r="U17" s="4" t="s">
        <v>31076</v>
      </c>
      <c r="V17" s="3" t="s">
        <v>31075</v>
      </c>
      <c r="W17" s="4" t="s">
        <v>31074</v>
      </c>
      <c r="X17" s="3" t="s">
        <v>31073</v>
      </c>
      <c r="Y17" s="4" t="s">
        <v>31072</v>
      </c>
      <c r="Z17" t="s">
        <v>907</v>
      </c>
      <c r="AA17" s="3" t="s">
        <v>31071</v>
      </c>
      <c r="AB17" s="4" t="s">
        <v>31070</v>
      </c>
      <c r="AC17" s="3" t="s">
        <v>31069</v>
      </c>
      <c r="AD17" s="4"/>
      <c r="AE17" s="3" t="s">
        <v>4871</v>
      </c>
      <c r="AF17" s="4"/>
      <c r="AG17" s="3" t="s">
        <v>31068</v>
      </c>
      <c r="AH17" s="4"/>
      <c r="AI17" s="3" t="s">
        <v>31067</v>
      </c>
      <c r="AJ17" s="4"/>
      <c r="AK17" s="3" t="s">
        <v>31066</v>
      </c>
      <c r="AL17" s="4"/>
      <c r="AM17" s="3" t="s">
        <v>31065</v>
      </c>
      <c r="AN17" s="4"/>
      <c r="AO17" s="3" t="s">
        <v>30927</v>
      </c>
      <c r="AP17" s="4"/>
      <c r="AQ17" s="3" t="s">
        <v>31064</v>
      </c>
      <c r="AR17" s="4"/>
      <c r="AS17" s="3" t="s">
        <v>31063</v>
      </c>
      <c r="AT17" s="4"/>
      <c r="AU17" s="3" t="s">
        <v>31062</v>
      </c>
      <c r="AV17" s="4"/>
      <c r="AW17" s="3" t="s">
        <v>31061</v>
      </c>
      <c r="AX17" s="4"/>
      <c r="AY17" s="3" t="s">
        <v>31060</v>
      </c>
      <c r="AZ17" s="4"/>
      <c r="BA17" s="3" t="s">
        <v>31059</v>
      </c>
      <c r="BB17" s="4"/>
      <c r="BC17" s="3" t="s">
        <v>31058</v>
      </c>
      <c r="BD17" s="4"/>
      <c r="BE17" s="3" t="s">
        <v>31057</v>
      </c>
    </row>
    <row r="18" spans="2:57" customFormat="1">
      <c r="B18">
        <f>IFERROR(VLOOKUP(E18,Swadesh!$C$6:$D$212,2,FALSE),"")</f>
        <v>154</v>
      </c>
      <c r="D18" t="s">
        <v>29712</v>
      </c>
      <c r="E18" s="6" t="s">
        <v>31056</v>
      </c>
      <c r="F18" s="5">
        <v>1.32</v>
      </c>
      <c r="G18">
        <f t="shared" si="0"/>
        <v>2</v>
      </c>
      <c r="H18" s="3" t="s">
        <v>31055</v>
      </c>
      <c r="I18" s="4"/>
      <c r="J18" s="3" t="s">
        <v>31054</v>
      </c>
      <c r="K18" s="4" t="s">
        <v>31053</v>
      </c>
      <c r="L18" s="3" t="s">
        <v>31052</v>
      </c>
      <c r="M18" s="4" t="s">
        <v>31051</v>
      </c>
      <c r="N18" s="3" t="s">
        <v>31050</v>
      </c>
      <c r="O18" s="4"/>
      <c r="P18" t="s">
        <v>907</v>
      </c>
      <c r="Q18" s="3"/>
      <c r="R18" s="4" t="s">
        <v>31049</v>
      </c>
      <c r="S18" t="s">
        <v>907</v>
      </c>
      <c r="T18" s="3" t="s">
        <v>31048</v>
      </c>
      <c r="U18" s="4" t="s">
        <v>31047</v>
      </c>
      <c r="V18" s="3" t="s">
        <v>31046</v>
      </c>
      <c r="W18" s="4"/>
      <c r="X18" s="3" t="s">
        <v>31045</v>
      </c>
      <c r="Y18" s="4" t="s">
        <v>31044</v>
      </c>
      <c r="Z18" t="s">
        <v>907</v>
      </c>
      <c r="AA18" s="3" t="s">
        <v>31043</v>
      </c>
      <c r="AB18" s="4" t="s">
        <v>31042</v>
      </c>
      <c r="AC18" s="3" t="s">
        <v>31041</v>
      </c>
      <c r="AD18" s="4"/>
      <c r="AE18" s="3" t="s">
        <v>31040</v>
      </c>
      <c r="AF18" s="4"/>
      <c r="AG18" s="3" t="s">
        <v>31039</v>
      </c>
      <c r="AH18" s="4"/>
      <c r="AI18" s="3" t="s">
        <v>31038</v>
      </c>
      <c r="AJ18" s="4"/>
      <c r="AK18" s="3" t="s">
        <v>31037</v>
      </c>
      <c r="AL18" s="4"/>
      <c r="AM18" s="3" t="s">
        <v>30950</v>
      </c>
      <c r="AN18" s="4"/>
      <c r="AO18" s="3" t="s">
        <v>31036</v>
      </c>
      <c r="AP18" s="4"/>
      <c r="AQ18" s="3" t="s">
        <v>31035</v>
      </c>
      <c r="AR18" s="4" t="s">
        <v>31034</v>
      </c>
      <c r="AS18" s="3" t="s">
        <v>31033</v>
      </c>
      <c r="AT18" s="4"/>
      <c r="AU18" s="3" t="s">
        <v>31032</v>
      </c>
      <c r="AV18" s="4"/>
      <c r="AW18" s="3" t="s">
        <v>10079</v>
      </c>
      <c r="AX18" s="4"/>
      <c r="AY18" s="3" t="s">
        <v>31031</v>
      </c>
      <c r="AZ18" s="4"/>
      <c r="BA18" s="3" t="s">
        <v>31030</v>
      </c>
      <c r="BB18" s="4"/>
      <c r="BC18" s="3" t="s">
        <v>31029</v>
      </c>
      <c r="BD18" s="4"/>
      <c r="BE18" s="3" t="s">
        <v>31028</v>
      </c>
    </row>
    <row r="19" spans="2:57" customFormat="1">
      <c r="B19" t="str">
        <f>IFERROR(VLOOKUP(E19,Swadesh!$C$6:$D$212,2,FALSE),"")</f>
        <v/>
      </c>
      <c r="D19" t="s">
        <v>29712</v>
      </c>
      <c r="E19" s="6" t="s">
        <v>31027</v>
      </c>
      <c r="F19" s="5">
        <v>1.3220000000000001</v>
      </c>
      <c r="G19">
        <f t="shared" si="0"/>
        <v>3</v>
      </c>
      <c r="H19" s="3" t="s">
        <v>31026</v>
      </c>
      <c r="I19" s="4" t="s">
        <v>31025</v>
      </c>
      <c r="J19" s="3" t="s">
        <v>923</v>
      </c>
      <c r="K19" s="4" t="s">
        <v>31024</v>
      </c>
      <c r="L19" s="3" t="s">
        <v>31023</v>
      </c>
      <c r="M19" s="4"/>
      <c r="N19" s="3" t="s">
        <v>31022</v>
      </c>
      <c r="O19" s="4"/>
      <c r="P19" t="s">
        <v>907</v>
      </c>
      <c r="Q19" s="3"/>
      <c r="R19" s="4"/>
      <c r="S19" t="s">
        <v>907</v>
      </c>
      <c r="T19" s="3"/>
      <c r="U19" s="4"/>
      <c r="V19" s="3"/>
      <c r="W19" s="4"/>
      <c r="X19" s="3" t="s">
        <v>31021</v>
      </c>
      <c r="Y19" s="4"/>
      <c r="Z19" t="s">
        <v>907</v>
      </c>
      <c r="AA19" s="3"/>
      <c r="AB19" s="4"/>
      <c r="AC19" s="3" t="s">
        <v>31020</v>
      </c>
      <c r="AD19" s="4"/>
      <c r="AE19" s="3" t="s">
        <v>31019</v>
      </c>
      <c r="AF19" s="4"/>
      <c r="AG19" s="3"/>
      <c r="AH19" s="4"/>
      <c r="AI19" s="3" t="s">
        <v>31018</v>
      </c>
      <c r="AJ19" s="4" t="s">
        <v>10740</v>
      </c>
      <c r="AK19" s="3" t="s">
        <v>31017</v>
      </c>
      <c r="AL19" s="4"/>
      <c r="AM19" s="3" t="s">
        <v>31016</v>
      </c>
      <c r="AN19" s="4"/>
      <c r="AO19" s="3"/>
      <c r="AP19" s="4"/>
      <c r="AQ19" s="3" t="s">
        <v>31015</v>
      </c>
      <c r="AR19" s="4"/>
      <c r="AS19" s="3" t="s">
        <v>31014</v>
      </c>
      <c r="AT19" s="4"/>
      <c r="AU19" s="3" t="s">
        <v>31013</v>
      </c>
      <c r="AV19" s="4"/>
      <c r="AW19" s="3" t="s">
        <v>31012</v>
      </c>
      <c r="AX19" s="4"/>
      <c r="AY19" s="3" t="s">
        <v>31011</v>
      </c>
      <c r="AZ19" s="4"/>
      <c r="BA19" s="3" t="s">
        <v>31010</v>
      </c>
      <c r="BB19" s="4"/>
      <c r="BC19" s="3" t="s">
        <v>31009</v>
      </c>
      <c r="BD19" s="4"/>
      <c r="BE19" s="3" t="s">
        <v>31008</v>
      </c>
    </row>
    <row r="20" spans="2:57" customFormat="1">
      <c r="B20" t="str">
        <f>IFERROR(VLOOKUP(E20,Swadesh!$C$6:$D$212,2,FALSE),"")</f>
        <v/>
      </c>
      <c r="D20" t="s">
        <v>29712</v>
      </c>
      <c r="E20" s="6" t="s">
        <v>31007</v>
      </c>
      <c r="F20" s="5">
        <v>1.323</v>
      </c>
      <c r="G20">
        <f t="shared" si="0"/>
        <v>3</v>
      </c>
      <c r="H20" s="3" t="s">
        <v>31006</v>
      </c>
      <c r="I20" s="4" t="s">
        <v>31005</v>
      </c>
      <c r="J20" s="3" t="s">
        <v>31004</v>
      </c>
      <c r="K20" s="4" t="s">
        <v>31003</v>
      </c>
      <c r="L20" s="3" t="s">
        <v>31002</v>
      </c>
      <c r="M20" s="4" t="s">
        <v>31001</v>
      </c>
      <c r="N20" s="3" t="s">
        <v>31000</v>
      </c>
      <c r="O20" s="4"/>
      <c r="P20" t="s">
        <v>907</v>
      </c>
      <c r="Q20" s="3"/>
      <c r="R20" s="4"/>
      <c r="S20" t="s">
        <v>907</v>
      </c>
      <c r="T20" s="3" t="s">
        <v>30999</v>
      </c>
      <c r="U20" s="4"/>
      <c r="V20" s="3" t="s">
        <v>30998</v>
      </c>
      <c r="W20" s="4"/>
      <c r="X20" s="3" t="s">
        <v>30997</v>
      </c>
      <c r="Y20" s="4"/>
      <c r="Z20" t="s">
        <v>907</v>
      </c>
      <c r="AA20" s="3"/>
      <c r="AB20" s="4"/>
      <c r="AC20" s="3" t="s">
        <v>30996</v>
      </c>
      <c r="AD20" s="4"/>
      <c r="AE20" s="3" t="s">
        <v>5082</v>
      </c>
      <c r="AF20" s="4"/>
      <c r="AG20" s="3"/>
      <c r="AH20" s="4"/>
      <c r="AI20" s="3" t="s">
        <v>7469</v>
      </c>
      <c r="AJ20" s="4"/>
      <c r="AK20" s="3" t="s">
        <v>30995</v>
      </c>
      <c r="AL20" s="4"/>
      <c r="AM20" s="3" t="s">
        <v>30994</v>
      </c>
      <c r="AN20" s="4"/>
      <c r="AO20" s="3"/>
      <c r="AP20" s="4"/>
      <c r="AQ20" s="3" t="s">
        <v>30993</v>
      </c>
      <c r="AR20" s="4"/>
      <c r="AS20" s="3" t="s">
        <v>923</v>
      </c>
      <c r="AT20" s="4"/>
      <c r="AU20" s="3" t="s">
        <v>30992</v>
      </c>
      <c r="AV20" s="4"/>
      <c r="AW20" s="3" t="s">
        <v>30991</v>
      </c>
      <c r="AX20" s="4"/>
      <c r="AY20" s="3" t="s">
        <v>30990</v>
      </c>
      <c r="AZ20" s="4"/>
      <c r="BA20" s="3" t="s">
        <v>30989</v>
      </c>
      <c r="BB20" s="4"/>
      <c r="BC20" s="3" t="s">
        <v>30988</v>
      </c>
      <c r="BD20" s="4"/>
      <c r="BE20" s="3" t="s">
        <v>30987</v>
      </c>
    </row>
    <row r="21" spans="2:57" customFormat="1">
      <c r="B21" t="str">
        <f>IFERROR(VLOOKUP(E21,Swadesh!$C$6:$D$212,2,FALSE),"")</f>
        <v/>
      </c>
      <c r="D21" t="s">
        <v>29712</v>
      </c>
      <c r="E21" s="6" t="s">
        <v>30986</v>
      </c>
      <c r="F21" s="5">
        <v>1.3240000000000001</v>
      </c>
      <c r="G21">
        <f t="shared" si="0"/>
        <v>3</v>
      </c>
      <c r="H21" s="3" t="s">
        <v>30985</v>
      </c>
      <c r="I21" s="4"/>
      <c r="J21" s="3" t="s">
        <v>30984</v>
      </c>
      <c r="K21" s="4" t="s">
        <v>30983</v>
      </c>
      <c r="L21" s="3" t="s">
        <v>24742</v>
      </c>
      <c r="M21" s="4"/>
      <c r="N21" s="3" t="s">
        <v>30982</v>
      </c>
      <c r="O21" s="4"/>
      <c r="P21" t="s">
        <v>907</v>
      </c>
      <c r="Q21" s="3"/>
      <c r="R21" s="4"/>
      <c r="S21" t="s">
        <v>907</v>
      </c>
      <c r="T21" s="3" t="s">
        <v>30981</v>
      </c>
      <c r="U21" s="4"/>
      <c r="V21" s="3" t="s">
        <v>20906</v>
      </c>
      <c r="W21" s="4" t="s">
        <v>30980</v>
      </c>
      <c r="X21" s="3" t="s">
        <v>30979</v>
      </c>
      <c r="Y21" s="4"/>
      <c r="Z21" t="s">
        <v>907</v>
      </c>
      <c r="AA21" s="3" t="s">
        <v>30978</v>
      </c>
      <c r="AB21" s="4" t="s">
        <v>30977</v>
      </c>
      <c r="AC21" s="3" t="s">
        <v>30976</v>
      </c>
      <c r="AD21" s="4"/>
      <c r="AE21" s="3" t="s">
        <v>30975</v>
      </c>
      <c r="AF21" s="4"/>
      <c r="AG21" s="3"/>
      <c r="AH21" s="4"/>
      <c r="AI21" s="3" t="s">
        <v>30974</v>
      </c>
      <c r="AJ21" s="4"/>
      <c r="AK21" s="3" t="s">
        <v>30973</v>
      </c>
      <c r="AL21" s="4"/>
      <c r="AM21" s="3" t="s">
        <v>30972</v>
      </c>
      <c r="AN21" s="4"/>
      <c r="AO21" s="3"/>
      <c r="AP21" s="4"/>
      <c r="AQ21" s="3" t="s">
        <v>30971</v>
      </c>
      <c r="AR21" s="4"/>
      <c r="AS21" s="3" t="s">
        <v>30970</v>
      </c>
      <c r="AT21" s="4"/>
      <c r="AU21" s="3" t="s">
        <v>30969</v>
      </c>
      <c r="AV21" s="4"/>
      <c r="AW21" s="3" t="s">
        <v>30968</v>
      </c>
      <c r="AX21" s="4"/>
      <c r="AY21" s="3" t="s">
        <v>30967</v>
      </c>
      <c r="AZ21" s="4"/>
      <c r="BA21" s="3" t="s">
        <v>30966</v>
      </c>
      <c r="BB21" s="4"/>
      <c r="BC21" s="3" t="s">
        <v>30965</v>
      </c>
      <c r="BD21" s="4"/>
      <c r="BE21" s="3" t="s">
        <v>30964</v>
      </c>
    </row>
    <row r="22" spans="2:57" customFormat="1">
      <c r="B22" t="str">
        <f>IFERROR(VLOOKUP(E22,Swadesh!$C$6:$D$212,2,FALSE),"")</f>
        <v/>
      </c>
      <c r="D22" t="s">
        <v>29712</v>
      </c>
      <c r="E22" s="6" t="s">
        <v>30963</v>
      </c>
      <c r="F22" s="5">
        <v>1.329</v>
      </c>
      <c r="G22">
        <f t="shared" si="0"/>
        <v>3</v>
      </c>
      <c r="H22" s="3" t="s">
        <v>30962</v>
      </c>
      <c r="I22" s="4"/>
      <c r="J22" s="3" t="s">
        <v>30961</v>
      </c>
      <c r="K22" s="4" t="s">
        <v>6771</v>
      </c>
      <c r="L22" s="3" t="s">
        <v>30960</v>
      </c>
      <c r="M22" s="4" t="s">
        <v>30959</v>
      </c>
      <c r="N22" s="3" t="s">
        <v>30958</v>
      </c>
      <c r="O22" s="4"/>
      <c r="P22" t="s">
        <v>907</v>
      </c>
      <c r="Q22" s="3"/>
      <c r="R22" s="4"/>
      <c r="S22" t="s">
        <v>907</v>
      </c>
      <c r="T22" s="3"/>
      <c r="U22" s="4"/>
      <c r="V22" s="3" t="s">
        <v>30957</v>
      </c>
      <c r="W22" s="4"/>
      <c r="X22" s="3" t="s">
        <v>30956</v>
      </c>
      <c r="Y22" s="4"/>
      <c r="Z22" t="s">
        <v>907</v>
      </c>
      <c r="AA22" s="3"/>
      <c r="AB22" s="4"/>
      <c r="AC22" s="3" t="s">
        <v>30955</v>
      </c>
      <c r="AD22" s="4"/>
      <c r="AE22" s="3"/>
      <c r="AF22" s="4"/>
      <c r="AG22" s="3"/>
      <c r="AH22" s="4"/>
      <c r="AI22" s="3" t="s">
        <v>30954</v>
      </c>
      <c r="AJ22" s="4"/>
      <c r="AK22" s="3" t="s">
        <v>30953</v>
      </c>
      <c r="AL22" s="4"/>
      <c r="AM22" s="3" t="s">
        <v>30952</v>
      </c>
      <c r="AN22" s="4"/>
      <c r="AO22" s="3"/>
      <c r="AP22" s="4"/>
      <c r="AQ22" s="3" t="s">
        <v>30951</v>
      </c>
      <c r="AR22" s="4"/>
      <c r="AS22" s="3" t="s">
        <v>923</v>
      </c>
      <c r="AT22" s="4"/>
      <c r="AU22" s="3" t="s">
        <v>30950</v>
      </c>
      <c r="AV22" s="4"/>
      <c r="AW22" s="3" t="s">
        <v>30949</v>
      </c>
      <c r="AX22" s="4"/>
      <c r="AY22" s="3" t="s">
        <v>30948</v>
      </c>
      <c r="AZ22" s="4"/>
      <c r="BA22" s="3" t="s">
        <v>30947</v>
      </c>
      <c r="BB22" s="4"/>
      <c r="BC22" s="3" t="s">
        <v>30946</v>
      </c>
      <c r="BD22" s="4"/>
      <c r="BE22" s="3" t="s">
        <v>30945</v>
      </c>
    </row>
    <row r="23" spans="2:57" customFormat="1">
      <c r="B23">
        <f>IFERROR(VLOOKUP(E23,Swadesh!$C$6:$D$212,2,FALSE),"")</f>
        <v>153</v>
      </c>
      <c r="D23" t="s">
        <v>29712</v>
      </c>
      <c r="E23" s="6" t="s">
        <v>30944</v>
      </c>
      <c r="F23" s="5">
        <v>1.33</v>
      </c>
      <c r="G23">
        <f t="shared" si="0"/>
        <v>2</v>
      </c>
      <c r="H23" s="3" t="s">
        <v>30943</v>
      </c>
      <c r="I23" s="4"/>
      <c r="J23" s="3" t="s">
        <v>6176</v>
      </c>
      <c r="K23" s="4" t="s">
        <v>30942</v>
      </c>
      <c r="L23" s="3" t="s">
        <v>30941</v>
      </c>
      <c r="M23" s="4" t="s">
        <v>30940</v>
      </c>
      <c r="N23" s="3" t="s">
        <v>30939</v>
      </c>
      <c r="O23" s="4"/>
      <c r="P23" t="s">
        <v>907</v>
      </c>
      <c r="Q23" s="3"/>
      <c r="R23" s="4"/>
      <c r="S23" t="s">
        <v>907</v>
      </c>
      <c r="T23" s="3" t="s">
        <v>30938</v>
      </c>
      <c r="U23" s="4"/>
      <c r="V23" s="3" t="s">
        <v>30937</v>
      </c>
      <c r="W23" s="4" t="s">
        <v>30936</v>
      </c>
      <c r="X23" s="3" t="s">
        <v>30935</v>
      </c>
      <c r="Y23" s="4"/>
      <c r="Z23" t="s">
        <v>907</v>
      </c>
      <c r="AA23" s="3" t="s">
        <v>30934</v>
      </c>
      <c r="AB23" s="4"/>
      <c r="AC23" s="3" t="s">
        <v>30933</v>
      </c>
      <c r="AD23" s="4"/>
      <c r="AE23" s="3"/>
      <c r="AF23" s="4" t="s">
        <v>30932</v>
      </c>
      <c r="AG23" s="3" t="s">
        <v>30931</v>
      </c>
      <c r="AH23" s="4"/>
      <c r="AI23" s="3" t="s">
        <v>30930</v>
      </c>
      <c r="AJ23" s="4"/>
      <c r="AK23" s="3" t="s">
        <v>30929</v>
      </c>
      <c r="AL23" s="4" t="s">
        <v>30928</v>
      </c>
      <c r="AM23" s="3" t="s">
        <v>20873</v>
      </c>
      <c r="AN23" s="4"/>
      <c r="AO23" s="3" t="s">
        <v>30927</v>
      </c>
      <c r="AP23" s="4"/>
      <c r="AQ23" s="3" t="s">
        <v>30926</v>
      </c>
      <c r="AR23" s="4"/>
      <c r="AS23" s="3" t="s">
        <v>30925</v>
      </c>
      <c r="AT23" s="4"/>
      <c r="AU23" s="3" t="s">
        <v>30924</v>
      </c>
      <c r="AV23" s="4"/>
      <c r="AW23" s="3" t="s">
        <v>30923</v>
      </c>
      <c r="AX23" s="4"/>
      <c r="AY23" s="3" t="s">
        <v>30922</v>
      </c>
      <c r="AZ23" s="4"/>
      <c r="BA23" s="3" t="s">
        <v>30921</v>
      </c>
      <c r="BB23" s="4"/>
      <c r="BC23" s="3" t="s">
        <v>30877</v>
      </c>
      <c r="BD23" s="4"/>
      <c r="BE23" s="3" t="s">
        <v>30920</v>
      </c>
    </row>
    <row r="24" spans="2:57" customFormat="1">
      <c r="B24" t="str">
        <f>IFERROR(VLOOKUP(E24,Swadesh!$C$6:$D$212,2,FALSE),"")</f>
        <v/>
      </c>
      <c r="D24" t="s">
        <v>29712</v>
      </c>
      <c r="E24" s="6" t="s">
        <v>30919</v>
      </c>
      <c r="F24" s="5">
        <v>1.34</v>
      </c>
      <c r="G24">
        <f t="shared" si="0"/>
        <v>2</v>
      </c>
      <c r="H24" s="3" t="s">
        <v>30918</v>
      </c>
      <c r="I24" s="4" t="s">
        <v>30917</v>
      </c>
      <c r="J24" s="3" t="s">
        <v>30916</v>
      </c>
      <c r="K24" s="4" t="s">
        <v>30915</v>
      </c>
      <c r="L24" s="3" t="s">
        <v>30914</v>
      </c>
      <c r="M24" s="4" t="s">
        <v>30913</v>
      </c>
      <c r="N24" s="3" t="s">
        <v>30912</v>
      </c>
      <c r="O24" s="4"/>
      <c r="P24" t="s">
        <v>907</v>
      </c>
      <c r="Q24" s="3"/>
      <c r="R24" s="4" t="s">
        <v>30911</v>
      </c>
      <c r="S24" t="s">
        <v>907</v>
      </c>
      <c r="T24" s="3" t="s">
        <v>30910</v>
      </c>
      <c r="U24" s="4"/>
      <c r="V24" s="3" t="s">
        <v>30909</v>
      </c>
      <c r="W24" s="4"/>
      <c r="X24" s="3" t="s">
        <v>30908</v>
      </c>
      <c r="Y24" s="4"/>
      <c r="Z24" t="s">
        <v>907</v>
      </c>
      <c r="AA24" s="3"/>
      <c r="AB24" s="4"/>
      <c r="AC24" s="3" t="s">
        <v>30907</v>
      </c>
      <c r="AD24" s="4"/>
      <c r="AE24" s="3"/>
      <c r="AF24" s="4"/>
      <c r="AG24" s="3" t="s">
        <v>30906</v>
      </c>
      <c r="AH24" s="4"/>
      <c r="AI24" s="3" t="s">
        <v>30905</v>
      </c>
      <c r="AJ24" s="4"/>
      <c r="AK24" s="3" t="s">
        <v>30904</v>
      </c>
      <c r="AL24" s="4"/>
      <c r="AM24" s="3" t="s">
        <v>30903</v>
      </c>
      <c r="AN24" s="4"/>
      <c r="AO24" s="3" t="s">
        <v>30902</v>
      </c>
      <c r="AP24" s="4"/>
      <c r="AQ24" s="3" t="s">
        <v>30901</v>
      </c>
      <c r="AR24" s="4"/>
      <c r="AS24" s="3" t="s">
        <v>923</v>
      </c>
      <c r="AT24" s="4"/>
      <c r="AU24" s="3" t="s">
        <v>30900</v>
      </c>
      <c r="AV24" s="4" t="s">
        <v>30899</v>
      </c>
      <c r="AW24" s="3" t="s">
        <v>30898</v>
      </c>
      <c r="AX24" s="4"/>
      <c r="AY24" s="3" t="s">
        <v>30897</v>
      </c>
      <c r="AZ24" s="4"/>
      <c r="BA24" s="3" t="s">
        <v>30896</v>
      </c>
      <c r="BB24" s="4"/>
      <c r="BC24" s="3" t="s">
        <v>30895</v>
      </c>
      <c r="BD24" s="4"/>
      <c r="BE24" s="3" t="s">
        <v>30894</v>
      </c>
    </row>
    <row r="25" spans="2:57" customFormat="1">
      <c r="B25" t="str">
        <f>IFERROR(VLOOKUP(E25,Swadesh!$C$6:$D$212,2,FALSE),"")</f>
        <v/>
      </c>
      <c r="D25" t="s">
        <v>29712</v>
      </c>
      <c r="E25" s="6" t="s">
        <v>30893</v>
      </c>
      <c r="F25" s="5">
        <v>1.341</v>
      </c>
      <c r="G25">
        <f t="shared" si="0"/>
        <v>3</v>
      </c>
      <c r="H25" s="3" t="s">
        <v>30892</v>
      </c>
      <c r="I25" s="4" t="s">
        <v>30891</v>
      </c>
      <c r="J25" s="3" t="s">
        <v>30890</v>
      </c>
      <c r="K25" s="4" t="s">
        <v>30889</v>
      </c>
      <c r="L25" s="3"/>
      <c r="M25" s="4"/>
      <c r="N25" s="3" t="s">
        <v>30888</v>
      </c>
      <c r="O25" s="4"/>
      <c r="P25" t="s">
        <v>907</v>
      </c>
      <c r="Q25" s="3"/>
      <c r="R25" s="4"/>
      <c r="S25" t="s">
        <v>907</v>
      </c>
      <c r="T25" s="3" t="s">
        <v>30887</v>
      </c>
      <c r="U25" s="4"/>
      <c r="V25" s="3"/>
      <c r="W25" s="4" t="s">
        <v>30886</v>
      </c>
      <c r="X25" s="3" t="s">
        <v>30885</v>
      </c>
      <c r="Y25" s="4"/>
      <c r="Z25" t="s">
        <v>907</v>
      </c>
      <c r="AA25" s="3"/>
      <c r="AB25" s="4"/>
      <c r="AC25" s="3" t="s">
        <v>30880</v>
      </c>
      <c r="AD25" s="4"/>
      <c r="AE25" s="3"/>
      <c r="AF25" s="4"/>
      <c r="AG25" s="3"/>
      <c r="AH25" s="4"/>
      <c r="AI25" s="3" t="s">
        <v>30884</v>
      </c>
      <c r="AJ25" s="4" t="s">
        <v>30883</v>
      </c>
      <c r="AK25" s="3"/>
      <c r="AL25" s="4"/>
      <c r="AM25" s="3" t="s">
        <v>30882</v>
      </c>
      <c r="AN25" s="4"/>
      <c r="AO25" s="3"/>
      <c r="AP25" s="4"/>
      <c r="AQ25" s="3" t="s">
        <v>30881</v>
      </c>
      <c r="AR25" s="4"/>
      <c r="AS25" s="3" t="s">
        <v>923</v>
      </c>
      <c r="AT25" s="4"/>
      <c r="AU25" s="3" t="s">
        <v>3522</v>
      </c>
      <c r="AV25" s="4"/>
      <c r="AW25" s="3" t="s">
        <v>30880</v>
      </c>
      <c r="AX25" s="4"/>
      <c r="AY25" s="3" t="s">
        <v>30879</v>
      </c>
      <c r="AZ25" s="4"/>
      <c r="BA25" s="3" t="s">
        <v>30878</v>
      </c>
      <c r="BB25" s="4"/>
      <c r="BC25" s="3" t="s">
        <v>30877</v>
      </c>
      <c r="BD25" s="4"/>
      <c r="BE25" s="3" t="s">
        <v>1872</v>
      </c>
    </row>
    <row r="26" spans="2:57" customFormat="1">
      <c r="B26" t="str">
        <f>IFERROR(VLOOKUP(E26,Swadesh!$C$6:$D$212,2,FALSE),"")</f>
        <v/>
      </c>
      <c r="D26" t="s">
        <v>29712</v>
      </c>
      <c r="E26" s="6" t="s">
        <v>30876</v>
      </c>
      <c r="F26" s="5">
        <v>1.3420000000000001</v>
      </c>
      <c r="G26">
        <f t="shared" si="0"/>
        <v>3</v>
      </c>
      <c r="H26" s="3" t="s">
        <v>30875</v>
      </c>
      <c r="I26" s="4" t="s">
        <v>30874</v>
      </c>
      <c r="J26" s="3" t="s">
        <v>923</v>
      </c>
      <c r="K26" s="4"/>
      <c r="L26" s="3"/>
      <c r="M26" s="4"/>
      <c r="N26" s="3" t="s">
        <v>30873</v>
      </c>
      <c r="O26" s="4"/>
      <c r="P26" t="s">
        <v>907</v>
      </c>
      <c r="Q26" s="3"/>
      <c r="R26" s="4" t="s">
        <v>30872</v>
      </c>
      <c r="S26" t="s">
        <v>907</v>
      </c>
      <c r="T26" s="3" t="s">
        <v>30871</v>
      </c>
      <c r="U26" s="4"/>
      <c r="V26" s="3"/>
      <c r="W26" s="4"/>
      <c r="X26" s="3" t="s">
        <v>30870</v>
      </c>
      <c r="Y26" s="4"/>
      <c r="Z26" t="s">
        <v>907</v>
      </c>
      <c r="AA26" s="3"/>
      <c r="AB26" s="4"/>
      <c r="AC26" s="3" t="s">
        <v>30869</v>
      </c>
      <c r="AD26" s="4" t="s">
        <v>30868</v>
      </c>
      <c r="AE26" s="3"/>
      <c r="AF26" s="4"/>
      <c r="AG26" s="3"/>
      <c r="AH26" s="4"/>
      <c r="AI26" s="3" t="s">
        <v>30867</v>
      </c>
      <c r="AJ26" s="4" t="s">
        <v>30866</v>
      </c>
      <c r="AK26" s="3" t="s">
        <v>30865</v>
      </c>
      <c r="AL26" s="4"/>
      <c r="AM26" s="3" t="s">
        <v>30864</v>
      </c>
      <c r="AN26" s="4"/>
      <c r="AO26" s="3"/>
      <c r="AP26" s="4"/>
      <c r="AQ26" s="3" t="s">
        <v>30863</v>
      </c>
      <c r="AR26" s="4"/>
      <c r="AS26" s="3" t="s">
        <v>923</v>
      </c>
      <c r="AT26" s="4"/>
      <c r="AU26" s="3" t="s">
        <v>25707</v>
      </c>
      <c r="AV26" s="4"/>
      <c r="AW26" s="3" t="s">
        <v>25707</v>
      </c>
      <c r="AX26" s="4"/>
      <c r="AY26" s="3" t="s">
        <v>30862</v>
      </c>
      <c r="AZ26" s="4"/>
      <c r="BA26" s="3" t="s">
        <v>30861</v>
      </c>
      <c r="BB26" s="4"/>
      <c r="BC26" s="3" t="s">
        <v>30860</v>
      </c>
      <c r="BD26" s="4" t="s">
        <v>30859</v>
      </c>
      <c r="BE26" s="3" t="s">
        <v>30858</v>
      </c>
    </row>
    <row r="27" spans="2:57" customFormat="1">
      <c r="B27" t="str">
        <f>IFERROR(VLOOKUP(E27,Swadesh!$C$6:$D$212,2,FALSE),"")</f>
        <v/>
      </c>
      <c r="D27" t="s">
        <v>29712</v>
      </c>
      <c r="E27" s="6" t="s">
        <v>30857</v>
      </c>
      <c r="F27" s="5">
        <v>1.343</v>
      </c>
      <c r="G27">
        <f t="shared" si="0"/>
        <v>3</v>
      </c>
      <c r="H27" s="3" t="s">
        <v>30856</v>
      </c>
      <c r="I27" s="4" t="s">
        <v>30855</v>
      </c>
      <c r="J27" s="3" t="s">
        <v>30854</v>
      </c>
      <c r="K27" s="4"/>
      <c r="L27" s="3" t="s">
        <v>30853</v>
      </c>
      <c r="M27" s="4"/>
      <c r="N27" s="3" t="s">
        <v>30852</v>
      </c>
      <c r="O27" s="4"/>
      <c r="P27" t="s">
        <v>907</v>
      </c>
      <c r="Q27" s="3"/>
      <c r="R27" s="4"/>
      <c r="S27" t="s">
        <v>907</v>
      </c>
      <c r="T27" s="3" t="s">
        <v>30851</v>
      </c>
      <c r="U27" s="4" t="s">
        <v>30850</v>
      </c>
      <c r="V27" s="3" t="s">
        <v>30849</v>
      </c>
      <c r="W27" s="4" t="s">
        <v>30848</v>
      </c>
      <c r="X27" s="3" t="s">
        <v>30847</v>
      </c>
      <c r="Y27" s="4"/>
      <c r="Z27" t="s">
        <v>907</v>
      </c>
      <c r="AA27" s="3"/>
      <c r="AB27" s="4"/>
      <c r="AC27" s="3" t="s">
        <v>30846</v>
      </c>
      <c r="AD27" s="4"/>
      <c r="AE27" s="3"/>
      <c r="AF27" s="4"/>
      <c r="AG27" s="3"/>
      <c r="AH27" s="4"/>
      <c r="AI27" s="3" t="s">
        <v>30845</v>
      </c>
      <c r="AJ27" s="4"/>
      <c r="AK27" s="3" t="s">
        <v>30844</v>
      </c>
      <c r="AL27" s="4"/>
      <c r="AM27" s="3" t="s">
        <v>30843</v>
      </c>
      <c r="AN27" s="4"/>
      <c r="AO27" s="3"/>
      <c r="AP27" s="4"/>
      <c r="AQ27" s="3" t="s">
        <v>30842</v>
      </c>
      <c r="AR27" s="4" t="s">
        <v>30841</v>
      </c>
      <c r="AS27" s="3" t="s">
        <v>923</v>
      </c>
      <c r="AT27" s="4"/>
      <c r="AU27" s="3" t="s">
        <v>30840</v>
      </c>
      <c r="AV27" s="4"/>
      <c r="AW27" s="3" t="s">
        <v>30839</v>
      </c>
      <c r="AX27" s="4"/>
      <c r="AY27" s="3" t="s">
        <v>30838</v>
      </c>
      <c r="AZ27" s="4"/>
      <c r="BA27" s="3" t="s">
        <v>30837</v>
      </c>
      <c r="BB27" s="4"/>
      <c r="BC27" s="3" t="s">
        <v>30836</v>
      </c>
      <c r="BD27" s="4"/>
      <c r="BE27" s="3" t="s">
        <v>30835</v>
      </c>
    </row>
    <row r="28" spans="2:57" customFormat="1">
      <c r="B28" t="str">
        <f>IFERROR(VLOOKUP(E28,Swadesh!$C$6:$D$212,2,FALSE),"")</f>
        <v/>
      </c>
      <c r="D28" t="s">
        <v>29712</v>
      </c>
      <c r="E28" s="6" t="s">
        <v>30834</v>
      </c>
      <c r="F28" s="5">
        <v>1.35</v>
      </c>
      <c r="G28">
        <f t="shared" si="0"/>
        <v>2</v>
      </c>
      <c r="H28" s="3" t="s">
        <v>30833</v>
      </c>
      <c r="I28" s="4"/>
      <c r="J28" s="3" t="s">
        <v>30832</v>
      </c>
      <c r="K28" s="4" t="s">
        <v>6771</v>
      </c>
      <c r="L28" s="3" t="s">
        <v>30831</v>
      </c>
      <c r="M28" s="4" t="s">
        <v>30830</v>
      </c>
      <c r="N28" s="3" t="s">
        <v>30829</v>
      </c>
      <c r="O28" s="4"/>
      <c r="P28" t="s">
        <v>907</v>
      </c>
      <c r="Q28" s="3"/>
      <c r="R28" s="4"/>
      <c r="S28" t="s">
        <v>907</v>
      </c>
      <c r="T28" s="3" t="s">
        <v>30828</v>
      </c>
      <c r="U28" s="4"/>
      <c r="V28" s="3" t="s">
        <v>30827</v>
      </c>
      <c r="W28" s="4"/>
      <c r="X28" s="3" t="s">
        <v>30826</v>
      </c>
      <c r="Y28" s="4"/>
      <c r="Z28" t="s">
        <v>907</v>
      </c>
      <c r="AA28" s="3"/>
      <c r="AB28" s="4"/>
      <c r="AC28" s="3" t="s">
        <v>21024</v>
      </c>
      <c r="AD28" s="4"/>
      <c r="AE28" s="3"/>
      <c r="AF28" s="4"/>
      <c r="AG28" s="3" t="s">
        <v>25047</v>
      </c>
      <c r="AH28" s="4"/>
      <c r="AI28" s="3" t="s">
        <v>30825</v>
      </c>
      <c r="AJ28" s="4"/>
      <c r="AK28" s="3" t="s">
        <v>30824</v>
      </c>
      <c r="AL28" s="4"/>
      <c r="AM28" s="3" t="s">
        <v>30823</v>
      </c>
      <c r="AN28" s="4"/>
      <c r="AO28" s="3" t="s">
        <v>30822</v>
      </c>
      <c r="AP28" s="4"/>
      <c r="AQ28" s="3" t="s">
        <v>30821</v>
      </c>
      <c r="AR28" s="4"/>
      <c r="AS28" s="3" t="s">
        <v>30820</v>
      </c>
      <c r="AT28" s="4" t="s">
        <v>2722</v>
      </c>
      <c r="AU28" s="3" t="s">
        <v>30819</v>
      </c>
      <c r="AV28" s="4"/>
      <c r="AW28" s="3" t="s">
        <v>30818</v>
      </c>
      <c r="AX28" s="4"/>
      <c r="AY28" s="3" t="s">
        <v>30817</v>
      </c>
      <c r="AZ28" s="4"/>
      <c r="BA28" s="3" t="s">
        <v>30816</v>
      </c>
      <c r="BB28" s="4"/>
      <c r="BC28" s="3" t="s">
        <v>30815</v>
      </c>
      <c r="BD28" s="4"/>
      <c r="BE28" s="3" t="s">
        <v>30814</v>
      </c>
    </row>
    <row r="29" spans="2:57" customFormat="1">
      <c r="B29" t="str">
        <f>IFERROR(VLOOKUP(E29,Swadesh!$C$6:$D$212,2,FALSE),"")</f>
        <v/>
      </c>
      <c r="D29" t="s">
        <v>29712</v>
      </c>
      <c r="E29" s="6" t="s">
        <v>30813</v>
      </c>
      <c r="F29" s="5">
        <v>1.3520000000000001</v>
      </c>
      <c r="G29">
        <f t="shared" si="0"/>
        <v>3</v>
      </c>
      <c r="H29" s="3" t="s">
        <v>30812</v>
      </c>
      <c r="I29" s="4"/>
      <c r="J29" s="3" t="s">
        <v>30811</v>
      </c>
      <c r="K29" s="4" t="s">
        <v>30810</v>
      </c>
      <c r="L29" s="3" t="s">
        <v>30809</v>
      </c>
      <c r="M29" s="4" t="s">
        <v>30808</v>
      </c>
      <c r="N29" s="3" t="s">
        <v>30807</v>
      </c>
      <c r="O29" s="4"/>
      <c r="P29" t="s">
        <v>907</v>
      </c>
      <c r="Q29" s="3"/>
      <c r="R29" s="4"/>
      <c r="S29" t="s">
        <v>907</v>
      </c>
      <c r="T29" s="3"/>
      <c r="U29" s="4"/>
      <c r="V29" s="3" t="s">
        <v>30806</v>
      </c>
      <c r="W29" s="4"/>
      <c r="X29" s="3" t="s">
        <v>30805</v>
      </c>
      <c r="Y29" s="4"/>
      <c r="Z29" t="s">
        <v>907</v>
      </c>
      <c r="AA29" s="3"/>
      <c r="AB29" s="4"/>
      <c r="AC29" s="3" t="s">
        <v>30804</v>
      </c>
      <c r="AD29" s="4"/>
      <c r="AE29" s="3"/>
      <c r="AF29" s="4"/>
      <c r="AG29" s="3"/>
      <c r="AH29" s="4"/>
      <c r="AI29" s="3" t="s">
        <v>30803</v>
      </c>
      <c r="AJ29" s="4"/>
      <c r="AK29" s="3" t="s">
        <v>27513</v>
      </c>
      <c r="AL29" s="4"/>
      <c r="AM29" s="3" t="s">
        <v>30802</v>
      </c>
      <c r="AN29" s="4"/>
      <c r="AO29" s="3"/>
      <c r="AP29" s="4"/>
      <c r="AQ29" s="3" t="s">
        <v>30801</v>
      </c>
      <c r="AR29" s="4"/>
      <c r="AS29" s="3" t="s">
        <v>923</v>
      </c>
      <c r="AT29" s="4"/>
      <c r="AU29" s="3" t="s">
        <v>30800</v>
      </c>
      <c r="AV29" s="4"/>
      <c r="AW29" s="3" t="s">
        <v>30799</v>
      </c>
      <c r="AX29" s="4"/>
      <c r="AY29" s="3" t="s">
        <v>30798</v>
      </c>
      <c r="AZ29" s="4" t="s">
        <v>1063</v>
      </c>
      <c r="BA29" s="3" t="s">
        <v>30754</v>
      </c>
      <c r="BB29" s="4"/>
      <c r="BC29" s="3" t="s">
        <v>30797</v>
      </c>
      <c r="BD29" s="4"/>
      <c r="BE29" s="3" t="s">
        <v>30796</v>
      </c>
    </row>
    <row r="30" spans="2:57" customFormat="1">
      <c r="B30" t="str">
        <f>IFERROR(VLOOKUP(E30,Swadesh!$C$6:$D$212,2,FALSE),"")</f>
        <v/>
      </c>
      <c r="D30" t="s">
        <v>29712</v>
      </c>
      <c r="E30" s="6" t="s">
        <v>30795</v>
      </c>
      <c r="F30" s="5">
        <v>1.353</v>
      </c>
      <c r="G30">
        <f t="shared" si="0"/>
        <v>3</v>
      </c>
      <c r="H30" s="3"/>
      <c r="I30" s="4" t="s">
        <v>30794</v>
      </c>
      <c r="J30" s="3" t="s">
        <v>30793</v>
      </c>
      <c r="K30" s="4" t="s">
        <v>30792</v>
      </c>
      <c r="L30" s="3" t="s">
        <v>30791</v>
      </c>
      <c r="M30" s="4"/>
      <c r="N30" s="3" t="s">
        <v>30790</v>
      </c>
      <c r="O30" s="4"/>
      <c r="P30" t="s">
        <v>907</v>
      </c>
      <c r="Q30" s="3"/>
      <c r="R30" s="4" t="s">
        <v>30789</v>
      </c>
      <c r="S30" t="s">
        <v>907</v>
      </c>
      <c r="T30" s="3" t="s">
        <v>30788</v>
      </c>
      <c r="U30" s="4"/>
      <c r="V30" s="3" t="s">
        <v>30787</v>
      </c>
      <c r="W30" s="4"/>
      <c r="X30" s="3" t="s">
        <v>30786</v>
      </c>
      <c r="Y30" s="4"/>
      <c r="Z30" t="s">
        <v>907</v>
      </c>
      <c r="AA30" s="3"/>
      <c r="AB30" s="4"/>
      <c r="AC30" s="3" t="s">
        <v>30785</v>
      </c>
      <c r="AD30" s="4" t="s">
        <v>30784</v>
      </c>
      <c r="AE30" s="3"/>
      <c r="AF30" s="4"/>
      <c r="AG30" s="3"/>
      <c r="AH30" s="4"/>
      <c r="AI30" s="3" t="s">
        <v>30783</v>
      </c>
      <c r="AJ30" s="4"/>
      <c r="AK30" s="3" t="s">
        <v>10466</v>
      </c>
      <c r="AL30" s="4"/>
      <c r="AM30" s="3" t="s">
        <v>30782</v>
      </c>
      <c r="AN30" s="4"/>
      <c r="AO30" s="3"/>
      <c r="AP30" s="4"/>
      <c r="AQ30" s="3" t="s">
        <v>30781</v>
      </c>
      <c r="AR30" s="4"/>
      <c r="AS30" s="3" t="s">
        <v>923</v>
      </c>
      <c r="AT30" s="4"/>
      <c r="AU30" s="3" t="s">
        <v>30780</v>
      </c>
      <c r="AV30" s="4"/>
      <c r="AW30" s="3" t="s">
        <v>30779</v>
      </c>
      <c r="AX30" s="4"/>
      <c r="AY30" s="3" t="s">
        <v>30778</v>
      </c>
      <c r="AZ30" s="4"/>
      <c r="BA30" s="3" t="s">
        <v>30777</v>
      </c>
      <c r="BB30" s="4"/>
      <c r="BC30" s="3" t="s">
        <v>30776</v>
      </c>
      <c r="BD30" s="4"/>
      <c r="BE30" s="3" t="s">
        <v>30775</v>
      </c>
    </row>
    <row r="31" spans="2:57" customFormat="1">
      <c r="B31" t="str">
        <f>IFERROR(VLOOKUP(E31,Swadesh!$C$6:$D$212,2,FALSE),"")</f>
        <v/>
      </c>
      <c r="D31" t="s">
        <v>29712</v>
      </c>
      <c r="E31" s="6" t="s">
        <v>30774</v>
      </c>
      <c r="F31" s="5">
        <v>1.3540000000000001</v>
      </c>
      <c r="G31">
        <f t="shared" si="0"/>
        <v>3</v>
      </c>
      <c r="H31" s="3"/>
      <c r="I31" s="4" t="s">
        <v>30773</v>
      </c>
      <c r="J31" s="3" t="s">
        <v>30772</v>
      </c>
      <c r="K31" s="4" t="s">
        <v>30771</v>
      </c>
      <c r="L31" s="3" t="s">
        <v>30770</v>
      </c>
      <c r="M31" s="4"/>
      <c r="N31" s="3" t="s">
        <v>30769</v>
      </c>
      <c r="O31" s="4"/>
      <c r="P31" t="s">
        <v>907</v>
      </c>
      <c r="Q31" s="3"/>
      <c r="R31" s="4" t="s">
        <v>30768</v>
      </c>
      <c r="S31" t="s">
        <v>907</v>
      </c>
      <c r="T31" s="3" t="s">
        <v>30767</v>
      </c>
      <c r="U31" s="4" t="s">
        <v>30766</v>
      </c>
      <c r="V31" s="3" t="s">
        <v>30765</v>
      </c>
      <c r="W31" s="4"/>
      <c r="X31" s="3" t="s">
        <v>30764</v>
      </c>
      <c r="Y31" s="4"/>
      <c r="Z31" t="s">
        <v>907</v>
      </c>
      <c r="AA31" s="3"/>
      <c r="AB31" s="4"/>
      <c r="AC31" s="3" t="s">
        <v>30763</v>
      </c>
      <c r="AD31" s="4" t="s">
        <v>30762</v>
      </c>
      <c r="AE31" s="3"/>
      <c r="AF31" s="4"/>
      <c r="AG31" s="3"/>
      <c r="AH31" s="4"/>
      <c r="AI31" s="3" t="s">
        <v>30761</v>
      </c>
      <c r="AJ31" s="4"/>
      <c r="AK31" s="3" t="s">
        <v>30760</v>
      </c>
      <c r="AL31" s="4"/>
      <c r="AM31" s="3" t="s">
        <v>30759</v>
      </c>
      <c r="AN31" s="4"/>
      <c r="AO31" s="3"/>
      <c r="AP31" s="4"/>
      <c r="AQ31" s="3" t="s">
        <v>30758</v>
      </c>
      <c r="AR31" s="4"/>
      <c r="AS31" s="3" t="s">
        <v>923</v>
      </c>
      <c r="AT31" s="4"/>
      <c r="AU31" s="3" t="s">
        <v>30757</v>
      </c>
      <c r="AV31" s="4"/>
      <c r="AW31" s="3" t="s">
        <v>30756</v>
      </c>
      <c r="AX31" s="4"/>
      <c r="AY31" s="3" t="s">
        <v>30755</v>
      </c>
      <c r="AZ31" s="4" t="s">
        <v>1063</v>
      </c>
      <c r="BA31" s="3" t="s">
        <v>30754</v>
      </c>
      <c r="BB31" s="4"/>
      <c r="BC31" s="3" t="s">
        <v>30753</v>
      </c>
      <c r="BD31" s="4"/>
      <c r="BE31" s="3" t="s">
        <v>30752</v>
      </c>
    </row>
    <row r="32" spans="2:57" customFormat="1">
      <c r="B32" t="str">
        <f>IFERROR(VLOOKUP(E32,Swadesh!$C$6:$D$212,2,FALSE),"")</f>
        <v/>
      </c>
      <c r="D32" t="s">
        <v>29712</v>
      </c>
      <c r="E32" s="6" t="s">
        <v>30751</v>
      </c>
      <c r="F32" s="5">
        <v>1.36</v>
      </c>
      <c r="G32">
        <f t="shared" si="0"/>
        <v>2</v>
      </c>
      <c r="H32" s="3" t="s">
        <v>30750</v>
      </c>
      <c r="I32" s="4" t="s">
        <v>30749</v>
      </c>
      <c r="J32" s="3" t="s">
        <v>30748</v>
      </c>
      <c r="K32" s="4" t="s">
        <v>30747</v>
      </c>
      <c r="L32" s="3" t="s">
        <v>30746</v>
      </c>
      <c r="M32" s="4" t="s">
        <v>30745</v>
      </c>
      <c r="N32" s="3" t="s">
        <v>30744</v>
      </c>
      <c r="O32" s="4"/>
      <c r="P32" t="s">
        <v>907</v>
      </c>
      <c r="Q32" s="3"/>
      <c r="R32" s="4"/>
      <c r="S32" t="s">
        <v>907</v>
      </c>
      <c r="T32" s="3" t="s">
        <v>30743</v>
      </c>
      <c r="U32" s="4" t="s">
        <v>30742</v>
      </c>
      <c r="V32" s="3" t="s">
        <v>30741</v>
      </c>
      <c r="W32" s="4" t="s">
        <v>30740</v>
      </c>
      <c r="X32" s="3" t="s">
        <v>30739</v>
      </c>
      <c r="Y32" s="4" t="s">
        <v>30738</v>
      </c>
      <c r="Z32" t="s">
        <v>907</v>
      </c>
      <c r="AA32" s="3" t="s">
        <v>30737</v>
      </c>
      <c r="AB32" s="4" t="s">
        <v>30736</v>
      </c>
      <c r="AC32" s="3" t="s">
        <v>30735</v>
      </c>
      <c r="AD32" s="4"/>
      <c r="AE32" s="3" t="s">
        <v>30734</v>
      </c>
      <c r="AF32" s="4" t="s">
        <v>30733</v>
      </c>
      <c r="AG32" s="3" t="s">
        <v>30732</v>
      </c>
      <c r="AH32" s="4"/>
      <c r="AI32" s="3" t="s">
        <v>30731</v>
      </c>
      <c r="AJ32" s="4"/>
      <c r="AK32" s="3" t="s">
        <v>30730</v>
      </c>
      <c r="AL32" s="4" t="s">
        <v>30729</v>
      </c>
      <c r="AM32" s="3" t="s">
        <v>30728</v>
      </c>
      <c r="AN32" s="4"/>
      <c r="AO32" s="3" t="s">
        <v>30727</v>
      </c>
      <c r="AP32" s="4"/>
      <c r="AQ32" s="3" t="s">
        <v>30726</v>
      </c>
      <c r="AR32" s="4" t="s">
        <v>30725</v>
      </c>
      <c r="AS32" s="3" t="s">
        <v>30724</v>
      </c>
      <c r="AT32" s="4" t="s">
        <v>30723</v>
      </c>
      <c r="AU32" s="3" t="s">
        <v>30722</v>
      </c>
      <c r="AV32" s="4"/>
      <c r="AW32" s="3" t="s">
        <v>30721</v>
      </c>
      <c r="AX32" s="4"/>
      <c r="AY32" s="3" t="s">
        <v>30720</v>
      </c>
      <c r="AZ32" s="4"/>
      <c r="BA32" s="3" t="s">
        <v>30719</v>
      </c>
      <c r="BB32" s="4"/>
      <c r="BC32" s="3" t="s">
        <v>30718</v>
      </c>
      <c r="BD32" s="4"/>
      <c r="BE32" s="3" t="s">
        <v>30717</v>
      </c>
    </row>
    <row r="33" spans="2:57" customFormat="1">
      <c r="B33" t="str">
        <f>IFERROR(VLOOKUP(E33,Swadesh!$C$6:$D$212,2,FALSE),"")</f>
        <v/>
      </c>
      <c r="D33" t="s">
        <v>29712</v>
      </c>
      <c r="E33" s="6" t="s">
        <v>30716</v>
      </c>
      <c r="F33" s="5">
        <v>1.3620000000000001</v>
      </c>
      <c r="G33">
        <f t="shared" si="0"/>
        <v>3</v>
      </c>
      <c r="H33" s="3" t="s">
        <v>30715</v>
      </c>
      <c r="I33" s="4"/>
      <c r="J33" s="3" t="s">
        <v>30714</v>
      </c>
      <c r="K33" s="4" t="s">
        <v>30713</v>
      </c>
      <c r="L33" s="3" t="s">
        <v>30712</v>
      </c>
      <c r="M33" s="4"/>
      <c r="N33" s="3" t="s">
        <v>30711</v>
      </c>
      <c r="O33" s="4"/>
      <c r="P33" t="s">
        <v>907</v>
      </c>
      <c r="Q33" s="3"/>
      <c r="R33" s="4"/>
      <c r="S33" t="s">
        <v>907</v>
      </c>
      <c r="T33" s="3" t="s">
        <v>30710</v>
      </c>
      <c r="U33" s="4"/>
      <c r="V33" s="3" t="s">
        <v>30709</v>
      </c>
      <c r="W33" s="4"/>
      <c r="X33" s="3"/>
      <c r="Y33" s="4"/>
      <c r="Z33" t="s">
        <v>907</v>
      </c>
      <c r="AA33" s="3"/>
      <c r="AB33" s="4"/>
      <c r="AC33" s="3" t="s">
        <v>30708</v>
      </c>
      <c r="AD33" s="4"/>
      <c r="AE33" s="3"/>
      <c r="AF33" s="4"/>
      <c r="AG33" s="3"/>
      <c r="AH33" s="4"/>
      <c r="AI33" s="3" t="s">
        <v>30707</v>
      </c>
      <c r="AJ33" s="4"/>
      <c r="AK33" s="3" t="s">
        <v>30706</v>
      </c>
      <c r="AL33" s="4"/>
      <c r="AM33" s="3" t="s">
        <v>30705</v>
      </c>
      <c r="AN33" s="4"/>
      <c r="AO33" s="3"/>
      <c r="AP33" s="4"/>
      <c r="AQ33" s="3" t="s">
        <v>30704</v>
      </c>
      <c r="AR33" s="4"/>
      <c r="AS33" s="3" t="s">
        <v>923</v>
      </c>
      <c r="AT33" s="4"/>
      <c r="AU33" s="3" t="s">
        <v>30703</v>
      </c>
      <c r="AV33" s="4"/>
      <c r="AW33" s="3" t="s">
        <v>30702</v>
      </c>
      <c r="AX33" s="4"/>
      <c r="AY33" s="3" t="s">
        <v>30701</v>
      </c>
      <c r="AZ33" s="4"/>
      <c r="BA33" s="3" t="s">
        <v>30700</v>
      </c>
      <c r="BB33" s="4"/>
      <c r="BC33" s="3" t="s">
        <v>30699</v>
      </c>
      <c r="BD33" s="4"/>
      <c r="BE33" s="3" t="s">
        <v>30698</v>
      </c>
    </row>
    <row r="34" spans="2:57" customFormat="1">
      <c r="B34" t="str">
        <f>IFERROR(VLOOKUP(E34,Swadesh!$C$6:$D$212,2,FALSE),"")</f>
        <v/>
      </c>
      <c r="D34" t="s">
        <v>29712</v>
      </c>
      <c r="E34" s="6" t="s">
        <v>30697</v>
      </c>
      <c r="F34" s="5">
        <v>1.37</v>
      </c>
      <c r="G34">
        <f t="shared" si="0"/>
        <v>2</v>
      </c>
      <c r="H34" s="3" t="s">
        <v>30696</v>
      </c>
      <c r="I34" s="4" t="s">
        <v>30695</v>
      </c>
      <c r="J34" s="3" t="s">
        <v>30694</v>
      </c>
      <c r="K34" s="4"/>
      <c r="L34" s="3" t="s">
        <v>30693</v>
      </c>
      <c r="M34" s="4" t="s">
        <v>30692</v>
      </c>
      <c r="N34" s="3" t="s">
        <v>30691</v>
      </c>
      <c r="O34" s="4"/>
      <c r="P34" t="s">
        <v>907</v>
      </c>
      <c r="Q34" s="3"/>
      <c r="R34" s="4" t="s">
        <v>30690</v>
      </c>
      <c r="S34" t="s">
        <v>907</v>
      </c>
      <c r="T34" s="3" t="s">
        <v>30689</v>
      </c>
      <c r="U34" s="4"/>
      <c r="V34" s="3" t="s">
        <v>30688</v>
      </c>
      <c r="W34" s="4"/>
      <c r="X34" s="3" t="s">
        <v>30687</v>
      </c>
      <c r="Y34" s="4"/>
      <c r="Z34" t="s">
        <v>907</v>
      </c>
      <c r="AA34" s="3" t="s">
        <v>30686</v>
      </c>
      <c r="AB34" s="4"/>
      <c r="AC34" s="3" t="s">
        <v>30685</v>
      </c>
      <c r="AD34" s="4"/>
      <c r="AE34" s="3" t="s">
        <v>30684</v>
      </c>
      <c r="AF34" s="4" t="s">
        <v>30683</v>
      </c>
      <c r="AG34" s="3" t="s">
        <v>30682</v>
      </c>
      <c r="AH34" s="4"/>
      <c r="AI34" s="3" t="s">
        <v>30681</v>
      </c>
      <c r="AJ34" s="4"/>
      <c r="AK34" s="3" t="s">
        <v>30680</v>
      </c>
      <c r="AL34" s="4" t="s">
        <v>30679</v>
      </c>
      <c r="AM34" s="3" t="s">
        <v>30678</v>
      </c>
      <c r="AN34" s="4"/>
      <c r="AO34" s="3" t="s">
        <v>30677</v>
      </c>
      <c r="AP34" s="4"/>
      <c r="AQ34" s="3" t="s">
        <v>30676</v>
      </c>
      <c r="AR34" s="4" t="s">
        <v>30675</v>
      </c>
      <c r="AS34" s="3" t="s">
        <v>30674</v>
      </c>
      <c r="AT34" s="4"/>
      <c r="AU34" s="3" t="s">
        <v>30673</v>
      </c>
      <c r="AV34" s="4"/>
      <c r="AW34" s="3" t="s">
        <v>30672</v>
      </c>
      <c r="AX34" s="4"/>
      <c r="AY34" s="3" t="s">
        <v>30671</v>
      </c>
      <c r="AZ34" s="4"/>
      <c r="BA34" s="3" t="s">
        <v>30670</v>
      </c>
      <c r="BB34" s="4"/>
      <c r="BC34" s="3" t="s">
        <v>30669</v>
      </c>
      <c r="BD34" s="4"/>
      <c r="BE34" s="3" t="s">
        <v>30668</v>
      </c>
    </row>
    <row r="35" spans="2:57" customFormat="1">
      <c r="B35" t="str">
        <f>IFERROR(VLOOKUP(E35,Swadesh!$C$6:$D$212,2,FALSE),"")</f>
        <v/>
      </c>
      <c r="D35" t="s">
        <v>29712</v>
      </c>
      <c r="E35" s="6" t="s">
        <v>30667</v>
      </c>
      <c r="F35" s="5">
        <v>1.38</v>
      </c>
      <c r="G35">
        <f t="shared" si="0"/>
        <v>2</v>
      </c>
      <c r="H35" s="3" t="s">
        <v>30666</v>
      </c>
      <c r="I35" s="4"/>
      <c r="J35" s="3" t="s">
        <v>30665</v>
      </c>
      <c r="K35" s="4" t="s">
        <v>6771</v>
      </c>
      <c r="L35" s="3" t="s">
        <v>30664</v>
      </c>
      <c r="M35" s="4" t="s">
        <v>2577</v>
      </c>
      <c r="N35" s="3" t="s">
        <v>30663</v>
      </c>
      <c r="O35" s="4"/>
      <c r="P35" t="s">
        <v>907</v>
      </c>
      <c r="Q35" s="3"/>
      <c r="R35" s="4"/>
      <c r="S35" t="s">
        <v>907</v>
      </c>
      <c r="T35" s="3" t="s">
        <v>30662</v>
      </c>
      <c r="U35" s="4"/>
      <c r="V35" s="3" t="s">
        <v>30661</v>
      </c>
      <c r="W35" s="4"/>
      <c r="X35" s="3" t="s">
        <v>30660</v>
      </c>
      <c r="Y35" s="4"/>
      <c r="Z35" t="s">
        <v>907</v>
      </c>
      <c r="AA35" s="3" t="s">
        <v>30659</v>
      </c>
      <c r="AB35" s="4"/>
      <c r="AC35" s="3" t="s">
        <v>30658</v>
      </c>
      <c r="AD35" s="4"/>
      <c r="AE35" s="3" t="s">
        <v>30657</v>
      </c>
      <c r="AF35" s="4"/>
      <c r="AG35" s="3"/>
      <c r="AH35" s="4"/>
      <c r="AI35" s="3" t="s">
        <v>30656</v>
      </c>
      <c r="AJ35" s="4"/>
      <c r="AK35" s="3" t="s">
        <v>30655</v>
      </c>
      <c r="AL35" s="4"/>
      <c r="AM35" s="3" t="s">
        <v>30654</v>
      </c>
      <c r="AN35" s="4"/>
      <c r="AO35" s="3"/>
      <c r="AP35" s="4"/>
      <c r="AQ35" s="3" t="s">
        <v>30653</v>
      </c>
      <c r="AR35" s="4"/>
      <c r="AS35" s="3" t="s">
        <v>923</v>
      </c>
      <c r="AT35" s="4"/>
      <c r="AU35" s="3" t="s">
        <v>30652</v>
      </c>
      <c r="AV35" s="4"/>
      <c r="AW35" s="3" t="s">
        <v>30651</v>
      </c>
      <c r="AX35" s="4"/>
      <c r="AY35" s="3" t="s">
        <v>30650</v>
      </c>
      <c r="AZ35" s="4"/>
      <c r="BA35" s="3" t="s">
        <v>30649</v>
      </c>
      <c r="BB35" s="4"/>
      <c r="BC35" s="3" t="s">
        <v>30648</v>
      </c>
      <c r="BD35" s="4"/>
      <c r="BE35" s="3" t="s">
        <v>30647</v>
      </c>
    </row>
    <row r="36" spans="2:57" customFormat="1">
      <c r="B36" t="str">
        <f>IFERROR(VLOOKUP(E36,Swadesh!$C$6:$D$212,2,FALSE),"")</f>
        <v/>
      </c>
      <c r="D36" t="s">
        <v>29712</v>
      </c>
      <c r="E36" s="6" t="s">
        <v>30646</v>
      </c>
      <c r="F36" s="5">
        <v>1.39</v>
      </c>
      <c r="G36">
        <f t="shared" si="0"/>
        <v>2</v>
      </c>
      <c r="H36" s="3" t="s">
        <v>30645</v>
      </c>
      <c r="I36" s="4"/>
      <c r="J36" s="3" t="s">
        <v>30644</v>
      </c>
      <c r="K36" s="4" t="s">
        <v>30643</v>
      </c>
      <c r="L36" s="3" t="s">
        <v>30642</v>
      </c>
      <c r="M36" s="4"/>
      <c r="N36" s="3" t="s">
        <v>30641</v>
      </c>
      <c r="O36" s="4"/>
      <c r="P36" t="s">
        <v>907</v>
      </c>
      <c r="Q36" s="3"/>
      <c r="R36" s="4"/>
      <c r="S36" t="s">
        <v>907</v>
      </c>
      <c r="T36" s="3" t="s">
        <v>30640</v>
      </c>
      <c r="U36" s="4"/>
      <c r="V36" s="3" t="s">
        <v>30639</v>
      </c>
      <c r="W36" s="4"/>
      <c r="X36" s="3" t="s">
        <v>30638</v>
      </c>
      <c r="Y36" s="4" t="s">
        <v>30637</v>
      </c>
      <c r="Z36" t="s">
        <v>907</v>
      </c>
      <c r="AA36" s="3" t="s">
        <v>30636</v>
      </c>
      <c r="AB36" s="4"/>
      <c r="AC36" s="3" t="s">
        <v>30635</v>
      </c>
      <c r="AD36" s="4"/>
      <c r="AE36" s="3" t="s">
        <v>30634</v>
      </c>
      <c r="AF36" s="4"/>
      <c r="AG36" s="3"/>
      <c r="AH36" s="4"/>
      <c r="AI36" s="3" t="s">
        <v>30633</v>
      </c>
      <c r="AJ36" s="4"/>
      <c r="AK36" s="3" t="s">
        <v>30632</v>
      </c>
      <c r="AL36" s="4"/>
      <c r="AM36" s="3" t="s">
        <v>30631</v>
      </c>
      <c r="AN36" s="4"/>
      <c r="AO36" s="3"/>
      <c r="AP36" s="4"/>
      <c r="AQ36" s="3" t="s">
        <v>30630</v>
      </c>
      <c r="AR36" s="4"/>
      <c r="AS36" s="3" t="s">
        <v>923</v>
      </c>
      <c r="AT36" s="4"/>
      <c r="AU36" s="3" t="s">
        <v>30629</v>
      </c>
      <c r="AV36" s="4"/>
      <c r="AW36" s="3" t="s">
        <v>30628</v>
      </c>
      <c r="AX36" s="4"/>
      <c r="AY36" s="3" t="s">
        <v>30627</v>
      </c>
      <c r="AZ36" s="4"/>
      <c r="BA36" s="3" t="s">
        <v>30626</v>
      </c>
      <c r="BB36" s="4"/>
      <c r="BC36" s="3" t="s">
        <v>30625</v>
      </c>
      <c r="BD36" s="4" t="s">
        <v>30624</v>
      </c>
      <c r="BE36" s="3" t="s">
        <v>30623</v>
      </c>
    </row>
    <row r="37" spans="2:57" customFormat="1">
      <c r="B37">
        <f>IFERROR(VLOOKUP(E37,Swadesh!$C$6:$D$212,2,FALSE),"")</f>
        <v>52</v>
      </c>
      <c r="D37" t="s">
        <v>29712</v>
      </c>
      <c r="E37" s="6" t="s">
        <v>30622</v>
      </c>
      <c r="F37" s="5">
        <v>1.41</v>
      </c>
      <c r="G37">
        <f t="shared" si="0"/>
        <v>2</v>
      </c>
      <c r="H37" s="3" t="s">
        <v>30621</v>
      </c>
      <c r="I37" s="4"/>
      <c r="J37" s="3" t="s">
        <v>30620</v>
      </c>
      <c r="K37" s="4"/>
      <c r="L37" s="3" t="s">
        <v>30619</v>
      </c>
      <c r="M37" s="4"/>
      <c r="N37" s="3" t="s">
        <v>30618</v>
      </c>
      <c r="O37" s="4"/>
      <c r="P37" t="s">
        <v>907</v>
      </c>
      <c r="Q37" s="3"/>
      <c r="R37" s="4" t="s">
        <v>30617</v>
      </c>
      <c r="S37" t="s">
        <v>907</v>
      </c>
      <c r="T37" s="3" t="s">
        <v>30616</v>
      </c>
      <c r="U37" s="4"/>
      <c r="V37" s="3" t="s">
        <v>30615</v>
      </c>
      <c r="W37" s="4"/>
      <c r="X37" s="3" t="s">
        <v>30614</v>
      </c>
      <c r="Y37" s="4"/>
      <c r="Z37" t="s">
        <v>907</v>
      </c>
      <c r="AA37" s="3" t="s">
        <v>30613</v>
      </c>
      <c r="AB37" s="4"/>
      <c r="AC37" s="3" t="s">
        <v>30612</v>
      </c>
      <c r="AD37" s="4"/>
      <c r="AE37" s="3" t="s">
        <v>30611</v>
      </c>
      <c r="AF37" s="4"/>
      <c r="AG37" s="3" t="s">
        <v>30610</v>
      </c>
      <c r="AH37" s="4"/>
      <c r="AI37" s="3" t="s">
        <v>30609</v>
      </c>
      <c r="AJ37" s="4"/>
      <c r="AK37" s="3" t="s">
        <v>30608</v>
      </c>
      <c r="AL37" s="4"/>
      <c r="AM37" s="3" t="s">
        <v>30607</v>
      </c>
      <c r="AN37" s="4"/>
      <c r="AO37" s="3" t="s">
        <v>30606</v>
      </c>
      <c r="AP37" s="4"/>
      <c r="AQ37" s="3" t="s">
        <v>30605</v>
      </c>
      <c r="AR37" s="4"/>
      <c r="AS37" s="3" t="s">
        <v>923</v>
      </c>
      <c r="AT37" s="4"/>
      <c r="AU37" s="3" t="s">
        <v>30604</v>
      </c>
      <c r="AV37" s="4"/>
      <c r="AW37" s="3" t="s">
        <v>30603</v>
      </c>
      <c r="AX37" s="4"/>
      <c r="AY37" s="3" t="s">
        <v>30602</v>
      </c>
      <c r="AZ37" s="4"/>
      <c r="BA37" s="3" t="s">
        <v>30601</v>
      </c>
      <c r="BB37" s="4"/>
      <c r="BC37" s="3" t="s">
        <v>30600</v>
      </c>
      <c r="BD37" s="4"/>
      <c r="BE37" s="3" t="s">
        <v>30599</v>
      </c>
    </row>
    <row r="38" spans="2:57" customFormat="1">
      <c r="B38" t="str">
        <f>IFERROR(VLOOKUP(E38,Swadesh!$C$6:$D$212,2,FALSE),"")</f>
        <v/>
      </c>
      <c r="D38" t="s">
        <v>29712</v>
      </c>
      <c r="E38" s="6" t="s">
        <v>30598</v>
      </c>
      <c r="F38" s="5">
        <v>1.42</v>
      </c>
      <c r="G38">
        <f t="shared" si="0"/>
        <v>2</v>
      </c>
      <c r="H38" s="3" t="s">
        <v>30597</v>
      </c>
      <c r="I38" s="4"/>
      <c r="J38" s="3" t="s">
        <v>30596</v>
      </c>
      <c r="K38" s="4" t="s">
        <v>30595</v>
      </c>
      <c r="L38" s="3" t="s">
        <v>30594</v>
      </c>
      <c r="M38" s="4"/>
      <c r="N38" s="3" t="s">
        <v>17635</v>
      </c>
      <c r="O38" s="4"/>
      <c r="P38" t="s">
        <v>907</v>
      </c>
      <c r="Q38" s="3"/>
      <c r="R38" s="4" t="s">
        <v>30593</v>
      </c>
      <c r="S38" t="s">
        <v>907</v>
      </c>
      <c r="T38" s="3" t="s">
        <v>30592</v>
      </c>
      <c r="U38" s="4"/>
      <c r="V38" s="3" t="s">
        <v>30579</v>
      </c>
      <c r="W38" s="4"/>
      <c r="X38" s="3" t="s">
        <v>17632</v>
      </c>
      <c r="Y38" s="4"/>
      <c r="Z38" t="s">
        <v>907</v>
      </c>
      <c r="AA38" s="3" t="s">
        <v>30591</v>
      </c>
      <c r="AB38" s="4" t="s">
        <v>30575</v>
      </c>
      <c r="AC38" s="3" t="s">
        <v>17629</v>
      </c>
      <c r="AD38" s="4"/>
      <c r="AE38" s="3" t="s">
        <v>30590</v>
      </c>
      <c r="AF38" s="4"/>
      <c r="AG38" s="3" t="s">
        <v>30589</v>
      </c>
      <c r="AH38" s="4"/>
      <c r="AI38" s="3" t="s">
        <v>17627</v>
      </c>
      <c r="AJ38" s="4"/>
      <c r="AK38" s="3" t="s">
        <v>17626</v>
      </c>
      <c r="AL38" s="4"/>
      <c r="AM38" s="3" t="s">
        <v>17625</v>
      </c>
      <c r="AN38" s="4"/>
      <c r="AO38" s="3" t="s">
        <v>30588</v>
      </c>
      <c r="AP38" s="4" t="s">
        <v>29929</v>
      </c>
      <c r="AQ38" s="3" t="s">
        <v>17624</v>
      </c>
      <c r="AR38" s="4"/>
      <c r="AS38" s="3" t="s">
        <v>30587</v>
      </c>
      <c r="AT38" s="4"/>
      <c r="AU38" s="3" t="s">
        <v>17622</v>
      </c>
      <c r="AV38" s="4"/>
      <c r="AW38" s="3" t="s">
        <v>17621</v>
      </c>
      <c r="AX38" s="4"/>
      <c r="AY38" s="3" t="s">
        <v>17620</v>
      </c>
      <c r="AZ38" s="4"/>
      <c r="BA38" s="3" t="s">
        <v>17619</v>
      </c>
      <c r="BB38" s="4"/>
      <c r="BC38" s="3" t="s">
        <v>17618</v>
      </c>
      <c r="BD38" s="4"/>
      <c r="BE38" s="3" t="s">
        <v>17617</v>
      </c>
    </row>
    <row r="39" spans="2:57" customFormat="1">
      <c r="B39" t="str">
        <f>IFERROR(VLOOKUP(E39,Swadesh!$C$6:$D$212,2,FALSE),"")</f>
        <v/>
      </c>
      <c r="D39" t="s">
        <v>29712</v>
      </c>
      <c r="E39" s="6" t="s">
        <v>30586</v>
      </c>
      <c r="F39" s="5">
        <v>1.43</v>
      </c>
      <c r="G39">
        <f t="shared" si="0"/>
        <v>2</v>
      </c>
      <c r="H39" s="3" t="s">
        <v>30585</v>
      </c>
      <c r="I39" s="4"/>
      <c r="J39" s="3" t="s">
        <v>29733</v>
      </c>
      <c r="K39" s="4"/>
      <c r="L39" s="3" t="s">
        <v>30584</v>
      </c>
      <c r="M39" s="4"/>
      <c r="N39" s="3" t="s">
        <v>30583</v>
      </c>
      <c r="O39" s="4"/>
      <c r="P39" t="s">
        <v>907</v>
      </c>
      <c r="Q39" s="3"/>
      <c r="R39" s="4" t="s">
        <v>30582</v>
      </c>
      <c r="S39" t="s">
        <v>907</v>
      </c>
      <c r="T39" s="3" t="s">
        <v>30581</v>
      </c>
      <c r="U39" s="4" t="s">
        <v>30580</v>
      </c>
      <c r="V39" s="3" t="s">
        <v>30579</v>
      </c>
      <c r="W39" s="4" t="s">
        <v>30578</v>
      </c>
      <c r="X39" s="3" t="s">
        <v>30577</v>
      </c>
      <c r="Y39" s="4"/>
      <c r="Z39" t="s">
        <v>907</v>
      </c>
      <c r="AA39" s="3" t="s">
        <v>30576</v>
      </c>
      <c r="AB39" s="4" t="s">
        <v>30575</v>
      </c>
      <c r="AC39" s="3" t="s">
        <v>30574</v>
      </c>
      <c r="AD39" s="4"/>
      <c r="AE39" s="3" t="s">
        <v>3738</v>
      </c>
      <c r="AF39" s="4"/>
      <c r="AG39" s="3" t="s">
        <v>30573</v>
      </c>
      <c r="AH39" s="4"/>
      <c r="AI39" s="3" t="s">
        <v>30572</v>
      </c>
      <c r="AJ39" s="4"/>
      <c r="AK39" s="3" t="s">
        <v>30571</v>
      </c>
      <c r="AL39" s="4"/>
      <c r="AM39" s="3" t="s">
        <v>30570</v>
      </c>
      <c r="AN39" s="4"/>
      <c r="AO39" s="3" t="s">
        <v>30569</v>
      </c>
      <c r="AP39" s="4"/>
      <c r="AQ39" s="3" t="s">
        <v>30568</v>
      </c>
      <c r="AR39" s="4"/>
      <c r="AS39" s="3" t="s">
        <v>2723</v>
      </c>
      <c r="AT39" s="4"/>
      <c r="AU39" s="3" t="s">
        <v>30567</v>
      </c>
      <c r="AV39" s="4"/>
      <c r="AW39" s="3" t="s">
        <v>17621</v>
      </c>
      <c r="AX39" s="4"/>
      <c r="AY39" s="3" t="s">
        <v>30566</v>
      </c>
      <c r="AZ39" s="4"/>
      <c r="BA39" s="3" t="s">
        <v>30565</v>
      </c>
      <c r="BB39" s="4"/>
      <c r="BC39" s="3" t="s">
        <v>30564</v>
      </c>
      <c r="BD39" s="4"/>
      <c r="BE39" s="3" t="s">
        <v>17617</v>
      </c>
    </row>
    <row r="40" spans="2:57" customFormat="1">
      <c r="B40">
        <f>IFERROR(VLOOKUP(E40,Swadesh!$C$6:$D$212,2,FALSE),"")</f>
        <v>156</v>
      </c>
      <c r="D40" t="s">
        <v>29712</v>
      </c>
      <c r="E40" s="6" t="s">
        <v>30563</v>
      </c>
      <c r="F40" s="5">
        <v>1.44</v>
      </c>
      <c r="G40">
        <f t="shared" si="0"/>
        <v>2</v>
      </c>
      <c r="H40" s="3" t="s">
        <v>30562</v>
      </c>
      <c r="I40" s="4"/>
      <c r="J40" s="3" t="s">
        <v>30561</v>
      </c>
      <c r="K40" s="4"/>
      <c r="L40" s="3" t="s">
        <v>30560</v>
      </c>
      <c r="M40" s="4"/>
      <c r="N40" s="3" t="s">
        <v>30559</v>
      </c>
      <c r="O40" s="4"/>
      <c r="P40" t="s">
        <v>907</v>
      </c>
      <c r="Q40" s="3"/>
      <c r="R40" s="4" t="s">
        <v>30558</v>
      </c>
      <c r="S40" t="s">
        <v>30557</v>
      </c>
      <c r="T40" s="3" t="s">
        <v>30556</v>
      </c>
      <c r="U40" s="4" t="s">
        <v>30555</v>
      </c>
      <c r="V40" s="3" t="s">
        <v>30554</v>
      </c>
      <c r="W40" s="4" t="s">
        <v>30553</v>
      </c>
      <c r="X40" s="3" t="s">
        <v>30552</v>
      </c>
      <c r="Y40" s="4" t="s">
        <v>30551</v>
      </c>
      <c r="Z40" t="s">
        <v>907</v>
      </c>
      <c r="AA40" s="3" t="s">
        <v>30550</v>
      </c>
      <c r="AB40" s="4" t="s">
        <v>30549</v>
      </c>
      <c r="AC40" s="3" t="s">
        <v>30548</v>
      </c>
      <c r="AD40" s="4"/>
      <c r="AE40" s="3" t="s">
        <v>30547</v>
      </c>
      <c r="AF40" s="4"/>
      <c r="AG40" s="3" t="s">
        <v>30546</v>
      </c>
      <c r="AH40" s="4"/>
      <c r="AI40" s="3" t="s">
        <v>30545</v>
      </c>
      <c r="AJ40" s="4"/>
      <c r="AK40" s="3" t="s">
        <v>30544</v>
      </c>
      <c r="AL40" s="4"/>
      <c r="AM40" s="3" t="s">
        <v>30543</v>
      </c>
      <c r="AN40" s="4"/>
      <c r="AO40" s="3" t="s">
        <v>15401</v>
      </c>
      <c r="AP40" s="4"/>
      <c r="AQ40" s="3" t="s">
        <v>30542</v>
      </c>
      <c r="AR40" s="4"/>
      <c r="AS40" s="3" t="s">
        <v>30541</v>
      </c>
      <c r="AT40" s="4"/>
      <c r="AU40" s="3" t="s">
        <v>30540</v>
      </c>
      <c r="AV40" s="4"/>
      <c r="AW40" s="3" t="s">
        <v>30539</v>
      </c>
      <c r="AX40" s="4"/>
      <c r="AY40" s="3" t="s">
        <v>30538</v>
      </c>
      <c r="AZ40" s="4"/>
      <c r="BA40" s="3" t="s">
        <v>30537</v>
      </c>
      <c r="BB40" s="4"/>
      <c r="BC40" s="3" t="s">
        <v>30536</v>
      </c>
      <c r="BD40" s="4"/>
      <c r="BE40" s="3" t="s">
        <v>30535</v>
      </c>
    </row>
    <row r="41" spans="2:57" customFormat="1">
      <c r="B41" t="str">
        <f>IFERROR(VLOOKUP(E41,Swadesh!$C$6:$D$212,2,FALSE),"")</f>
        <v/>
      </c>
      <c r="D41" t="s">
        <v>29712</v>
      </c>
      <c r="E41" s="6" t="s">
        <v>30534</v>
      </c>
      <c r="F41" s="5">
        <v>1.45</v>
      </c>
      <c r="G41">
        <f t="shared" si="0"/>
        <v>2</v>
      </c>
      <c r="H41" s="3" t="s">
        <v>30533</v>
      </c>
      <c r="I41" s="4"/>
      <c r="J41" s="3" t="s">
        <v>30532</v>
      </c>
      <c r="K41" s="4" t="s">
        <v>30531</v>
      </c>
      <c r="L41" s="3" t="s">
        <v>30530</v>
      </c>
      <c r="M41" s="4" t="s">
        <v>30529</v>
      </c>
      <c r="N41" s="3" t="s">
        <v>30528</v>
      </c>
      <c r="O41" s="4"/>
      <c r="P41" t="s">
        <v>907</v>
      </c>
      <c r="Q41" s="3"/>
      <c r="R41" s="4"/>
      <c r="S41" t="s">
        <v>907</v>
      </c>
      <c r="T41" s="3"/>
      <c r="U41" s="4"/>
      <c r="V41" s="3" t="s">
        <v>30527</v>
      </c>
      <c r="W41" s="4"/>
      <c r="X41" s="3" t="s">
        <v>30526</v>
      </c>
      <c r="Y41" s="4"/>
      <c r="Z41" t="s">
        <v>907</v>
      </c>
      <c r="AA41" s="3" t="s">
        <v>30525</v>
      </c>
      <c r="AB41" s="4"/>
      <c r="AC41" s="3" t="s">
        <v>30524</v>
      </c>
      <c r="AD41" s="4"/>
      <c r="AE41" s="3" t="s">
        <v>30523</v>
      </c>
      <c r="AF41" s="4"/>
      <c r="AG41" s="3"/>
      <c r="AH41" s="4"/>
      <c r="AI41" s="3" t="s">
        <v>30522</v>
      </c>
      <c r="AJ41" s="4"/>
      <c r="AK41" s="3" t="s">
        <v>30521</v>
      </c>
      <c r="AL41" s="4"/>
      <c r="AM41" s="3" t="s">
        <v>30520</v>
      </c>
      <c r="AN41" s="4"/>
      <c r="AO41" s="3"/>
      <c r="AP41" s="4"/>
      <c r="AQ41" s="3" t="s">
        <v>30519</v>
      </c>
      <c r="AR41" s="4" t="s">
        <v>30518</v>
      </c>
      <c r="AS41" s="3" t="s">
        <v>30517</v>
      </c>
      <c r="AT41" s="4"/>
      <c r="AU41" s="3" t="s">
        <v>30516</v>
      </c>
      <c r="AV41" s="4"/>
      <c r="AW41" s="3" t="s">
        <v>30515</v>
      </c>
      <c r="AX41" s="4"/>
      <c r="AY41" s="3" t="s">
        <v>30514</v>
      </c>
      <c r="AZ41" s="4"/>
      <c r="BA41" s="3" t="s">
        <v>30513</v>
      </c>
      <c r="BB41" s="4"/>
      <c r="BC41" s="3" t="s">
        <v>30512</v>
      </c>
      <c r="BD41" s="4"/>
      <c r="BE41" s="3" t="s">
        <v>30511</v>
      </c>
    </row>
    <row r="42" spans="2:57" customFormat="1">
      <c r="B42">
        <f>IFERROR(VLOOKUP(E42,Swadesh!$C$6:$D$212,2,FALSE),"")</f>
        <v>162</v>
      </c>
      <c r="D42" t="s">
        <v>29712</v>
      </c>
      <c r="E42" s="6" t="s">
        <v>30510</v>
      </c>
      <c r="F42" s="5">
        <v>1.51</v>
      </c>
      <c r="G42">
        <f t="shared" si="0"/>
        <v>2</v>
      </c>
      <c r="H42" s="3" t="s">
        <v>30509</v>
      </c>
      <c r="I42" s="4"/>
      <c r="J42" s="3" t="s">
        <v>30508</v>
      </c>
      <c r="K42" s="4" t="s">
        <v>30507</v>
      </c>
      <c r="L42" s="3" t="s">
        <v>30506</v>
      </c>
      <c r="M42" s="4"/>
      <c r="N42" s="3" t="s">
        <v>30505</v>
      </c>
      <c r="O42" s="4"/>
      <c r="P42" t="s">
        <v>907</v>
      </c>
      <c r="Q42" s="3"/>
      <c r="R42" s="4" t="s">
        <v>30504</v>
      </c>
      <c r="S42" t="s">
        <v>30503</v>
      </c>
      <c r="T42" s="3" t="s">
        <v>30502</v>
      </c>
      <c r="U42" s="4"/>
      <c r="V42" s="3" t="s">
        <v>1102</v>
      </c>
      <c r="W42" s="4"/>
      <c r="X42" s="3" t="s">
        <v>30501</v>
      </c>
      <c r="Y42" s="4"/>
      <c r="Z42" t="s">
        <v>907</v>
      </c>
      <c r="AA42" s="3" t="s">
        <v>30500</v>
      </c>
      <c r="AB42" s="4"/>
      <c r="AC42" s="3" t="s">
        <v>30499</v>
      </c>
      <c r="AD42" s="4"/>
      <c r="AE42" s="3" t="s">
        <v>1098</v>
      </c>
      <c r="AF42" s="4" t="s">
        <v>30498</v>
      </c>
      <c r="AG42" s="3" t="s">
        <v>30497</v>
      </c>
      <c r="AH42" s="4"/>
      <c r="AI42" s="3" t="s">
        <v>30496</v>
      </c>
      <c r="AJ42" s="4"/>
      <c r="AK42" s="3" t="s">
        <v>30495</v>
      </c>
      <c r="AL42" s="4" t="s">
        <v>30494</v>
      </c>
      <c r="AM42" s="3" t="s">
        <v>30493</v>
      </c>
      <c r="AN42" s="4"/>
      <c r="AO42" s="3" t="s">
        <v>1093</v>
      </c>
      <c r="AP42" s="4"/>
      <c r="AQ42" s="3" t="s">
        <v>30492</v>
      </c>
      <c r="AR42" s="4" t="s">
        <v>30491</v>
      </c>
      <c r="AS42" s="3" t="s">
        <v>1091</v>
      </c>
      <c r="AT42" s="4"/>
      <c r="AU42" s="3" t="s">
        <v>1090</v>
      </c>
      <c r="AV42" s="4"/>
      <c r="AW42" s="3" t="s">
        <v>30490</v>
      </c>
      <c r="AX42" s="4"/>
      <c r="AY42" s="3" t="s">
        <v>1088</v>
      </c>
      <c r="AZ42" s="4"/>
      <c r="BA42" s="3" t="s">
        <v>30489</v>
      </c>
      <c r="BB42" s="4"/>
      <c r="BC42" s="3" t="s">
        <v>1086</v>
      </c>
      <c r="BD42" s="4"/>
      <c r="BE42" s="3" t="s">
        <v>1085</v>
      </c>
    </row>
    <row r="43" spans="2:57" customFormat="1">
      <c r="B43">
        <f>IFERROR(VLOOKUP(E43,Swadesh!$C$6:$D$212,2,FALSE),"")</f>
        <v>147</v>
      </c>
      <c r="D43" t="s">
        <v>29712</v>
      </c>
      <c r="E43" s="6" t="s">
        <v>29179</v>
      </c>
      <c r="F43" s="5">
        <v>1.52</v>
      </c>
      <c r="G43">
        <f t="shared" si="0"/>
        <v>2</v>
      </c>
      <c r="H43" s="3" t="s">
        <v>30488</v>
      </c>
      <c r="I43" s="4" t="s">
        <v>30487</v>
      </c>
      <c r="J43" s="3" t="s">
        <v>30486</v>
      </c>
      <c r="K43" s="4"/>
      <c r="L43" s="3" t="s">
        <v>30485</v>
      </c>
      <c r="M43" s="4"/>
      <c r="N43" s="3" t="s">
        <v>30484</v>
      </c>
      <c r="O43" s="4"/>
      <c r="P43" t="s">
        <v>907</v>
      </c>
      <c r="Q43" s="3"/>
      <c r="R43" s="4" t="s">
        <v>9010</v>
      </c>
      <c r="S43" t="s">
        <v>907</v>
      </c>
      <c r="T43" s="3" t="s">
        <v>30483</v>
      </c>
      <c r="U43" s="4" t="s">
        <v>30482</v>
      </c>
      <c r="V43" s="3" t="s">
        <v>30481</v>
      </c>
      <c r="W43" s="4" t="s">
        <v>30480</v>
      </c>
      <c r="X43" s="3" t="s">
        <v>30479</v>
      </c>
      <c r="Y43" s="4"/>
      <c r="Z43" t="s">
        <v>907</v>
      </c>
      <c r="AA43" s="3" t="s">
        <v>9004</v>
      </c>
      <c r="AB43" s="4" t="s">
        <v>30478</v>
      </c>
      <c r="AC43" s="3" t="s">
        <v>20972</v>
      </c>
      <c r="AD43" s="4"/>
      <c r="AE43" s="3" t="s">
        <v>30477</v>
      </c>
      <c r="AF43" s="4"/>
      <c r="AG43" s="3" t="s">
        <v>30476</v>
      </c>
      <c r="AH43" s="4"/>
      <c r="AI43" s="3" t="s">
        <v>30475</v>
      </c>
      <c r="AJ43" s="4"/>
      <c r="AK43" s="3" t="s">
        <v>30474</v>
      </c>
      <c r="AL43" s="4"/>
      <c r="AM43" s="3" t="s">
        <v>30473</v>
      </c>
      <c r="AN43" s="4"/>
      <c r="AO43" s="3" t="s">
        <v>30472</v>
      </c>
      <c r="AP43" s="4"/>
      <c r="AQ43" s="3" t="s">
        <v>20972</v>
      </c>
      <c r="AR43" s="4"/>
      <c r="AS43" s="3" t="s">
        <v>30471</v>
      </c>
      <c r="AT43" s="4"/>
      <c r="AU43" s="3" t="s">
        <v>30470</v>
      </c>
      <c r="AV43" s="4"/>
      <c r="AW43" s="3" t="s">
        <v>30469</v>
      </c>
      <c r="AX43" s="4"/>
      <c r="AY43" s="3" t="s">
        <v>30468</v>
      </c>
      <c r="AZ43" s="4"/>
      <c r="BA43" s="3" t="s">
        <v>30467</v>
      </c>
      <c r="BB43" s="4"/>
      <c r="BC43" s="3" t="s">
        <v>30466</v>
      </c>
      <c r="BD43" s="4"/>
      <c r="BE43" s="3" t="s">
        <v>30465</v>
      </c>
    </row>
    <row r="44" spans="2:57" customFormat="1">
      <c r="B44">
        <f>IFERROR(VLOOKUP(E44,Swadesh!$C$6:$D$212,2,FALSE),"")</f>
        <v>148</v>
      </c>
      <c r="D44" t="s">
        <v>29712</v>
      </c>
      <c r="E44" s="6" t="s">
        <v>30464</v>
      </c>
      <c r="F44" s="5">
        <v>1.53</v>
      </c>
      <c r="G44">
        <f t="shared" si="0"/>
        <v>2</v>
      </c>
      <c r="H44" s="3" t="s">
        <v>30463</v>
      </c>
      <c r="I44" s="4"/>
      <c r="J44" s="3" t="s">
        <v>30462</v>
      </c>
      <c r="K44" s="4"/>
      <c r="L44" s="3" t="s">
        <v>8495</v>
      </c>
      <c r="M44" s="4"/>
      <c r="N44" s="3" t="s">
        <v>30461</v>
      </c>
      <c r="O44" s="4"/>
      <c r="P44" t="s">
        <v>907</v>
      </c>
      <c r="Q44" s="3"/>
      <c r="R44" s="4" t="s">
        <v>30460</v>
      </c>
      <c r="S44" t="s">
        <v>907</v>
      </c>
      <c r="T44" s="3" t="s">
        <v>30459</v>
      </c>
      <c r="U44" s="4" t="s">
        <v>30458</v>
      </c>
      <c r="V44" s="3" t="s">
        <v>8492</v>
      </c>
      <c r="W44" s="4" t="s">
        <v>30457</v>
      </c>
      <c r="X44" s="3"/>
      <c r="Y44" s="4"/>
      <c r="Z44" t="s">
        <v>907</v>
      </c>
      <c r="AA44" s="3" t="s">
        <v>8489</v>
      </c>
      <c r="AB44" s="4" t="s">
        <v>30456</v>
      </c>
      <c r="AC44" s="3" t="s">
        <v>30455</v>
      </c>
      <c r="AD44" s="4"/>
      <c r="AE44" s="3" t="s">
        <v>30454</v>
      </c>
      <c r="AF44" s="4"/>
      <c r="AG44" s="3" t="s">
        <v>30453</v>
      </c>
      <c r="AH44" s="4"/>
      <c r="AI44" s="3" t="s">
        <v>30452</v>
      </c>
      <c r="AJ44" s="4"/>
      <c r="AK44" s="3" t="s">
        <v>30451</v>
      </c>
      <c r="AL44" s="4"/>
      <c r="AM44" s="3" t="s">
        <v>30450</v>
      </c>
      <c r="AN44" s="4"/>
      <c r="AO44" s="3" t="s">
        <v>30449</v>
      </c>
      <c r="AP44" s="4" t="s">
        <v>29929</v>
      </c>
      <c r="AQ44" s="3" t="s">
        <v>30448</v>
      </c>
      <c r="AR44" s="4"/>
      <c r="AS44" s="3" t="s">
        <v>30447</v>
      </c>
      <c r="AT44" s="4"/>
      <c r="AU44" s="3" t="s">
        <v>30446</v>
      </c>
      <c r="AV44" s="4"/>
      <c r="AW44" s="3" t="s">
        <v>30445</v>
      </c>
      <c r="AX44" s="4"/>
      <c r="AY44" s="3" t="s">
        <v>30444</v>
      </c>
      <c r="AZ44" s="4"/>
      <c r="BA44" s="3" t="s">
        <v>30443</v>
      </c>
      <c r="BB44" s="4"/>
      <c r="BC44" s="3" t="s">
        <v>30442</v>
      </c>
      <c r="BD44" s="4"/>
      <c r="BE44" s="3" t="s">
        <v>8473</v>
      </c>
    </row>
    <row r="45" spans="2:57" customFormat="1">
      <c r="B45">
        <f>IFERROR(VLOOKUP(E45,Swadesh!$C$6:$D$212,2,FALSE),"")</f>
        <v>149</v>
      </c>
      <c r="D45" t="s">
        <v>29712</v>
      </c>
      <c r="E45" s="6" t="s">
        <v>30441</v>
      </c>
      <c r="F45" s="5">
        <v>1.54</v>
      </c>
      <c r="G45">
        <f t="shared" si="0"/>
        <v>2</v>
      </c>
      <c r="H45" s="3" t="s">
        <v>30440</v>
      </c>
      <c r="I45" s="4"/>
      <c r="J45" s="3" t="s">
        <v>30439</v>
      </c>
      <c r="K45" s="4"/>
      <c r="L45" s="3" t="s">
        <v>30438</v>
      </c>
      <c r="M45" s="4"/>
      <c r="N45" s="3" t="s">
        <v>30437</v>
      </c>
      <c r="O45" s="4"/>
      <c r="P45" t="s">
        <v>907</v>
      </c>
      <c r="Q45" s="3"/>
      <c r="R45" s="4" t="s">
        <v>30436</v>
      </c>
      <c r="S45" t="s">
        <v>907</v>
      </c>
      <c r="T45" s="3" t="s">
        <v>30435</v>
      </c>
      <c r="U45" s="4" t="s">
        <v>30434</v>
      </c>
      <c r="V45" s="3" t="s">
        <v>30433</v>
      </c>
      <c r="W45" s="4" t="s">
        <v>30432</v>
      </c>
      <c r="X45" s="3" t="s">
        <v>30431</v>
      </c>
      <c r="Y45" s="4"/>
      <c r="Z45" t="s">
        <v>907</v>
      </c>
      <c r="AA45" s="3" t="s">
        <v>30430</v>
      </c>
      <c r="AB45" s="4"/>
      <c r="AC45" s="3" t="s">
        <v>30429</v>
      </c>
      <c r="AD45" s="4"/>
      <c r="AE45" s="3" t="s">
        <v>30428</v>
      </c>
      <c r="AF45" s="4"/>
      <c r="AG45" s="3" t="s">
        <v>30427</v>
      </c>
      <c r="AH45" s="4"/>
      <c r="AI45" s="3" t="s">
        <v>30426</v>
      </c>
      <c r="AJ45" s="4"/>
      <c r="AK45" s="3" t="s">
        <v>30425</v>
      </c>
      <c r="AL45" s="4"/>
      <c r="AM45" s="3" t="s">
        <v>30424</v>
      </c>
      <c r="AN45" s="4"/>
      <c r="AO45" s="3" t="s">
        <v>30423</v>
      </c>
      <c r="AP45" s="4"/>
      <c r="AQ45" s="3" t="s">
        <v>30422</v>
      </c>
      <c r="AR45" s="4"/>
      <c r="AS45" s="3" t="s">
        <v>30421</v>
      </c>
      <c r="AT45" s="4"/>
      <c r="AU45" s="3" t="s">
        <v>30420</v>
      </c>
      <c r="AV45" s="4"/>
      <c r="AW45" s="3" t="s">
        <v>30419</v>
      </c>
      <c r="AX45" s="4"/>
      <c r="AY45" s="3" t="s">
        <v>30418</v>
      </c>
      <c r="AZ45" s="4"/>
      <c r="BA45" s="3" t="s">
        <v>30417</v>
      </c>
      <c r="BB45" s="4"/>
      <c r="BC45" s="3" t="s">
        <v>30416</v>
      </c>
      <c r="BD45" s="4"/>
      <c r="BE45" s="3" t="s">
        <v>30415</v>
      </c>
    </row>
    <row r="46" spans="2:57" customFormat="1">
      <c r="B46" t="str">
        <f>IFERROR(VLOOKUP(E46,Swadesh!$C$6:$D$212,2,FALSE),"")</f>
        <v/>
      </c>
      <c r="D46" t="s">
        <v>29712</v>
      </c>
      <c r="E46" s="6" t="s">
        <v>30414</v>
      </c>
      <c r="F46" s="5">
        <v>1.55</v>
      </c>
      <c r="G46">
        <f t="shared" si="0"/>
        <v>2</v>
      </c>
      <c r="H46" s="3" t="s">
        <v>30413</v>
      </c>
      <c r="I46" s="4"/>
      <c r="J46" s="3" t="s">
        <v>30412</v>
      </c>
      <c r="K46" s="4" t="s">
        <v>30411</v>
      </c>
      <c r="L46" s="3" t="s">
        <v>30410</v>
      </c>
      <c r="M46" s="4"/>
      <c r="N46" s="3" t="s">
        <v>30409</v>
      </c>
      <c r="O46" s="4"/>
      <c r="P46" t="s">
        <v>907</v>
      </c>
      <c r="Q46" s="3"/>
      <c r="R46" s="4"/>
      <c r="S46" t="s">
        <v>907</v>
      </c>
      <c r="T46" s="3" t="s">
        <v>30408</v>
      </c>
      <c r="U46" s="4"/>
      <c r="V46" s="3" t="s">
        <v>30407</v>
      </c>
      <c r="W46" s="4"/>
      <c r="X46" s="3" t="s">
        <v>30406</v>
      </c>
      <c r="Y46" s="4"/>
      <c r="Z46" t="s">
        <v>907</v>
      </c>
      <c r="AA46" s="3" t="s">
        <v>30405</v>
      </c>
      <c r="AB46" s="4"/>
      <c r="AC46" s="3" t="s">
        <v>30404</v>
      </c>
      <c r="AD46" s="4"/>
      <c r="AE46" s="3" t="s">
        <v>30403</v>
      </c>
      <c r="AF46" s="4"/>
      <c r="AG46" s="3" t="s">
        <v>30402</v>
      </c>
      <c r="AH46" s="4"/>
      <c r="AI46" s="3" t="s">
        <v>30401</v>
      </c>
      <c r="AJ46" s="4"/>
      <c r="AK46" s="3" t="s">
        <v>30400</v>
      </c>
      <c r="AL46" s="4" t="s">
        <v>30399</v>
      </c>
      <c r="AM46" s="3" t="s">
        <v>30398</v>
      </c>
      <c r="AN46" s="4"/>
      <c r="AO46" s="3" t="s">
        <v>30397</v>
      </c>
      <c r="AP46" s="4"/>
      <c r="AQ46" s="3" t="s">
        <v>30396</v>
      </c>
      <c r="AR46" s="4"/>
      <c r="AS46" s="3" t="s">
        <v>30395</v>
      </c>
      <c r="AT46" s="4"/>
      <c r="AU46" s="3" t="s">
        <v>30394</v>
      </c>
      <c r="AV46" s="4"/>
      <c r="AW46" s="3" t="s">
        <v>30344</v>
      </c>
      <c r="AX46" s="4"/>
      <c r="AY46" s="3" t="s">
        <v>30393</v>
      </c>
      <c r="AZ46" s="4"/>
      <c r="BA46" s="3" t="s">
        <v>30392</v>
      </c>
      <c r="BB46" s="4"/>
      <c r="BC46" s="3" t="s">
        <v>30391</v>
      </c>
      <c r="BD46" s="4"/>
      <c r="BE46" s="3" t="s">
        <v>30390</v>
      </c>
    </row>
    <row r="47" spans="2:57" customFormat="1">
      <c r="B47" t="str">
        <f>IFERROR(VLOOKUP(E47,Swadesh!$C$6:$D$212,2,FALSE),"")</f>
        <v/>
      </c>
      <c r="D47" t="s">
        <v>29712</v>
      </c>
      <c r="E47" s="6" t="s">
        <v>30389</v>
      </c>
      <c r="F47" s="5">
        <v>1.56</v>
      </c>
      <c r="G47">
        <f t="shared" si="0"/>
        <v>2</v>
      </c>
      <c r="H47" s="3" t="s">
        <v>30388</v>
      </c>
      <c r="I47" s="4"/>
      <c r="J47" s="3" t="s">
        <v>30387</v>
      </c>
      <c r="K47" s="4" t="s">
        <v>30386</v>
      </c>
      <c r="L47" s="3" t="s">
        <v>30385</v>
      </c>
      <c r="M47" s="4" t="s">
        <v>30384</v>
      </c>
      <c r="N47" s="3" t="s">
        <v>30383</v>
      </c>
      <c r="O47" s="4"/>
      <c r="P47" t="s">
        <v>907</v>
      </c>
      <c r="Q47" s="3" t="s">
        <v>30382</v>
      </c>
      <c r="R47" s="4"/>
      <c r="S47" t="s">
        <v>907</v>
      </c>
      <c r="T47" s="3" t="s">
        <v>30381</v>
      </c>
      <c r="U47" s="4"/>
      <c r="V47" s="3" t="s">
        <v>30380</v>
      </c>
      <c r="W47" s="4"/>
      <c r="X47" s="3" t="s">
        <v>30379</v>
      </c>
      <c r="Y47" s="4"/>
      <c r="Z47" t="s">
        <v>907</v>
      </c>
      <c r="AA47" s="3" t="s">
        <v>30378</v>
      </c>
      <c r="AB47" s="4" t="s">
        <v>30377</v>
      </c>
      <c r="AC47" s="3" t="s">
        <v>30376</v>
      </c>
      <c r="AD47" s="4"/>
      <c r="AE47" s="3" t="s">
        <v>30375</v>
      </c>
      <c r="AF47" s="4"/>
      <c r="AG47" s="3" t="s">
        <v>30374</v>
      </c>
      <c r="AH47" s="4"/>
      <c r="AI47" s="3" t="s">
        <v>30373</v>
      </c>
      <c r="AJ47" s="4"/>
      <c r="AK47" s="3" t="s">
        <v>30372</v>
      </c>
      <c r="AL47" s="4"/>
      <c r="AM47" s="3" t="s">
        <v>30371</v>
      </c>
      <c r="AN47" s="4"/>
      <c r="AO47" s="3" t="s">
        <v>30370</v>
      </c>
      <c r="AP47" s="4"/>
      <c r="AQ47" s="3" t="s">
        <v>30369</v>
      </c>
      <c r="AR47" s="4"/>
      <c r="AS47" s="3" t="s">
        <v>30368</v>
      </c>
      <c r="AT47" s="4"/>
      <c r="AU47" s="3" t="s">
        <v>30367</v>
      </c>
      <c r="AV47" s="4"/>
      <c r="AW47" s="3" t="s">
        <v>30366</v>
      </c>
      <c r="AX47" s="4"/>
      <c r="AY47" s="3" t="s">
        <v>30365</v>
      </c>
      <c r="AZ47" s="4"/>
      <c r="BA47" s="3" t="s">
        <v>30364</v>
      </c>
      <c r="BB47" s="4"/>
      <c r="BC47" s="3" t="s">
        <v>30363</v>
      </c>
      <c r="BD47" s="4"/>
      <c r="BE47" s="3" t="s">
        <v>30340</v>
      </c>
    </row>
    <row r="48" spans="2:57" customFormat="1">
      <c r="B48" t="str">
        <f>IFERROR(VLOOKUP(E48,Swadesh!$C$6:$D$212,2,FALSE),"")</f>
        <v/>
      </c>
      <c r="D48" t="s">
        <v>29712</v>
      </c>
      <c r="E48" s="6" t="s">
        <v>30362</v>
      </c>
      <c r="F48" s="5">
        <v>1.57</v>
      </c>
      <c r="G48">
        <f t="shared" si="0"/>
        <v>2</v>
      </c>
      <c r="H48" s="3" t="s">
        <v>30361</v>
      </c>
      <c r="I48" s="4" t="s">
        <v>30360</v>
      </c>
      <c r="J48" s="3" t="s">
        <v>30359</v>
      </c>
      <c r="K48" s="4" t="s">
        <v>6771</v>
      </c>
      <c r="L48" s="3" t="s">
        <v>30358</v>
      </c>
      <c r="M48" s="4"/>
      <c r="N48" s="3" t="s">
        <v>30357</v>
      </c>
      <c r="O48" s="4"/>
      <c r="P48" t="s">
        <v>907</v>
      </c>
      <c r="Q48" s="3"/>
      <c r="R48" s="4"/>
      <c r="S48" t="s">
        <v>907</v>
      </c>
      <c r="T48" s="3" t="s">
        <v>30356</v>
      </c>
      <c r="U48" s="4" t="s">
        <v>30355</v>
      </c>
      <c r="V48" s="3"/>
      <c r="W48" s="4"/>
      <c r="X48" s="3"/>
      <c r="Y48" s="4"/>
      <c r="Z48" t="s">
        <v>907</v>
      </c>
      <c r="AA48" s="3" t="s">
        <v>30354</v>
      </c>
      <c r="AB48" s="4"/>
      <c r="AC48" s="3" t="s">
        <v>30353</v>
      </c>
      <c r="AD48" s="4"/>
      <c r="AE48" s="3" t="s">
        <v>30352</v>
      </c>
      <c r="AF48" s="4"/>
      <c r="AG48" s="3" t="s">
        <v>30351</v>
      </c>
      <c r="AH48" s="4"/>
      <c r="AI48" s="3" t="s">
        <v>30350</v>
      </c>
      <c r="AJ48" s="4"/>
      <c r="AK48" s="3" t="s">
        <v>30349</v>
      </c>
      <c r="AL48" s="4"/>
      <c r="AM48" s="3" t="s">
        <v>30348</v>
      </c>
      <c r="AN48" s="4"/>
      <c r="AO48" s="3" t="s">
        <v>30347</v>
      </c>
      <c r="AP48" s="4"/>
      <c r="AQ48" s="3" t="s">
        <v>30346</v>
      </c>
      <c r="AR48" s="4"/>
      <c r="AS48" s="3" t="s">
        <v>923</v>
      </c>
      <c r="AT48" s="4"/>
      <c r="AU48" s="3" t="s">
        <v>30345</v>
      </c>
      <c r="AV48" s="4"/>
      <c r="AW48" s="3" t="s">
        <v>30344</v>
      </c>
      <c r="AX48" s="4"/>
      <c r="AY48" s="3" t="s">
        <v>30343</v>
      </c>
      <c r="AZ48" s="4"/>
      <c r="BA48" s="3" t="s">
        <v>30342</v>
      </c>
      <c r="BB48" s="4"/>
      <c r="BC48" s="3" t="s">
        <v>30341</v>
      </c>
      <c r="BD48" s="4"/>
      <c r="BE48" s="3" t="s">
        <v>30340</v>
      </c>
    </row>
    <row r="49" spans="2:57" customFormat="1">
      <c r="B49" t="str">
        <f>IFERROR(VLOOKUP(E49,Swadesh!$C$6:$D$212,2,FALSE),"")</f>
        <v/>
      </c>
      <c r="D49" t="s">
        <v>29712</v>
      </c>
      <c r="E49" s="6" t="s">
        <v>30339</v>
      </c>
      <c r="F49" s="5">
        <v>1.58</v>
      </c>
      <c r="G49">
        <f t="shared" si="0"/>
        <v>2</v>
      </c>
      <c r="H49" s="3" t="s">
        <v>30338</v>
      </c>
      <c r="I49" s="4" t="s">
        <v>30337</v>
      </c>
      <c r="J49" s="3" t="s">
        <v>30336</v>
      </c>
      <c r="K49" s="4" t="s">
        <v>6771</v>
      </c>
      <c r="L49" s="3" t="s">
        <v>30335</v>
      </c>
      <c r="M49" s="4" t="s">
        <v>30334</v>
      </c>
      <c r="N49" s="3" t="s">
        <v>30333</v>
      </c>
      <c r="O49" s="4"/>
      <c r="P49" t="s">
        <v>907</v>
      </c>
      <c r="Q49" s="3"/>
      <c r="R49" s="4" t="s">
        <v>30332</v>
      </c>
      <c r="S49" t="s">
        <v>907</v>
      </c>
      <c r="T49" s="3" t="s">
        <v>30331</v>
      </c>
      <c r="U49" s="4"/>
      <c r="V49" s="3" t="s">
        <v>30330</v>
      </c>
      <c r="W49" s="4" t="s">
        <v>30329</v>
      </c>
      <c r="X49" s="3" t="s">
        <v>30328</v>
      </c>
      <c r="Y49" s="4"/>
      <c r="Z49" t="s">
        <v>907</v>
      </c>
      <c r="AA49" s="3" t="s">
        <v>30327</v>
      </c>
      <c r="AB49" s="4" t="s">
        <v>30326</v>
      </c>
      <c r="AC49" s="3" t="s">
        <v>30325</v>
      </c>
      <c r="AD49" s="4"/>
      <c r="AE49" s="3" t="s">
        <v>30324</v>
      </c>
      <c r="AF49" s="4" t="s">
        <v>30323</v>
      </c>
      <c r="AG49" s="3"/>
      <c r="AH49" s="4"/>
      <c r="AI49" s="3" t="s">
        <v>30322</v>
      </c>
      <c r="AJ49" s="4" t="s">
        <v>27933</v>
      </c>
      <c r="AK49" s="3" t="s">
        <v>30321</v>
      </c>
      <c r="AL49" s="4" t="s">
        <v>30320</v>
      </c>
      <c r="AM49" s="3" t="s">
        <v>30319</v>
      </c>
      <c r="AN49" s="4"/>
      <c r="AO49" s="3"/>
      <c r="AP49" s="4"/>
      <c r="AQ49" s="3" t="s">
        <v>30318</v>
      </c>
      <c r="AR49" s="4"/>
      <c r="AS49" s="3" t="s">
        <v>30317</v>
      </c>
      <c r="AT49" s="4"/>
      <c r="AU49" s="3" t="s">
        <v>30316</v>
      </c>
      <c r="AV49" s="4"/>
      <c r="AW49" s="3" t="s">
        <v>30315</v>
      </c>
      <c r="AX49" s="4"/>
      <c r="AY49" s="3" t="s">
        <v>30314</v>
      </c>
      <c r="AZ49" s="4"/>
      <c r="BA49" s="3" t="s">
        <v>30313</v>
      </c>
      <c r="BB49" s="4"/>
      <c r="BC49" s="3" t="s">
        <v>30312</v>
      </c>
      <c r="BD49" s="4"/>
      <c r="BE49" s="3" t="s">
        <v>30311</v>
      </c>
    </row>
    <row r="50" spans="2:57" customFormat="1">
      <c r="B50" t="str">
        <f>IFERROR(VLOOKUP(E50,Swadesh!$C$6:$D$212,2,FALSE),"")</f>
        <v/>
      </c>
      <c r="D50" t="s">
        <v>29712</v>
      </c>
      <c r="E50" s="6" t="s">
        <v>30310</v>
      </c>
      <c r="F50" s="5">
        <v>1.59</v>
      </c>
      <c r="G50">
        <f t="shared" si="0"/>
        <v>2</v>
      </c>
      <c r="H50" s="3" t="s">
        <v>30309</v>
      </c>
      <c r="I50" s="4" t="s">
        <v>30308</v>
      </c>
      <c r="J50" s="3" t="s">
        <v>30307</v>
      </c>
      <c r="K50" s="4" t="s">
        <v>30306</v>
      </c>
      <c r="L50" s="3" t="s">
        <v>30305</v>
      </c>
      <c r="M50" s="4"/>
      <c r="N50" s="3" t="s">
        <v>30304</v>
      </c>
      <c r="O50" s="4"/>
      <c r="P50" t="s">
        <v>907</v>
      </c>
      <c r="Q50" s="3"/>
      <c r="R50" s="4"/>
      <c r="S50" t="s">
        <v>907</v>
      </c>
      <c r="T50" s="3" t="s">
        <v>30303</v>
      </c>
      <c r="U50" s="4"/>
      <c r="V50" s="3" t="s">
        <v>30302</v>
      </c>
      <c r="W50" s="4"/>
      <c r="X50" s="3" t="s">
        <v>30301</v>
      </c>
      <c r="Y50" s="4"/>
      <c r="Z50" t="s">
        <v>907</v>
      </c>
      <c r="AA50" s="3" t="s">
        <v>30300</v>
      </c>
      <c r="AB50" s="4"/>
      <c r="AC50" s="3" t="s">
        <v>30299</v>
      </c>
      <c r="AD50" s="4"/>
      <c r="AE50" s="3" t="s">
        <v>30298</v>
      </c>
      <c r="AF50" s="4"/>
      <c r="AG50" s="3"/>
      <c r="AH50" s="4"/>
      <c r="AI50" s="3" t="s">
        <v>30297</v>
      </c>
      <c r="AJ50" s="4"/>
      <c r="AK50" s="3" t="s">
        <v>30296</v>
      </c>
      <c r="AL50" s="4" t="s">
        <v>30295</v>
      </c>
      <c r="AM50" s="3" t="s">
        <v>30294</v>
      </c>
      <c r="AN50" s="4"/>
      <c r="AO50" s="3"/>
      <c r="AP50" s="4"/>
      <c r="AQ50" s="3" t="s">
        <v>30293</v>
      </c>
      <c r="AR50" s="4"/>
      <c r="AS50" s="3" t="s">
        <v>923</v>
      </c>
      <c r="AT50" s="4"/>
      <c r="AU50" s="3" t="s">
        <v>30292</v>
      </c>
      <c r="AV50" s="4"/>
      <c r="AW50" s="3" t="s">
        <v>30291</v>
      </c>
      <c r="AX50" s="4"/>
      <c r="AY50" s="3" t="s">
        <v>30290</v>
      </c>
      <c r="AZ50" s="4"/>
      <c r="BA50" s="3" t="s">
        <v>30289</v>
      </c>
      <c r="BB50" s="4"/>
      <c r="BC50" s="3" t="s">
        <v>30288</v>
      </c>
      <c r="BD50" s="4"/>
      <c r="BE50" s="3" t="s">
        <v>30287</v>
      </c>
    </row>
    <row r="51" spans="2:57" customFormat="1">
      <c r="B51" t="str">
        <f>IFERROR(VLOOKUP(E51,Swadesh!$C$6:$D$212,2,FALSE),"")</f>
        <v/>
      </c>
      <c r="D51" t="s">
        <v>29712</v>
      </c>
      <c r="E51" s="6" t="s">
        <v>30286</v>
      </c>
      <c r="F51" s="5">
        <v>1.61</v>
      </c>
      <c r="G51">
        <f t="shared" si="0"/>
        <v>2</v>
      </c>
      <c r="H51" s="3" t="s">
        <v>30285</v>
      </c>
      <c r="I51" s="4" t="s">
        <v>30284</v>
      </c>
      <c r="J51" s="3" t="s">
        <v>30283</v>
      </c>
      <c r="K51" s="4" t="s">
        <v>6771</v>
      </c>
      <c r="L51" s="3" t="s">
        <v>30282</v>
      </c>
      <c r="M51" s="4"/>
      <c r="N51" s="3" t="s">
        <v>30281</v>
      </c>
      <c r="O51" s="4"/>
      <c r="P51" t="s">
        <v>907</v>
      </c>
      <c r="Q51" s="3" t="s">
        <v>30280</v>
      </c>
      <c r="R51" s="4" t="s">
        <v>30279</v>
      </c>
      <c r="S51" t="s">
        <v>907</v>
      </c>
      <c r="T51" s="3" t="s">
        <v>30278</v>
      </c>
      <c r="U51" s="4" t="s">
        <v>30277</v>
      </c>
      <c r="V51" s="3" t="s">
        <v>30276</v>
      </c>
      <c r="W51" s="4"/>
      <c r="X51" s="3" t="s">
        <v>30275</v>
      </c>
      <c r="Y51" s="4" t="s">
        <v>30274</v>
      </c>
      <c r="Z51" t="s">
        <v>907</v>
      </c>
      <c r="AA51" s="3" t="s">
        <v>30273</v>
      </c>
      <c r="AB51" s="4" t="s">
        <v>30272</v>
      </c>
      <c r="AC51" s="3" t="s">
        <v>30271</v>
      </c>
      <c r="AD51" s="4"/>
      <c r="AE51" s="3" t="s">
        <v>7799</v>
      </c>
      <c r="AF51" s="4"/>
      <c r="AG51" s="3" t="s">
        <v>30270</v>
      </c>
      <c r="AH51" s="4"/>
      <c r="AI51" s="3" t="s">
        <v>30269</v>
      </c>
      <c r="AJ51" s="4"/>
      <c r="AK51" s="3" t="s">
        <v>30268</v>
      </c>
      <c r="AL51" s="4"/>
      <c r="AM51" s="3" t="s">
        <v>30267</v>
      </c>
      <c r="AN51" s="4"/>
      <c r="AO51" s="3" t="s">
        <v>30266</v>
      </c>
      <c r="AP51" s="4"/>
      <c r="AQ51" s="3" t="s">
        <v>7796</v>
      </c>
      <c r="AR51" s="4"/>
      <c r="AS51" s="3" t="s">
        <v>30265</v>
      </c>
      <c r="AT51" s="4"/>
      <c r="AU51" s="3" t="s">
        <v>30264</v>
      </c>
      <c r="AV51" s="4"/>
      <c r="AW51" s="3" t="s">
        <v>30263</v>
      </c>
      <c r="AX51" s="4"/>
      <c r="AY51" s="3" t="s">
        <v>30262</v>
      </c>
      <c r="AZ51" s="4"/>
      <c r="BA51" s="3" t="s">
        <v>30261</v>
      </c>
      <c r="BB51" s="4"/>
      <c r="BC51" s="3" t="s">
        <v>30260</v>
      </c>
      <c r="BD51" s="4"/>
      <c r="BE51" s="3" t="s">
        <v>30259</v>
      </c>
    </row>
    <row r="52" spans="2:57" customFormat="1">
      <c r="B52" t="str">
        <f>IFERROR(VLOOKUP(E52,Swadesh!$C$6:$D$212,2,FALSE),"")</f>
        <v/>
      </c>
      <c r="D52" t="s">
        <v>29712</v>
      </c>
      <c r="E52" s="6" t="s">
        <v>30258</v>
      </c>
      <c r="F52" s="5">
        <v>1.62</v>
      </c>
      <c r="G52">
        <f t="shared" si="0"/>
        <v>2</v>
      </c>
      <c r="H52" s="3" t="s">
        <v>30257</v>
      </c>
      <c r="I52" s="4"/>
      <c r="J52" s="3" t="s">
        <v>30256</v>
      </c>
      <c r="K52" s="4" t="s">
        <v>30255</v>
      </c>
      <c r="L52" s="3" t="s">
        <v>30254</v>
      </c>
      <c r="M52" s="4"/>
      <c r="N52" s="3" t="s">
        <v>30253</v>
      </c>
      <c r="O52" s="4"/>
      <c r="P52" t="s">
        <v>907</v>
      </c>
      <c r="Q52" s="3" t="s">
        <v>30252</v>
      </c>
      <c r="R52" s="4" t="s">
        <v>3940</v>
      </c>
      <c r="S52" t="s">
        <v>907</v>
      </c>
      <c r="T52" s="3" t="s">
        <v>30251</v>
      </c>
      <c r="U52" s="4"/>
      <c r="V52" s="3" t="s">
        <v>30250</v>
      </c>
      <c r="W52" s="4" t="s">
        <v>30249</v>
      </c>
      <c r="X52" s="3" t="s">
        <v>30248</v>
      </c>
      <c r="Y52" s="4"/>
      <c r="Z52" t="s">
        <v>907</v>
      </c>
      <c r="AA52" s="3" t="s">
        <v>30247</v>
      </c>
      <c r="AB52" s="4" t="s">
        <v>30246</v>
      </c>
      <c r="AC52" s="3" t="s">
        <v>30245</v>
      </c>
      <c r="AD52" s="4"/>
      <c r="AE52" s="3" t="s">
        <v>30244</v>
      </c>
      <c r="AF52" s="4"/>
      <c r="AG52" s="3" t="s">
        <v>30243</v>
      </c>
      <c r="AH52" s="4"/>
      <c r="AI52" s="3" t="s">
        <v>30242</v>
      </c>
      <c r="AJ52" s="4"/>
      <c r="AK52" s="3" t="s">
        <v>30241</v>
      </c>
      <c r="AL52" s="4"/>
      <c r="AM52" s="3" t="s">
        <v>30240</v>
      </c>
      <c r="AN52" s="4"/>
      <c r="AO52" s="3" t="s">
        <v>5341</v>
      </c>
      <c r="AP52" s="4"/>
      <c r="AQ52" s="3" t="s">
        <v>30239</v>
      </c>
      <c r="AR52" s="4"/>
      <c r="AS52" s="3" t="s">
        <v>30238</v>
      </c>
      <c r="AT52" s="4"/>
      <c r="AU52" s="3" t="s">
        <v>30237</v>
      </c>
      <c r="AV52" s="4"/>
      <c r="AW52" s="3" t="s">
        <v>30236</v>
      </c>
      <c r="AX52" s="4"/>
      <c r="AY52" s="3" t="s">
        <v>30235</v>
      </c>
      <c r="AZ52" s="4"/>
      <c r="BA52" s="3" t="s">
        <v>30234</v>
      </c>
      <c r="BB52" s="4"/>
      <c r="BC52" s="3" t="s">
        <v>30233</v>
      </c>
      <c r="BD52" s="4"/>
      <c r="BE52" s="3" t="s">
        <v>30232</v>
      </c>
    </row>
    <row r="53" spans="2:57" customFormat="1">
      <c r="B53" t="str">
        <f>IFERROR(VLOOKUP(E53,Swadesh!$C$6:$D$212,2,FALSE),"")</f>
        <v/>
      </c>
      <c r="D53" t="s">
        <v>29712</v>
      </c>
      <c r="E53" s="6" t="s">
        <v>30231</v>
      </c>
      <c r="F53" s="5">
        <v>1.63</v>
      </c>
      <c r="G53">
        <f t="shared" si="0"/>
        <v>2</v>
      </c>
      <c r="H53" s="3" t="s">
        <v>30230</v>
      </c>
      <c r="I53" s="4"/>
      <c r="J53" s="3" t="s">
        <v>30229</v>
      </c>
      <c r="K53" s="4"/>
      <c r="L53" s="3" t="s">
        <v>30228</v>
      </c>
      <c r="M53" s="4" t="s">
        <v>30227</v>
      </c>
      <c r="N53" s="3" t="s">
        <v>30226</v>
      </c>
      <c r="O53" s="4"/>
      <c r="P53" t="s">
        <v>907</v>
      </c>
      <c r="Q53" s="3" t="s">
        <v>30225</v>
      </c>
      <c r="R53" s="4" t="s">
        <v>30224</v>
      </c>
      <c r="S53" t="s">
        <v>907</v>
      </c>
      <c r="T53" s="3" t="s">
        <v>30223</v>
      </c>
      <c r="U53" s="4"/>
      <c r="V53" s="3" t="s">
        <v>30222</v>
      </c>
      <c r="W53" s="4" t="s">
        <v>30221</v>
      </c>
      <c r="X53" s="3" t="s">
        <v>30220</v>
      </c>
      <c r="Y53" s="4"/>
      <c r="Z53" t="s">
        <v>907</v>
      </c>
      <c r="AA53" s="3" t="s">
        <v>30219</v>
      </c>
      <c r="AB53" s="4"/>
      <c r="AC53" s="3" t="s">
        <v>30218</v>
      </c>
      <c r="AD53" s="4"/>
      <c r="AE53" s="3" t="s">
        <v>30217</v>
      </c>
      <c r="AF53" s="4"/>
      <c r="AG53" s="3" t="s">
        <v>30216</v>
      </c>
      <c r="AH53" s="4"/>
      <c r="AI53" s="3" t="s">
        <v>30215</v>
      </c>
      <c r="AJ53" s="4"/>
      <c r="AK53" s="3" t="s">
        <v>30214</v>
      </c>
      <c r="AL53" s="4" t="s">
        <v>30213</v>
      </c>
      <c r="AM53" s="3" t="s">
        <v>30212</v>
      </c>
      <c r="AN53" s="4"/>
      <c r="AO53" s="3" t="s">
        <v>30211</v>
      </c>
      <c r="AP53" s="4"/>
      <c r="AQ53" s="3" t="s">
        <v>30210</v>
      </c>
      <c r="AR53" s="4"/>
      <c r="AS53" s="3" t="s">
        <v>30209</v>
      </c>
      <c r="AT53" s="4"/>
      <c r="AU53" s="3" t="s">
        <v>30208</v>
      </c>
      <c r="AV53" s="4"/>
      <c r="AW53" s="3" t="s">
        <v>30207</v>
      </c>
      <c r="AX53" s="4"/>
      <c r="AY53" s="3" t="s">
        <v>30206</v>
      </c>
      <c r="AZ53" s="4"/>
      <c r="BA53" s="3" t="s">
        <v>30205</v>
      </c>
      <c r="BB53" s="4"/>
      <c r="BC53" s="3" t="s">
        <v>30204</v>
      </c>
      <c r="BD53" s="4"/>
      <c r="BE53" s="3" t="s">
        <v>30203</v>
      </c>
    </row>
    <row r="54" spans="2:57" customFormat="1">
      <c r="B54" t="str">
        <f>IFERROR(VLOOKUP(E54,Swadesh!$C$6:$D$212,2,FALSE),"")</f>
        <v/>
      </c>
      <c r="D54" t="s">
        <v>29712</v>
      </c>
      <c r="E54" s="6" t="s">
        <v>30202</v>
      </c>
      <c r="F54" s="5">
        <v>1.64</v>
      </c>
      <c r="G54">
        <f t="shared" si="0"/>
        <v>2</v>
      </c>
      <c r="H54" s="3" t="s">
        <v>30201</v>
      </c>
      <c r="I54" s="4"/>
      <c r="J54" s="3" t="s">
        <v>30200</v>
      </c>
      <c r="K54" s="4" t="s">
        <v>6771</v>
      </c>
      <c r="L54" s="3" t="s">
        <v>30199</v>
      </c>
      <c r="M54" s="4"/>
      <c r="N54" s="3" t="s">
        <v>30198</v>
      </c>
      <c r="O54" s="4"/>
      <c r="P54" t="s">
        <v>907</v>
      </c>
      <c r="Q54" s="3"/>
      <c r="R54" s="4"/>
      <c r="S54" t="s">
        <v>907</v>
      </c>
      <c r="T54" s="3" t="s">
        <v>30197</v>
      </c>
      <c r="U54" s="4" t="s">
        <v>30196</v>
      </c>
      <c r="V54" s="3" t="s">
        <v>30195</v>
      </c>
      <c r="W54" s="4"/>
      <c r="X54" s="3" t="s">
        <v>30194</v>
      </c>
      <c r="Y54" s="4"/>
      <c r="Z54" t="s">
        <v>907</v>
      </c>
      <c r="AA54" s="3" t="s">
        <v>30193</v>
      </c>
      <c r="AB54" s="4"/>
      <c r="AC54" s="3" t="s">
        <v>30192</v>
      </c>
      <c r="AD54" s="4"/>
      <c r="AE54" s="3" t="s">
        <v>30191</v>
      </c>
      <c r="AF54" s="4"/>
      <c r="AG54" s="3"/>
      <c r="AH54" s="4"/>
      <c r="AI54" s="3" t="s">
        <v>30190</v>
      </c>
      <c r="AJ54" s="4"/>
      <c r="AK54" s="3" t="s">
        <v>30189</v>
      </c>
      <c r="AL54" s="4" t="s">
        <v>9819</v>
      </c>
      <c r="AM54" s="3" t="s">
        <v>30188</v>
      </c>
      <c r="AN54" s="4"/>
      <c r="AO54" s="3"/>
      <c r="AP54" s="4"/>
      <c r="AQ54" s="3" t="s">
        <v>30187</v>
      </c>
      <c r="AR54" s="4"/>
      <c r="AS54" s="3" t="s">
        <v>923</v>
      </c>
      <c r="AT54" s="4"/>
      <c r="AU54" s="3" t="s">
        <v>30186</v>
      </c>
      <c r="AV54" s="4"/>
      <c r="AW54" s="3" t="s">
        <v>30185</v>
      </c>
      <c r="AX54" s="4"/>
      <c r="AY54" s="3" t="s">
        <v>30184</v>
      </c>
      <c r="AZ54" s="4"/>
      <c r="BA54" s="3" t="s">
        <v>30183</v>
      </c>
      <c r="BB54" s="4"/>
      <c r="BC54" s="3" t="s">
        <v>30182</v>
      </c>
      <c r="BD54" s="4"/>
      <c r="BE54" s="3" t="s">
        <v>30181</v>
      </c>
    </row>
    <row r="55" spans="2:57" customFormat="1">
      <c r="B55" t="str">
        <f>IFERROR(VLOOKUP(E55,Swadesh!$C$6:$D$212,2,FALSE),"")</f>
        <v/>
      </c>
      <c r="D55" t="s">
        <v>29712</v>
      </c>
      <c r="E55" s="6" t="s">
        <v>9511</v>
      </c>
      <c r="F55" s="5">
        <v>1.71</v>
      </c>
      <c r="G55">
        <f t="shared" si="0"/>
        <v>2</v>
      </c>
      <c r="H55" s="3" t="s">
        <v>30180</v>
      </c>
      <c r="I55" s="4" t="s">
        <v>30179</v>
      </c>
      <c r="J55" s="3" t="s">
        <v>30178</v>
      </c>
      <c r="K55" s="4" t="s">
        <v>29994</v>
      </c>
      <c r="L55" s="3" t="s">
        <v>30177</v>
      </c>
      <c r="M55" s="4" t="s">
        <v>30176</v>
      </c>
      <c r="N55" s="3" t="s">
        <v>30175</v>
      </c>
      <c r="O55" s="4"/>
      <c r="P55" t="s">
        <v>907</v>
      </c>
      <c r="Q55" s="3"/>
      <c r="R55" s="4"/>
      <c r="S55" t="s">
        <v>907</v>
      </c>
      <c r="T55" s="3" t="s">
        <v>30174</v>
      </c>
      <c r="U55" s="4"/>
      <c r="V55" s="3"/>
      <c r="W55" s="4"/>
      <c r="X55" s="3" t="s">
        <v>30173</v>
      </c>
      <c r="Y55" s="4"/>
      <c r="Z55" t="s">
        <v>907</v>
      </c>
      <c r="AA55" s="3" t="s">
        <v>30148</v>
      </c>
      <c r="AB55" s="4"/>
      <c r="AC55" s="3" t="s">
        <v>18014</v>
      </c>
      <c r="AD55" s="4"/>
      <c r="AE55" s="3" t="s">
        <v>30172</v>
      </c>
      <c r="AF55" s="4"/>
      <c r="AG55" s="3" t="s">
        <v>30171</v>
      </c>
      <c r="AH55" s="4"/>
      <c r="AI55" s="3" t="s">
        <v>30170</v>
      </c>
      <c r="AJ55" s="4"/>
      <c r="AK55" s="3" t="s">
        <v>26144</v>
      </c>
      <c r="AL55" s="4"/>
      <c r="AM55" s="3" t="s">
        <v>9511</v>
      </c>
      <c r="AN55" s="4"/>
      <c r="AO55" s="3" t="s">
        <v>30169</v>
      </c>
      <c r="AP55" s="4"/>
      <c r="AQ55" s="3" t="s">
        <v>30167</v>
      </c>
      <c r="AR55" s="4"/>
      <c r="AS55" s="3" t="s">
        <v>30168</v>
      </c>
      <c r="AT55" s="4"/>
      <c r="AU55" s="3" t="s">
        <v>30167</v>
      </c>
      <c r="AV55" s="4"/>
      <c r="AW55" s="3" t="s">
        <v>30166</v>
      </c>
      <c r="AX55" s="4"/>
      <c r="AY55" s="3" t="s">
        <v>30165</v>
      </c>
      <c r="AZ55" s="4"/>
      <c r="BA55" s="3" t="s">
        <v>30164</v>
      </c>
      <c r="BB55" s="4"/>
      <c r="BC55" s="3" t="s">
        <v>30163</v>
      </c>
      <c r="BD55" s="4"/>
      <c r="BE55" s="3" t="s">
        <v>30162</v>
      </c>
    </row>
    <row r="56" spans="2:57" customFormat="1">
      <c r="B56">
        <f>IFERROR(VLOOKUP(E56,Swadesh!$C$6:$D$212,2,FALSE),"")</f>
        <v>163</v>
      </c>
      <c r="D56" t="s">
        <v>29712</v>
      </c>
      <c r="E56" s="6" t="s">
        <v>30161</v>
      </c>
      <c r="F56" s="5">
        <v>1.72</v>
      </c>
      <c r="G56">
        <f t="shared" si="0"/>
        <v>2</v>
      </c>
      <c r="H56" s="3" t="s">
        <v>30160</v>
      </c>
      <c r="I56" s="4"/>
      <c r="J56" s="3" t="s">
        <v>30159</v>
      </c>
      <c r="K56" s="4"/>
      <c r="L56" s="3" t="s">
        <v>30158</v>
      </c>
      <c r="M56" s="4"/>
      <c r="N56" s="3" t="s">
        <v>30157</v>
      </c>
      <c r="O56" s="4"/>
      <c r="P56" t="s">
        <v>907</v>
      </c>
      <c r="Q56" s="3"/>
      <c r="R56" s="4" t="s">
        <v>30156</v>
      </c>
      <c r="S56" t="s">
        <v>30155</v>
      </c>
      <c r="T56" s="3" t="s">
        <v>30154</v>
      </c>
      <c r="U56" s="4" t="s">
        <v>30153</v>
      </c>
      <c r="V56" s="3" t="s">
        <v>30152</v>
      </c>
      <c r="W56" s="4" t="s">
        <v>30151</v>
      </c>
      <c r="X56" s="3" t="s">
        <v>30150</v>
      </c>
      <c r="Y56" s="4" t="s">
        <v>30149</v>
      </c>
      <c r="Z56" t="s">
        <v>907</v>
      </c>
      <c r="AA56" s="3" t="s">
        <v>30148</v>
      </c>
      <c r="AB56" s="4"/>
      <c r="AC56" s="3" t="s">
        <v>30147</v>
      </c>
      <c r="AD56" s="4"/>
      <c r="AE56" s="3" t="s">
        <v>30146</v>
      </c>
      <c r="AF56" s="4"/>
      <c r="AG56" s="3" t="s">
        <v>30145</v>
      </c>
      <c r="AH56" s="4"/>
      <c r="AI56" s="3" t="s">
        <v>30144</v>
      </c>
      <c r="AJ56" s="4"/>
      <c r="AK56" s="3" t="s">
        <v>30143</v>
      </c>
      <c r="AL56" s="4"/>
      <c r="AM56" s="3" t="s">
        <v>30142</v>
      </c>
      <c r="AN56" s="4"/>
      <c r="AO56" s="3" t="s">
        <v>30141</v>
      </c>
      <c r="AP56" s="4"/>
      <c r="AQ56" s="3" t="s">
        <v>30140</v>
      </c>
      <c r="AR56" s="4"/>
      <c r="AS56" s="3" t="s">
        <v>30139</v>
      </c>
      <c r="AT56" s="4"/>
      <c r="AU56" s="3" t="s">
        <v>30138</v>
      </c>
      <c r="AV56" s="4"/>
      <c r="AW56" s="3" t="s">
        <v>30137</v>
      </c>
      <c r="AX56" s="4"/>
      <c r="AY56" s="3" t="s">
        <v>30136</v>
      </c>
      <c r="AZ56" s="4"/>
      <c r="BA56" s="3" t="s">
        <v>30135</v>
      </c>
      <c r="BB56" s="4"/>
      <c r="BC56" s="3" t="s">
        <v>30134</v>
      </c>
      <c r="BD56" s="4"/>
      <c r="BE56" s="3" t="s">
        <v>30133</v>
      </c>
    </row>
    <row r="57" spans="2:57" customFormat="1">
      <c r="B57">
        <f>IFERROR(VLOOKUP(E57,Swadesh!$C$6:$D$212,2,FALSE),"")</f>
        <v>160</v>
      </c>
      <c r="D57" t="s">
        <v>29712</v>
      </c>
      <c r="E57" s="6" t="s">
        <v>30132</v>
      </c>
      <c r="F57" s="5">
        <v>1.73</v>
      </c>
      <c r="G57">
        <f t="shared" si="0"/>
        <v>2</v>
      </c>
      <c r="H57" s="3" t="s">
        <v>30131</v>
      </c>
      <c r="I57" s="4"/>
      <c r="J57" s="3" t="s">
        <v>30130</v>
      </c>
      <c r="K57" s="4" t="s">
        <v>6771</v>
      </c>
      <c r="L57" s="3" t="s">
        <v>30129</v>
      </c>
      <c r="M57" s="4"/>
      <c r="N57" s="3" t="s">
        <v>30128</v>
      </c>
      <c r="O57" s="4"/>
      <c r="P57" t="s">
        <v>907</v>
      </c>
      <c r="Q57" s="3"/>
      <c r="R57" s="4" t="s">
        <v>30127</v>
      </c>
      <c r="S57" t="s">
        <v>907</v>
      </c>
      <c r="T57" s="3" t="s">
        <v>30126</v>
      </c>
      <c r="U57" s="4" t="s">
        <v>30125</v>
      </c>
      <c r="V57" s="3" t="s">
        <v>30124</v>
      </c>
      <c r="W57" s="4" t="s">
        <v>30123</v>
      </c>
      <c r="X57" s="3" t="s">
        <v>30122</v>
      </c>
      <c r="Y57" s="4"/>
      <c r="Z57" t="s">
        <v>907</v>
      </c>
      <c r="AA57" s="3" t="s">
        <v>30121</v>
      </c>
      <c r="AB57" s="4"/>
      <c r="AC57" s="3" t="s">
        <v>30120</v>
      </c>
      <c r="AD57" s="4"/>
      <c r="AE57" s="3" t="s">
        <v>30119</v>
      </c>
      <c r="AF57" s="4"/>
      <c r="AG57" s="3" t="s">
        <v>30118</v>
      </c>
      <c r="AH57" s="4"/>
      <c r="AI57" s="3" t="s">
        <v>30117</v>
      </c>
      <c r="AJ57" s="4"/>
      <c r="AK57" s="3" t="s">
        <v>30116</v>
      </c>
      <c r="AL57" s="4"/>
      <c r="AM57" s="3" t="s">
        <v>30115</v>
      </c>
      <c r="AN57" s="4"/>
      <c r="AO57" s="3" t="s">
        <v>30114</v>
      </c>
      <c r="AP57" s="4"/>
      <c r="AQ57" s="3" t="s">
        <v>30113</v>
      </c>
      <c r="AR57" s="4" t="s">
        <v>30112</v>
      </c>
      <c r="AS57" s="3" t="s">
        <v>30111</v>
      </c>
      <c r="AT57" s="4"/>
      <c r="AU57" s="3" t="s">
        <v>30110</v>
      </c>
      <c r="AV57" s="4"/>
      <c r="AW57" s="3" t="s">
        <v>30109</v>
      </c>
      <c r="AX57" s="4"/>
      <c r="AY57" s="3" t="s">
        <v>30108</v>
      </c>
      <c r="AZ57" s="4"/>
      <c r="BA57" s="3" t="s">
        <v>30107</v>
      </c>
      <c r="BB57" s="4"/>
      <c r="BC57" s="3" t="s">
        <v>30106</v>
      </c>
      <c r="BD57" s="4" t="s">
        <v>1987</v>
      </c>
      <c r="BE57" s="3" t="s">
        <v>30105</v>
      </c>
    </row>
    <row r="58" spans="2:57" customFormat="1">
      <c r="B58">
        <f>IFERROR(VLOOKUP(E58,Swadesh!$C$6:$D$212,2,FALSE),"")</f>
        <v>161</v>
      </c>
      <c r="D58" t="s">
        <v>29712</v>
      </c>
      <c r="E58" s="6" t="s">
        <v>30104</v>
      </c>
      <c r="F58" s="5">
        <v>1.74</v>
      </c>
      <c r="G58">
        <f t="shared" si="0"/>
        <v>2</v>
      </c>
      <c r="H58" s="3" t="s">
        <v>30103</v>
      </c>
      <c r="I58" s="4" t="s">
        <v>30102</v>
      </c>
      <c r="J58" s="3" t="s">
        <v>30101</v>
      </c>
      <c r="K58" s="4" t="s">
        <v>30100</v>
      </c>
      <c r="L58" s="3" t="s">
        <v>30099</v>
      </c>
      <c r="M58" s="4"/>
      <c r="N58" s="3" t="s">
        <v>30098</v>
      </c>
      <c r="O58" s="4"/>
      <c r="P58" t="s">
        <v>907</v>
      </c>
      <c r="Q58" s="3"/>
      <c r="R58" s="4" t="s">
        <v>30097</v>
      </c>
      <c r="S58" t="s">
        <v>907</v>
      </c>
      <c r="T58" s="3" t="s">
        <v>30096</v>
      </c>
      <c r="U58" s="4" t="s">
        <v>30095</v>
      </c>
      <c r="V58" s="3" t="s">
        <v>30094</v>
      </c>
      <c r="W58" s="4" t="s">
        <v>30093</v>
      </c>
      <c r="X58" s="3" t="s">
        <v>30092</v>
      </c>
      <c r="Y58" s="4"/>
      <c r="Z58" t="s">
        <v>907</v>
      </c>
      <c r="AA58" s="3" t="s">
        <v>30091</v>
      </c>
      <c r="AB58" s="4"/>
      <c r="AC58" s="3" t="s">
        <v>30090</v>
      </c>
      <c r="AD58" s="4"/>
      <c r="AE58" s="3" t="s">
        <v>30089</v>
      </c>
      <c r="AF58" s="4" t="s">
        <v>30088</v>
      </c>
      <c r="AG58" s="3" t="s">
        <v>30087</v>
      </c>
      <c r="AH58" s="4"/>
      <c r="AI58" s="3" t="s">
        <v>30086</v>
      </c>
      <c r="AJ58" s="4" t="s">
        <v>9819</v>
      </c>
      <c r="AK58" s="3" t="s">
        <v>30085</v>
      </c>
      <c r="AL58" s="4"/>
      <c r="AM58" s="3" t="s">
        <v>30084</v>
      </c>
      <c r="AN58" s="4"/>
      <c r="AO58" s="3" t="s">
        <v>30083</v>
      </c>
      <c r="AP58" s="4"/>
      <c r="AQ58" s="3" t="s">
        <v>30082</v>
      </c>
      <c r="AR58" s="4" t="s">
        <v>30081</v>
      </c>
      <c r="AS58" s="3" t="s">
        <v>923</v>
      </c>
      <c r="AT58" s="4"/>
      <c r="AU58" s="3" t="s">
        <v>30080</v>
      </c>
      <c r="AV58" s="4"/>
      <c r="AW58" s="3" t="s">
        <v>30079</v>
      </c>
      <c r="AX58" s="4"/>
      <c r="AY58" s="3" t="s">
        <v>30078</v>
      </c>
      <c r="AZ58" s="4"/>
      <c r="BA58" s="3" t="s">
        <v>30077</v>
      </c>
      <c r="BB58" s="4"/>
      <c r="BC58" s="3" t="s">
        <v>30076</v>
      </c>
      <c r="BD58" s="4"/>
      <c r="BE58" s="3" t="s">
        <v>30075</v>
      </c>
    </row>
    <row r="59" spans="2:57" customFormat="1">
      <c r="B59" t="str">
        <f>IFERROR(VLOOKUP(E59,Swadesh!$C$6:$D$212,2,FALSE),"")</f>
        <v/>
      </c>
      <c r="D59" t="s">
        <v>29712</v>
      </c>
      <c r="E59" s="6" t="s">
        <v>30074</v>
      </c>
      <c r="F59" s="5">
        <v>1.75</v>
      </c>
      <c r="G59">
        <f t="shared" si="0"/>
        <v>2</v>
      </c>
      <c r="H59" s="3" t="s">
        <v>30073</v>
      </c>
      <c r="I59" s="4"/>
      <c r="J59" s="3" t="s">
        <v>30072</v>
      </c>
      <c r="K59" s="4"/>
      <c r="L59" s="3" t="s">
        <v>30071</v>
      </c>
      <c r="M59" s="4"/>
      <c r="N59" s="3" t="s">
        <v>30070</v>
      </c>
      <c r="O59" s="4"/>
      <c r="P59" t="s">
        <v>907</v>
      </c>
      <c r="Q59" s="3"/>
      <c r="R59" s="4" t="s">
        <v>30069</v>
      </c>
      <c r="S59" t="s">
        <v>907</v>
      </c>
      <c r="T59" s="3" t="s">
        <v>30068</v>
      </c>
      <c r="U59" s="4" t="s">
        <v>30067</v>
      </c>
      <c r="V59" s="3" t="s">
        <v>30066</v>
      </c>
      <c r="W59" s="4" t="s">
        <v>30065</v>
      </c>
      <c r="X59" s="3" t="s">
        <v>30064</v>
      </c>
      <c r="Y59" s="4" t="s">
        <v>30063</v>
      </c>
      <c r="Z59" t="s">
        <v>907</v>
      </c>
      <c r="AA59" s="3" t="s">
        <v>30062</v>
      </c>
      <c r="AB59" s="4" t="s">
        <v>30061</v>
      </c>
      <c r="AC59" s="3" t="s">
        <v>30060</v>
      </c>
      <c r="AD59" s="4"/>
      <c r="AE59" s="3" t="s">
        <v>30059</v>
      </c>
      <c r="AF59" s="4"/>
      <c r="AG59" s="3" t="s">
        <v>30058</v>
      </c>
      <c r="AH59" s="4"/>
      <c r="AI59" s="3" t="s">
        <v>30057</v>
      </c>
      <c r="AJ59" s="4"/>
      <c r="AK59" s="3" t="s">
        <v>30056</v>
      </c>
      <c r="AL59" s="4"/>
      <c r="AM59" s="3" t="s">
        <v>30055</v>
      </c>
      <c r="AN59" s="4"/>
      <c r="AO59" s="3" t="s">
        <v>30054</v>
      </c>
      <c r="AP59" s="4"/>
      <c r="AQ59" s="3" t="s">
        <v>30054</v>
      </c>
      <c r="AR59" s="4"/>
      <c r="AS59" s="3" t="s">
        <v>30053</v>
      </c>
      <c r="AT59" s="4"/>
      <c r="AU59" s="3" t="s">
        <v>30052</v>
      </c>
      <c r="AV59" s="4"/>
      <c r="AW59" s="3" t="s">
        <v>30051</v>
      </c>
      <c r="AX59" s="4"/>
      <c r="AY59" s="3" t="s">
        <v>30050</v>
      </c>
      <c r="AZ59" s="4"/>
      <c r="BA59" s="3" t="s">
        <v>30049</v>
      </c>
      <c r="BB59" s="4"/>
      <c r="BC59" s="3" t="s">
        <v>30048</v>
      </c>
      <c r="BD59" s="4"/>
      <c r="BE59" s="3" t="s">
        <v>30047</v>
      </c>
    </row>
    <row r="60" spans="2:57" customFormat="1">
      <c r="B60" t="str">
        <f>IFERROR(VLOOKUP(E60,Swadesh!$C$6:$D$212,2,FALSE),"")</f>
        <v/>
      </c>
      <c r="D60" t="s">
        <v>29712</v>
      </c>
      <c r="E60" s="6" t="s">
        <v>30046</v>
      </c>
      <c r="F60" s="5">
        <v>1.76</v>
      </c>
      <c r="G60">
        <f t="shared" si="0"/>
        <v>2</v>
      </c>
      <c r="H60" s="3" t="s">
        <v>30045</v>
      </c>
      <c r="I60" s="4" t="s">
        <v>30044</v>
      </c>
      <c r="J60" s="3" t="s">
        <v>30043</v>
      </c>
      <c r="K60" s="4"/>
      <c r="L60" s="3" t="s">
        <v>30042</v>
      </c>
      <c r="M60" s="4"/>
      <c r="N60" s="3" t="s">
        <v>30041</v>
      </c>
      <c r="O60" s="4"/>
      <c r="P60" t="s">
        <v>907</v>
      </c>
      <c r="Q60" s="3"/>
      <c r="R60" s="4"/>
      <c r="S60" t="s">
        <v>907</v>
      </c>
      <c r="T60" s="3"/>
      <c r="U60" s="4"/>
      <c r="V60" s="3" t="s">
        <v>30040</v>
      </c>
      <c r="W60" s="4" t="s">
        <v>30039</v>
      </c>
      <c r="X60" s="3"/>
      <c r="Y60" s="4"/>
      <c r="Z60" t="s">
        <v>907</v>
      </c>
      <c r="AA60" s="3" t="s">
        <v>30038</v>
      </c>
      <c r="AB60" s="4" t="s">
        <v>30037</v>
      </c>
      <c r="AC60" s="3" t="s">
        <v>30036</v>
      </c>
      <c r="AD60" s="4"/>
      <c r="AE60" s="3" t="s">
        <v>30035</v>
      </c>
      <c r="AF60" s="4"/>
      <c r="AG60" s="3" t="s">
        <v>30034</v>
      </c>
      <c r="AH60" s="4"/>
      <c r="AI60" s="3" t="s">
        <v>30033</v>
      </c>
      <c r="AJ60" s="4"/>
      <c r="AK60" s="3" t="s">
        <v>30032</v>
      </c>
      <c r="AL60" s="4"/>
      <c r="AM60" s="3" t="s">
        <v>30031</v>
      </c>
      <c r="AN60" s="4"/>
      <c r="AO60" s="3" t="s">
        <v>30030</v>
      </c>
      <c r="AP60" s="4"/>
      <c r="AQ60" s="3" t="s">
        <v>30029</v>
      </c>
      <c r="AR60" s="4"/>
      <c r="AS60" s="3" t="s">
        <v>30028</v>
      </c>
      <c r="AT60" s="4"/>
      <c r="AU60" s="3" t="s">
        <v>30027</v>
      </c>
      <c r="AV60" s="4"/>
      <c r="AW60" s="3" t="s">
        <v>30026</v>
      </c>
      <c r="AX60" s="4"/>
      <c r="AY60" s="3" t="s">
        <v>30025</v>
      </c>
      <c r="AZ60" s="4"/>
      <c r="BA60" s="3" t="s">
        <v>30024</v>
      </c>
      <c r="BB60" s="4"/>
      <c r="BC60" s="3" t="s">
        <v>30023</v>
      </c>
      <c r="BD60" s="4"/>
      <c r="BE60" s="3" t="s">
        <v>30022</v>
      </c>
    </row>
    <row r="61" spans="2:57" customFormat="1">
      <c r="B61">
        <f>IFERROR(VLOOKUP(E61,Swadesh!$C$6:$D$212,2,FALSE),"")</f>
        <v>165</v>
      </c>
      <c r="D61" t="s">
        <v>29712</v>
      </c>
      <c r="E61" s="6" t="s">
        <v>30021</v>
      </c>
      <c r="F61" s="5">
        <v>1.77</v>
      </c>
      <c r="G61">
        <f t="shared" si="0"/>
        <v>2</v>
      </c>
      <c r="H61" s="3"/>
      <c r="I61" s="4"/>
      <c r="J61" s="3" t="s">
        <v>30020</v>
      </c>
      <c r="K61" s="4"/>
      <c r="L61" s="3" t="s">
        <v>30019</v>
      </c>
      <c r="M61" s="4"/>
      <c r="N61" s="3" t="s">
        <v>30018</v>
      </c>
      <c r="O61" s="4"/>
      <c r="P61" t="s">
        <v>907</v>
      </c>
      <c r="Q61" s="3"/>
      <c r="R61" s="4"/>
      <c r="S61" t="s">
        <v>907</v>
      </c>
      <c r="T61" s="3"/>
      <c r="U61" s="4"/>
      <c r="V61" s="3"/>
      <c r="W61" s="4" t="s">
        <v>30017</v>
      </c>
      <c r="X61" s="3" t="s">
        <v>30016</v>
      </c>
      <c r="Y61" s="4" t="s">
        <v>30015</v>
      </c>
      <c r="Z61" t="s">
        <v>907</v>
      </c>
      <c r="AA61" s="3" t="s">
        <v>30014</v>
      </c>
      <c r="AB61" s="4"/>
      <c r="AC61" s="3" t="s">
        <v>30013</v>
      </c>
      <c r="AD61" s="4"/>
      <c r="AE61" s="3" t="s">
        <v>30012</v>
      </c>
      <c r="AF61" s="4"/>
      <c r="AG61" s="3" t="s">
        <v>30011</v>
      </c>
      <c r="AH61" s="4"/>
      <c r="AI61" s="3" t="s">
        <v>30010</v>
      </c>
      <c r="AJ61" s="4"/>
      <c r="AK61" s="3" t="s">
        <v>30009</v>
      </c>
      <c r="AL61" s="4"/>
      <c r="AM61" s="3" t="s">
        <v>30008</v>
      </c>
      <c r="AN61" s="4"/>
      <c r="AO61" s="3" t="s">
        <v>30007</v>
      </c>
      <c r="AP61" s="4"/>
      <c r="AQ61" s="3" t="s">
        <v>30006</v>
      </c>
      <c r="AR61" s="4"/>
      <c r="AS61" s="3" t="s">
        <v>30005</v>
      </c>
      <c r="AT61" s="4" t="s">
        <v>30004</v>
      </c>
      <c r="AU61" s="3" t="s">
        <v>30003</v>
      </c>
      <c r="AV61" s="4"/>
      <c r="AW61" s="3" t="s">
        <v>30002</v>
      </c>
      <c r="AX61" s="4"/>
      <c r="AY61" s="3" t="s">
        <v>30001</v>
      </c>
      <c r="AZ61" s="4"/>
      <c r="BA61" s="3" t="s">
        <v>30000</v>
      </c>
      <c r="BB61" s="4"/>
      <c r="BC61" s="3" t="s">
        <v>29999</v>
      </c>
      <c r="BD61" s="4"/>
      <c r="BE61" s="3" t="s">
        <v>29998</v>
      </c>
    </row>
    <row r="62" spans="2:57" customFormat="1">
      <c r="B62" t="str">
        <f>IFERROR(VLOOKUP(E62,Swadesh!$C$6:$D$212,2,FALSE),"")</f>
        <v/>
      </c>
      <c r="D62" t="s">
        <v>29712</v>
      </c>
      <c r="E62" s="6" t="s">
        <v>29997</v>
      </c>
      <c r="F62" s="5">
        <v>1.78</v>
      </c>
      <c r="G62">
        <f t="shared" si="0"/>
        <v>2</v>
      </c>
      <c r="H62" s="3" t="s">
        <v>9659</v>
      </c>
      <c r="I62" s="4" t="s">
        <v>29996</v>
      </c>
      <c r="J62" s="3" t="s">
        <v>29995</v>
      </c>
      <c r="K62" s="4" t="s">
        <v>29994</v>
      </c>
      <c r="L62" s="3" t="s">
        <v>29993</v>
      </c>
      <c r="M62" s="4" t="s">
        <v>29992</v>
      </c>
      <c r="N62" s="3" t="s">
        <v>29991</v>
      </c>
      <c r="O62" s="4"/>
      <c r="P62" t="s">
        <v>907</v>
      </c>
      <c r="Q62" s="3"/>
      <c r="R62" s="4"/>
      <c r="S62" t="s">
        <v>907</v>
      </c>
      <c r="T62" s="3"/>
      <c r="U62" s="4"/>
      <c r="V62" s="3" t="s">
        <v>1102</v>
      </c>
      <c r="W62" s="4" t="s">
        <v>29990</v>
      </c>
      <c r="X62" s="3" t="s">
        <v>29989</v>
      </c>
      <c r="Y62" s="4"/>
      <c r="Z62" t="s">
        <v>907</v>
      </c>
      <c r="AA62" s="3"/>
      <c r="AB62" s="4"/>
      <c r="AC62" s="3" t="s">
        <v>9651</v>
      </c>
      <c r="AD62" s="4"/>
      <c r="AE62" s="3" t="s">
        <v>29988</v>
      </c>
      <c r="AF62" s="4" t="s">
        <v>29987</v>
      </c>
      <c r="AG62" s="3" t="s">
        <v>29986</v>
      </c>
      <c r="AH62" s="4"/>
      <c r="AI62" s="3" t="s">
        <v>29985</v>
      </c>
      <c r="AJ62" s="4"/>
      <c r="AK62" s="3" t="s">
        <v>9646</v>
      </c>
      <c r="AL62" s="4"/>
      <c r="AM62" s="3" t="s">
        <v>29984</v>
      </c>
      <c r="AN62" s="4"/>
      <c r="AO62" s="3" t="s">
        <v>29983</v>
      </c>
      <c r="AP62" s="4"/>
      <c r="AQ62" s="3" t="s">
        <v>29982</v>
      </c>
      <c r="AR62" s="4"/>
      <c r="AS62" s="3" t="s">
        <v>923</v>
      </c>
      <c r="AT62" s="4"/>
      <c r="AU62" s="3" t="s">
        <v>29981</v>
      </c>
      <c r="AV62" s="4"/>
      <c r="AW62" s="3" t="s">
        <v>29980</v>
      </c>
      <c r="AX62" s="4"/>
      <c r="AY62" s="3" t="s">
        <v>29979</v>
      </c>
      <c r="AZ62" s="4"/>
      <c r="BA62" s="3" t="s">
        <v>29978</v>
      </c>
      <c r="BB62" s="4"/>
      <c r="BC62" s="3" t="s">
        <v>29977</v>
      </c>
      <c r="BD62" s="4"/>
      <c r="BE62" s="3" t="s">
        <v>29976</v>
      </c>
    </row>
    <row r="63" spans="2:57" customFormat="1">
      <c r="B63">
        <f>IFERROR(VLOOKUP(E63,Swadesh!$C$6:$D$212,2,FALSE),"")</f>
        <v>167</v>
      </c>
      <c r="C63">
        <v>4</v>
      </c>
      <c r="D63" t="s">
        <v>29712</v>
      </c>
      <c r="E63" s="6" t="s">
        <v>29975</v>
      </c>
      <c r="F63" s="5">
        <v>1.81</v>
      </c>
      <c r="G63">
        <f t="shared" si="0"/>
        <v>2</v>
      </c>
      <c r="H63" s="3" t="s">
        <v>29974</v>
      </c>
      <c r="I63" s="4"/>
      <c r="J63" s="3" t="s">
        <v>29973</v>
      </c>
      <c r="K63" s="4"/>
      <c r="L63" s="3" t="s">
        <v>29972</v>
      </c>
      <c r="M63" s="4"/>
      <c r="N63" s="3" t="s">
        <v>29971</v>
      </c>
      <c r="O63" s="4"/>
      <c r="P63" t="s">
        <v>907</v>
      </c>
      <c r="Q63" s="3"/>
      <c r="R63" s="4" t="s">
        <v>29970</v>
      </c>
      <c r="S63" t="s">
        <v>29969</v>
      </c>
      <c r="T63" s="3" t="s">
        <v>29968</v>
      </c>
      <c r="U63" s="4" t="s">
        <v>29967</v>
      </c>
      <c r="V63" s="3" t="s">
        <v>29966</v>
      </c>
      <c r="W63" s="4"/>
      <c r="X63" s="3" t="s">
        <v>29965</v>
      </c>
      <c r="Y63" s="4"/>
      <c r="Z63" t="s">
        <v>907</v>
      </c>
      <c r="AA63" s="3" t="s">
        <v>29964</v>
      </c>
      <c r="AB63" s="4" t="s">
        <v>29963</v>
      </c>
      <c r="AC63" s="3" t="s">
        <v>29962</v>
      </c>
      <c r="AD63" s="4"/>
      <c r="AE63" s="3" t="s">
        <v>29961</v>
      </c>
      <c r="AF63" s="4" t="s">
        <v>29960</v>
      </c>
      <c r="AG63" s="3" t="s">
        <v>29959</v>
      </c>
      <c r="AH63" s="4"/>
      <c r="AI63" s="3" t="s">
        <v>29958</v>
      </c>
      <c r="AJ63" s="4"/>
      <c r="AK63" s="3" t="s">
        <v>29957</v>
      </c>
      <c r="AL63" s="4"/>
      <c r="AM63" s="3" t="s">
        <v>29956</v>
      </c>
      <c r="AN63" s="4"/>
      <c r="AO63" s="3" t="s">
        <v>29955</v>
      </c>
      <c r="AP63" s="4" t="s">
        <v>29954</v>
      </c>
      <c r="AQ63" s="3" t="s">
        <v>29953</v>
      </c>
      <c r="AR63" s="4"/>
      <c r="AS63" s="3" t="s">
        <v>29952</v>
      </c>
      <c r="AT63" s="4"/>
      <c r="AU63" s="3" t="s">
        <v>29951</v>
      </c>
      <c r="AV63" s="4"/>
      <c r="AW63" s="3" t="s">
        <v>29950</v>
      </c>
      <c r="AX63" s="4"/>
      <c r="AY63" s="3" t="s">
        <v>29949</v>
      </c>
      <c r="AZ63" s="4"/>
      <c r="BA63" s="3" t="s">
        <v>29948</v>
      </c>
      <c r="BB63" s="4"/>
      <c r="BC63" s="3" t="s">
        <v>29947</v>
      </c>
      <c r="BD63" s="4"/>
      <c r="BE63" s="3" t="s">
        <v>29946</v>
      </c>
    </row>
    <row r="64" spans="2:57" customFormat="1">
      <c r="B64" t="str">
        <f>IFERROR(VLOOKUP(E64,Swadesh!$C$6:$D$212,2,FALSE),"")</f>
        <v/>
      </c>
      <c r="D64" t="s">
        <v>29712</v>
      </c>
      <c r="E64" s="6" t="s">
        <v>29945</v>
      </c>
      <c r="F64" s="5">
        <v>1.82</v>
      </c>
      <c r="G64">
        <f t="shared" si="0"/>
        <v>2</v>
      </c>
      <c r="H64" s="3" t="s">
        <v>29944</v>
      </c>
      <c r="I64" s="4" t="s">
        <v>29943</v>
      </c>
      <c r="J64" s="3" t="s">
        <v>9738</v>
      </c>
      <c r="K64" s="4"/>
      <c r="L64" s="3" t="s">
        <v>29942</v>
      </c>
      <c r="M64" s="4" t="s">
        <v>29941</v>
      </c>
      <c r="N64" s="3" t="s">
        <v>29940</v>
      </c>
      <c r="O64" s="4"/>
      <c r="P64" t="s">
        <v>907</v>
      </c>
      <c r="Q64" s="3"/>
      <c r="R64" s="4"/>
      <c r="S64" t="s">
        <v>907</v>
      </c>
      <c r="T64" s="3" t="s">
        <v>29939</v>
      </c>
      <c r="U64" s="4"/>
      <c r="V64" s="3" t="s">
        <v>29938</v>
      </c>
      <c r="W64" s="4"/>
      <c r="X64" s="3" t="s">
        <v>29937</v>
      </c>
      <c r="Y64" s="4"/>
      <c r="Z64" t="s">
        <v>907</v>
      </c>
      <c r="AA64" s="3" t="s">
        <v>29936</v>
      </c>
      <c r="AB64" s="4"/>
      <c r="AC64" s="3" t="s">
        <v>29935</v>
      </c>
      <c r="AD64" s="4"/>
      <c r="AE64" s="3" t="s">
        <v>24623</v>
      </c>
      <c r="AF64" s="4"/>
      <c r="AG64" s="3" t="s">
        <v>29934</v>
      </c>
      <c r="AH64" s="4"/>
      <c r="AI64" s="3" t="s">
        <v>29933</v>
      </c>
      <c r="AJ64" s="4"/>
      <c r="AK64" s="3" t="s">
        <v>29932</v>
      </c>
      <c r="AL64" s="4"/>
      <c r="AM64" s="3" t="s">
        <v>29931</v>
      </c>
      <c r="AN64" s="4"/>
      <c r="AO64" s="3" t="s">
        <v>29930</v>
      </c>
      <c r="AP64" s="4" t="s">
        <v>29929</v>
      </c>
      <c r="AQ64" s="3" t="s">
        <v>29928</v>
      </c>
      <c r="AR64" s="4" t="s">
        <v>29927</v>
      </c>
      <c r="AS64" s="3" t="s">
        <v>923</v>
      </c>
      <c r="AT64" s="4"/>
      <c r="AU64" s="3" t="s">
        <v>29926</v>
      </c>
      <c r="AV64" s="4"/>
      <c r="AW64" s="3" t="s">
        <v>29925</v>
      </c>
      <c r="AX64" s="4"/>
      <c r="AY64" s="3" t="s">
        <v>29924</v>
      </c>
      <c r="AZ64" s="4"/>
      <c r="BA64" s="3" t="s">
        <v>29923</v>
      </c>
      <c r="BB64" s="4"/>
      <c r="BC64" s="3" t="s">
        <v>29922</v>
      </c>
      <c r="BD64" s="4"/>
      <c r="BE64" s="3"/>
    </row>
    <row r="65" spans="2:58" customFormat="1">
      <c r="B65" t="str">
        <f>IFERROR(VLOOKUP(E65,Swadesh!$C$6:$D$212,2,FALSE),"")</f>
        <v/>
      </c>
      <c r="D65" t="s">
        <v>29712</v>
      </c>
      <c r="E65" s="6" t="s">
        <v>29921</v>
      </c>
      <c r="F65" s="5">
        <v>1.83</v>
      </c>
      <c r="G65">
        <f t="shared" si="0"/>
        <v>2</v>
      </c>
      <c r="H65" s="3" t="s">
        <v>29920</v>
      </c>
      <c r="I65" s="4"/>
      <c r="J65" s="3" t="s">
        <v>29919</v>
      </c>
      <c r="K65" s="4"/>
      <c r="L65" s="3" t="s">
        <v>29918</v>
      </c>
      <c r="M65" s="4"/>
      <c r="N65" s="3" t="s">
        <v>29917</v>
      </c>
      <c r="O65" s="4"/>
      <c r="P65" t="s">
        <v>907</v>
      </c>
      <c r="Q65" s="3"/>
      <c r="R65" s="4" t="s">
        <v>29916</v>
      </c>
      <c r="S65" t="s">
        <v>907</v>
      </c>
      <c r="T65" s="3" t="s">
        <v>29915</v>
      </c>
      <c r="U65" s="4" t="s">
        <v>29914</v>
      </c>
      <c r="V65" s="3" t="s">
        <v>29913</v>
      </c>
      <c r="W65" s="4"/>
      <c r="X65" s="3" t="s">
        <v>29912</v>
      </c>
      <c r="Y65" s="4"/>
      <c r="Z65" t="s">
        <v>907</v>
      </c>
      <c r="AA65" s="3" t="s">
        <v>29911</v>
      </c>
      <c r="AB65" s="4"/>
      <c r="AC65" s="3" t="s">
        <v>29910</v>
      </c>
      <c r="AD65" s="4"/>
      <c r="AE65" s="3" t="s">
        <v>29909</v>
      </c>
      <c r="AF65" s="4"/>
      <c r="AG65" s="3" t="s">
        <v>29908</v>
      </c>
      <c r="AH65" s="4"/>
      <c r="AI65" s="3" t="s">
        <v>29907</v>
      </c>
      <c r="AJ65" s="4"/>
      <c r="AK65" s="3" t="s">
        <v>29906</v>
      </c>
      <c r="AL65" s="4"/>
      <c r="AM65" s="3" t="s">
        <v>29905</v>
      </c>
      <c r="AN65" s="4"/>
      <c r="AO65" s="3" t="s">
        <v>29904</v>
      </c>
      <c r="AP65" s="4"/>
      <c r="AQ65" s="3" t="s">
        <v>29903</v>
      </c>
      <c r="AR65" s="4"/>
      <c r="AS65" s="3" t="s">
        <v>923</v>
      </c>
      <c r="AT65" s="4"/>
      <c r="AU65" s="3" t="s">
        <v>29902</v>
      </c>
      <c r="AV65" s="4"/>
      <c r="AW65" s="3" t="s">
        <v>29901</v>
      </c>
      <c r="AX65" s="4"/>
      <c r="AY65" s="3" t="s">
        <v>17464</v>
      </c>
      <c r="AZ65" s="4"/>
      <c r="BA65" s="3" t="s">
        <v>17464</v>
      </c>
      <c r="BB65" s="4"/>
      <c r="BC65" s="3" t="s">
        <v>29900</v>
      </c>
      <c r="BD65" s="4"/>
      <c r="BE65" s="3" t="s">
        <v>29899</v>
      </c>
      <c r="BF65" s="4"/>
    </row>
    <row r="66" spans="2:58" customFormat="1">
      <c r="B66">
        <f>IFERROR(VLOOKUP(E66,Swadesh!$C$6:$D$212,2,FALSE),"")</f>
        <v>168</v>
      </c>
      <c r="D66" t="s">
        <v>29712</v>
      </c>
      <c r="E66" s="6" t="s">
        <v>29898</v>
      </c>
      <c r="F66" s="5">
        <v>1.84</v>
      </c>
      <c r="G66">
        <f t="shared" si="0"/>
        <v>2</v>
      </c>
      <c r="H66" s="3" t="s">
        <v>29897</v>
      </c>
      <c r="I66" s="4" t="s">
        <v>29896</v>
      </c>
      <c r="J66" s="3" t="s">
        <v>29895</v>
      </c>
      <c r="K66" s="4"/>
      <c r="L66" s="3" t="s">
        <v>29894</v>
      </c>
      <c r="M66" s="4"/>
      <c r="N66" s="3" t="s">
        <v>29893</v>
      </c>
      <c r="O66" s="4"/>
      <c r="P66" t="s">
        <v>907</v>
      </c>
      <c r="Q66" s="3"/>
      <c r="R66" s="4" t="s">
        <v>29892</v>
      </c>
      <c r="S66" t="s">
        <v>907</v>
      </c>
      <c r="T66" s="3" t="s">
        <v>29891</v>
      </c>
      <c r="U66" s="4" t="s">
        <v>29890</v>
      </c>
      <c r="V66" s="3" t="s">
        <v>29889</v>
      </c>
      <c r="W66" s="4"/>
      <c r="X66" s="3" t="s">
        <v>29888</v>
      </c>
      <c r="Y66" s="4"/>
      <c r="Z66" t="s">
        <v>907</v>
      </c>
      <c r="AA66" s="3" t="s">
        <v>29887</v>
      </c>
      <c r="AB66" s="4" t="s">
        <v>29884</v>
      </c>
      <c r="AC66" s="3" t="s">
        <v>29886</v>
      </c>
      <c r="AD66" s="4"/>
      <c r="AE66" s="3" t="s">
        <v>16574</v>
      </c>
      <c r="AF66" s="4"/>
      <c r="AG66" s="3" t="s">
        <v>29885</v>
      </c>
      <c r="AH66" s="4" t="s">
        <v>29884</v>
      </c>
      <c r="AI66" s="3" t="s">
        <v>29883</v>
      </c>
      <c r="AJ66" s="4"/>
      <c r="AK66" s="3" t="s">
        <v>29882</v>
      </c>
      <c r="AL66" s="4"/>
      <c r="AM66" s="3" t="s">
        <v>29881</v>
      </c>
      <c r="AN66" s="4"/>
      <c r="AO66" s="3" t="s">
        <v>29880</v>
      </c>
      <c r="AP66" s="4"/>
      <c r="AQ66" s="3" t="s">
        <v>29880</v>
      </c>
      <c r="AR66" s="4"/>
      <c r="AS66" s="3" t="s">
        <v>29879</v>
      </c>
      <c r="AT66" s="4"/>
      <c r="AU66" s="3" t="s">
        <v>29878</v>
      </c>
      <c r="AV66" s="4"/>
      <c r="AW66" s="3" t="s">
        <v>29877</v>
      </c>
      <c r="AX66" s="4"/>
      <c r="AY66" s="3" t="s">
        <v>29876</v>
      </c>
      <c r="AZ66" s="4"/>
      <c r="BA66" s="3" t="s">
        <v>29875</v>
      </c>
      <c r="BB66" s="4"/>
      <c r="BC66" s="3" t="s">
        <v>29854</v>
      </c>
      <c r="BD66" s="4"/>
      <c r="BE66" s="3" t="s">
        <v>29874</v>
      </c>
      <c r="BF66" s="4"/>
    </row>
    <row r="67" spans="2:58" customFormat="1">
      <c r="B67" t="str">
        <f>IFERROR(VLOOKUP(E67,Swadesh!$C$6:$D$212,2,FALSE),"")</f>
        <v/>
      </c>
      <c r="D67" t="s">
        <v>29712</v>
      </c>
      <c r="E67" s="6" t="s">
        <v>29873</v>
      </c>
      <c r="F67" s="5">
        <v>1.841</v>
      </c>
      <c r="G67">
        <f t="shared" ref="G67:G130" si="1">LEN(F67)-2</f>
        <v>3</v>
      </c>
      <c r="H67" s="3" t="s">
        <v>29872</v>
      </c>
      <c r="I67" s="4"/>
      <c r="J67" s="3" t="s">
        <v>29871</v>
      </c>
      <c r="K67" s="4"/>
      <c r="L67" s="3" t="s">
        <v>29870</v>
      </c>
      <c r="M67" s="4"/>
      <c r="N67" s="3" t="s">
        <v>29869</v>
      </c>
      <c r="O67" s="4"/>
      <c r="P67" t="s">
        <v>907</v>
      </c>
      <c r="Q67" s="3"/>
      <c r="R67" s="4"/>
      <c r="S67" t="s">
        <v>907</v>
      </c>
      <c r="T67" s="3"/>
      <c r="U67" s="4"/>
      <c r="V67" s="3" t="s">
        <v>29868</v>
      </c>
      <c r="W67" s="4" t="s">
        <v>29867</v>
      </c>
      <c r="X67" s="3"/>
      <c r="Y67" s="4"/>
      <c r="Z67" t="s">
        <v>907</v>
      </c>
      <c r="AA67" s="3" t="s">
        <v>29701</v>
      </c>
      <c r="AB67" s="4" t="s">
        <v>29866</v>
      </c>
      <c r="AC67" s="3" t="s">
        <v>29865</v>
      </c>
      <c r="AD67" s="4"/>
      <c r="AE67" s="3" t="s">
        <v>29864</v>
      </c>
      <c r="AF67" s="4"/>
      <c r="AG67" s="3"/>
      <c r="AH67" s="4"/>
      <c r="AI67" s="3" t="s">
        <v>29863</v>
      </c>
      <c r="AJ67" s="4"/>
      <c r="AK67" s="3" t="s">
        <v>29862</v>
      </c>
      <c r="AL67" s="4" t="s">
        <v>29861</v>
      </c>
      <c r="AM67" s="3" t="s">
        <v>29860</v>
      </c>
      <c r="AN67" s="4"/>
      <c r="AO67" s="3"/>
      <c r="AP67" s="4"/>
      <c r="AQ67" s="3" t="s">
        <v>29859</v>
      </c>
      <c r="AR67" s="4"/>
      <c r="AS67" s="3" t="s">
        <v>923</v>
      </c>
      <c r="AT67" s="4"/>
      <c r="AU67" s="3" t="s">
        <v>29858</v>
      </c>
      <c r="AV67" s="4"/>
      <c r="AW67" s="3" t="s">
        <v>29857</v>
      </c>
      <c r="AX67" s="4"/>
      <c r="AY67" s="3" t="s">
        <v>29856</v>
      </c>
      <c r="AZ67" s="4" t="s">
        <v>1987</v>
      </c>
      <c r="BA67" s="3" t="s">
        <v>29855</v>
      </c>
      <c r="BB67" s="4"/>
      <c r="BC67" s="3" t="s">
        <v>29854</v>
      </c>
      <c r="BD67" s="4"/>
      <c r="BE67" s="3" t="s">
        <v>29853</v>
      </c>
      <c r="BF67" s="4" t="s">
        <v>2722</v>
      </c>
    </row>
    <row r="68" spans="2:58" customFormat="1">
      <c r="B68" t="str">
        <f>IFERROR(VLOOKUP(E68,Swadesh!$C$6:$D$212,2,FALSE),"")</f>
        <v/>
      </c>
      <c r="D68" t="s">
        <v>29712</v>
      </c>
      <c r="E68" s="6" t="s">
        <v>29852</v>
      </c>
      <c r="F68" s="5">
        <v>1.851</v>
      </c>
      <c r="G68">
        <f t="shared" si="1"/>
        <v>3</v>
      </c>
      <c r="H68" s="3" t="s">
        <v>29851</v>
      </c>
      <c r="I68" s="4" t="s">
        <v>29850</v>
      </c>
      <c r="J68" s="3" t="s">
        <v>29849</v>
      </c>
      <c r="K68" s="4"/>
      <c r="L68" s="3" t="s">
        <v>29848</v>
      </c>
      <c r="M68" s="4"/>
      <c r="N68" s="3" t="s">
        <v>29847</v>
      </c>
      <c r="O68" s="4"/>
      <c r="P68" t="s">
        <v>907</v>
      </c>
      <c r="Q68" s="3"/>
      <c r="R68" s="4"/>
      <c r="S68" t="s">
        <v>907</v>
      </c>
      <c r="T68" s="3" t="s">
        <v>29846</v>
      </c>
      <c r="U68" s="4" t="s">
        <v>29845</v>
      </c>
      <c r="V68" s="3" t="s">
        <v>29844</v>
      </c>
      <c r="W68" s="4" t="s">
        <v>29843</v>
      </c>
      <c r="X68" s="3" t="s">
        <v>29842</v>
      </c>
      <c r="Y68" s="4"/>
      <c r="Z68" t="s">
        <v>907</v>
      </c>
      <c r="AA68" s="3" t="s">
        <v>29841</v>
      </c>
      <c r="AB68" s="4" t="s">
        <v>29840</v>
      </c>
      <c r="AC68" s="3" t="s">
        <v>29839</v>
      </c>
      <c r="AD68" s="4"/>
      <c r="AE68" s="3" t="s">
        <v>22048</v>
      </c>
      <c r="AF68" s="4"/>
      <c r="AG68" s="3" t="s">
        <v>29838</v>
      </c>
      <c r="AH68" s="4"/>
      <c r="AI68" s="3" t="s">
        <v>29817</v>
      </c>
      <c r="AJ68" s="4"/>
      <c r="AK68" s="3" t="s">
        <v>29837</v>
      </c>
      <c r="AL68" s="4"/>
      <c r="AM68" s="3" t="s">
        <v>29836</v>
      </c>
      <c r="AN68" s="4"/>
      <c r="AO68" s="3" t="s">
        <v>1505</v>
      </c>
      <c r="AP68" s="4"/>
      <c r="AQ68" s="3" t="s">
        <v>29835</v>
      </c>
      <c r="AR68" s="4"/>
      <c r="AS68" s="3" t="s">
        <v>29834</v>
      </c>
      <c r="AT68" s="4"/>
      <c r="AU68" s="3" t="s">
        <v>29833</v>
      </c>
      <c r="AV68" s="4"/>
      <c r="AW68" s="3" t="s">
        <v>29832</v>
      </c>
      <c r="AX68" s="4" t="s">
        <v>29831</v>
      </c>
      <c r="AY68" s="3" t="s">
        <v>29830</v>
      </c>
      <c r="AZ68" s="4"/>
      <c r="BA68" s="3" t="s">
        <v>29829</v>
      </c>
      <c r="BB68" s="4"/>
      <c r="BC68" s="3" t="s">
        <v>29828</v>
      </c>
      <c r="BD68" s="4"/>
      <c r="BE68" s="3" t="s">
        <v>29827</v>
      </c>
      <c r="BF68" s="4"/>
    </row>
    <row r="69" spans="2:58" customFormat="1">
      <c r="B69" t="str">
        <f>IFERROR(VLOOKUP(E69,Swadesh!$C$6:$D$212,2,FALSE),"")</f>
        <v/>
      </c>
      <c r="D69" t="s">
        <v>29712</v>
      </c>
      <c r="E69" s="6" t="s">
        <v>29826</v>
      </c>
      <c r="F69" s="5">
        <v>1.8520000000000001</v>
      </c>
      <c r="G69">
        <f t="shared" si="1"/>
        <v>3</v>
      </c>
      <c r="H69" s="3" t="s">
        <v>29825</v>
      </c>
      <c r="I69" s="4"/>
      <c r="J69" s="3" t="s">
        <v>29824</v>
      </c>
      <c r="K69" s="4"/>
      <c r="L69" s="3" t="s">
        <v>29823</v>
      </c>
      <c r="M69" s="4"/>
      <c r="N69" s="3" t="s">
        <v>29822</v>
      </c>
      <c r="O69" s="4"/>
      <c r="P69" t="s">
        <v>907</v>
      </c>
      <c r="Q69" s="3"/>
      <c r="R69" s="4"/>
      <c r="S69" t="s">
        <v>907</v>
      </c>
      <c r="T69" s="3" t="s">
        <v>29821</v>
      </c>
      <c r="U69" s="4"/>
      <c r="V69" s="3"/>
      <c r="W69" s="4"/>
      <c r="X69" s="3"/>
      <c r="Y69" s="4"/>
      <c r="Z69" t="s">
        <v>907</v>
      </c>
      <c r="AA69" s="3" t="s">
        <v>29820</v>
      </c>
      <c r="AB69" s="4" t="s">
        <v>29819</v>
      </c>
      <c r="AC69" s="3" t="s">
        <v>29818</v>
      </c>
      <c r="AD69" s="4"/>
      <c r="AE69" s="3" t="s">
        <v>22048</v>
      </c>
      <c r="AF69" s="4"/>
      <c r="AG69" s="3"/>
      <c r="AH69" s="4"/>
      <c r="AI69" s="3" t="s">
        <v>29817</v>
      </c>
      <c r="AJ69" s="4"/>
      <c r="AK69" s="3" t="s">
        <v>29816</v>
      </c>
      <c r="AL69" s="4"/>
      <c r="AM69" s="3" t="s">
        <v>29815</v>
      </c>
      <c r="AN69" s="4"/>
      <c r="AO69" s="3" t="s">
        <v>29814</v>
      </c>
      <c r="AP69" s="4"/>
      <c r="AQ69" s="3" t="s">
        <v>29814</v>
      </c>
      <c r="AR69" s="4"/>
      <c r="AS69" s="3" t="s">
        <v>29813</v>
      </c>
      <c r="AT69" s="4"/>
      <c r="AU69" s="3" t="s">
        <v>29812</v>
      </c>
      <c r="AV69" s="4"/>
      <c r="AW69" s="3" t="s">
        <v>29811</v>
      </c>
      <c r="AX69" s="4"/>
      <c r="AY69" s="3" t="s">
        <v>29810</v>
      </c>
      <c r="AZ69" s="4"/>
      <c r="BA69" s="3" t="s">
        <v>29809</v>
      </c>
      <c r="BB69" s="4"/>
      <c r="BC69" s="3" t="s">
        <v>29808</v>
      </c>
      <c r="BD69" s="4"/>
      <c r="BE69" s="3" t="s">
        <v>29807</v>
      </c>
      <c r="BF69" s="4"/>
    </row>
    <row r="70" spans="2:58" customFormat="1">
      <c r="B70" t="str">
        <f>IFERROR(VLOOKUP(E70,Swadesh!$C$6:$D$212,2,FALSE),"")</f>
        <v/>
      </c>
      <c r="D70" t="s">
        <v>29712</v>
      </c>
      <c r="E70" s="6" t="s">
        <v>29806</v>
      </c>
      <c r="F70" s="5">
        <v>1.86</v>
      </c>
      <c r="G70">
        <f t="shared" si="1"/>
        <v>2</v>
      </c>
      <c r="H70" s="3" t="s">
        <v>29805</v>
      </c>
      <c r="I70" s="4"/>
      <c r="J70" s="3" t="s">
        <v>29804</v>
      </c>
      <c r="K70" s="4" t="s">
        <v>29803</v>
      </c>
      <c r="L70" s="3" t="s">
        <v>29802</v>
      </c>
      <c r="M70" s="4"/>
      <c r="N70" s="3" t="s">
        <v>29801</v>
      </c>
      <c r="O70" s="4"/>
      <c r="P70" t="s">
        <v>907</v>
      </c>
      <c r="Q70" s="3"/>
      <c r="R70" s="4"/>
      <c r="S70" t="s">
        <v>907</v>
      </c>
      <c r="T70" s="3" t="s">
        <v>29800</v>
      </c>
      <c r="U70" s="4"/>
      <c r="V70" s="3" t="s">
        <v>29799</v>
      </c>
      <c r="W70" s="4"/>
      <c r="X70" s="3" t="s">
        <v>29798</v>
      </c>
      <c r="Y70" s="4"/>
      <c r="Z70" t="s">
        <v>907</v>
      </c>
      <c r="AA70" s="3" t="e">
        <f>-šootaa-l-tii</f>
        <v>#NAME?</v>
      </c>
      <c r="AB70" s="4" t="s">
        <v>29797</v>
      </c>
      <c r="AC70" s="3" t="s">
        <v>29796</v>
      </c>
      <c r="AD70" s="4"/>
      <c r="AE70" s="3" t="s">
        <v>29795</v>
      </c>
      <c r="AF70" s="4"/>
      <c r="AG70" s="3" t="s">
        <v>29794</v>
      </c>
      <c r="AH70" s="4" t="s">
        <v>29793</v>
      </c>
      <c r="AI70" s="3" t="s">
        <v>29792</v>
      </c>
      <c r="AJ70" s="4"/>
      <c r="AK70" s="3" t="s">
        <v>29791</v>
      </c>
      <c r="AL70" s="4"/>
      <c r="AM70" s="3" t="s">
        <v>29790</v>
      </c>
      <c r="AN70" s="4"/>
      <c r="AO70" s="3" t="s">
        <v>29789</v>
      </c>
      <c r="AP70" s="4"/>
      <c r="AQ70" s="3" t="s">
        <v>29788</v>
      </c>
      <c r="AR70" s="4"/>
      <c r="AS70" s="3" t="s">
        <v>29787</v>
      </c>
      <c r="AT70" s="4"/>
      <c r="AU70" s="3" t="s">
        <v>29786</v>
      </c>
      <c r="AV70" s="4"/>
      <c r="AW70" s="3" t="s">
        <v>29785</v>
      </c>
      <c r="AX70" s="4"/>
      <c r="AY70" s="3" t="s">
        <v>29784</v>
      </c>
      <c r="AZ70" s="4"/>
      <c r="BA70" s="3" t="s">
        <v>29783</v>
      </c>
      <c r="BB70" s="4"/>
      <c r="BC70" s="3" t="s">
        <v>29782</v>
      </c>
      <c r="BD70" s="4"/>
      <c r="BE70" s="3" t="s">
        <v>29781</v>
      </c>
      <c r="BF70" s="4"/>
    </row>
    <row r="71" spans="2:58" customFormat="1">
      <c r="B71" t="str">
        <f>IFERROR(VLOOKUP(E71,Swadesh!$C$6:$D$212,2,FALSE),"")</f>
        <v/>
      </c>
      <c r="D71" t="s">
        <v>29712</v>
      </c>
      <c r="E71" s="6" t="s">
        <v>29780</v>
      </c>
      <c r="F71" s="5">
        <v>1.861</v>
      </c>
      <c r="G71">
        <f t="shared" si="1"/>
        <v>3</v>
      </c>
      <c r="H71" s="3" t="s">
        <v>29779</v>
      </c>
      <c r="I71" s="4" t="s">
        <v>29778</v>
      </c>
      <c r="J71" s="3" t="s">
        <v>23232</v>
      </c>
      <c r="K71" s="4" t="s">
        <v>29777</v>
      </c>
      <c r="L71" s="3" t="s">
        <v>29776</v>
      </c>
      <c r="M71" s="4"/>
      <c r="N71" s="3" t="s">
        <v>29775</v>
      </c>
      <c r="O71" s="4"/>
      <c r="P71" t="s">
        <v>907</v>
      </c>
      <c r="Q71" s="3"/>
      <c r="R71" s="4"/>
      <c r="S71" t="s">
        <v>907</v>
      </c>
      <c r="T71" s="3" t="s">
        <v>29774</v>
      </c>
      <c r="U71" s="4" t="s">
        <v>29773</v>
      </c>
      <c r="V71" s="3" t="s">
        <v>29772</v>
      </c>
      <c r="W71" s="4"/>
      <c r="X71" s="3" t="s">
        <v>29771</v>
      </c>
      <c r="Y71" s="4"/>
      <c r="Z71" t="s">
        <v>907</v>
      </c>
      <c r="AA71" s="3" t="s">
        <v>29770</v>
      </c>
      <c r="AB71" s="4" t="s">
        <v>29769</v>
      </c>
      <c r="AC71" s="3" t="s">
        <v>29768</v>
      </c>
      <c r="AD71" s="4"/>
      <c r="AE71" s="3" t="s">
        <v>23224</v>
      </c>
      <c r="AF71" s="4"/>
      <c r="AG71" s="3"/>
      <c r="AH71" s="4"/>
      <c r="AI71" s="3" t="s">
        <v>29767</v>
      </c>
      <c r="AJ71" s="4"/>
      <c r="AK71" s="3" t="s">
        <v>29766</v>
      </c>
      <c r="AL71" s="4" t="s">
        <v>29765</v>
      </c>
      <c r="AM71" s="3" t="s">
        <v>29764</v>
      </c>
      <c r="AN71" s="4"/>
      <c r="AO71" s="3"/>
      <c r="AP71" s="4"/>
      <c r="AQ71" s="3" t="s">
        <v>29763</v>
      </c>
      <c r="AR71" s="4"/>
      <c r="AS71" s="3" t="s">
        <v>29762</v>
      </c>
      <c r="AT71" s="4"/>
      <c r="AU71" s="3" t="s">
        <v>29761</v>
      </c>
      <c r="AV71" s="4"/>
      <c r="AW71" s="3" t="s">
        <v>29760</v>
      </c>
      <c r="AX71" s="4"/>
      <c r="AY71" s="3" t="s">
        <v>29759</v>
      </c>
      <c r="AZ71" s="4"/>
      <c r="BA71" s="3" t="s">
        <v>29758</v>
      </c>
      <c r="BB71" s="4"/>
      <c r="BC71" s="3" t="s">
        <v>29757</v>
      </c>
      <c r="BD71" s="4"/>
      <c r="BE71" s="3" t="s">
        <v>29756</v>
      </c>
      <c r="BF71" s="4"/>
    </row>
    <row r="72" spans="2:58" customFormat="1">
      <c r="B72" t="str">
        <f>IFERROR(VLOOKUP(E72,Swadesh!$C$6:$D$212,2,FALSE),"")</f>
        <v/>
      </c>
      <c r="D72" t="s">
        <v>29712</v>
      </c>
      <c r="E72" s="6" t="s">
        <v>29755</v>
      </c>
      <c r="F72" s="5">
        <v>1.87</v>
      </c>
      <c r="G72">
        <f t="shared" si="1"/>
        <v>2</v>
      </c>
      <c r="H72" s="3" t="s">
        <v>29754</v>
      </c>
      <c r="I72" s="4" t="s">
        <v>29753</v>
      </c>
      <c r="J72" s="3" t="s">
        <v>29752</v>
      </c>
      <c r="K72" s="4" t="s">
        <v>6771</v>
      </c>
      <c r="L72" s="3" t="s">
        <v>29751</v>
      </c>
      <c r="M72" s="4"/>
      <c r="N72" s="3" t="s">
        <v>29750</v>
      </c>
      <c r="O72" s="4"/>
      <c r="P72" t="s">
        <v>907</v>
      </c>
      <c r="Q72" s="3"/>
      <c r="R72" s="4"/>
      <c r="S72" t="s">
        <v>907</v>
      </c>
      <c r="T72" s="3"/>
      <c r="U72" s="4"/>
      <c r="V72" s="3" t="s">
        <v>29749</v>
      </c>
      <c r="W72" s="4"/>
      <c r="X72" s="3" t="s">
        <v>29748</v>
      </c>
      <c r="Y72" s="4"/>
      <c r="Z72" t="s">
        <v>907</v>
      </c>
      <c r="AA72" s="3"/>
      <c r="AB72" s="4"/>
      <c r="AC72" s="3" t="s">
        <v>29747</v>
      </c>
      <c r="AD72" s="4"/>
      <c r="AE72" s="3" t="s">
        <v>29746</v>
      </c>
      <c r="AF72" s="4"/>
      <c r="AG72" s="3"/>
      <c r="AH72" s="4"/>
      <c r="AI72" s="3" t="s">
        <v>29745</v>
      </c>
      <c r="AJ72" s="4"/>
      <c r="AK72" s="3" t="s">
        <v>29744</v>
      </c>
      <c r="AL72" s="4"/>
      <c r="AM72" s="3" t="s">
        <v>29743</v>
      </c>
      <c r="AN72" s="4"/>
      <c r="AO72" s="3"/>
      <c r="AP72" s="4"/>
      <c r="AQ72" s="3" t="s">
        <v>29742</v>
      </c>
      <c r="AR72" s="4"/>
      <c r="AS72" s="3" t="s">
        <v>923</v>
      </c>
      <c r="AT72" s="4"/>
      <c r="AU72" s="3" t="s">
        <v>3522</v>
      </c>
      <c r="AV72" s="4"/>
      <c r="AW72" s="3" t="s">
        <v>29741</v>
      </c>
      <c r="AX72" s="4"/>
      <c r="AY72" s="3" t="s">
        <v>923</v>
      </c>
      <c r="AZ72" s="4"/>
      <c r="BA72" s="3" t="s">
        <v>29740</v>
      </c>
      <c r="BB72" s="4"/>
      <c r="BC72" s="3" t="s">
        <v>29739</v>
      </c>
      <c r="BD72" s="4" t="s">
        <v>29738</v>
      </c>
      <c r="BE72" s="3" t="s">
        <v>29737</v>
      </c>
      <c r="BF72" s="4"/>
    </row>
    <row r="73" spans="2:58" customFormat="1">
      <c r="B73" t="str">
        <f>IFERROR(VLOOKUP(E73,Swadesh!$C$6:$D$212,2,FALSE),"")</f>
        <v/>
      </c>
      <c r="D73" t="s">
        <v>29712</v>
      </c>
      <c r="E73" s="6" t="s">
        <v>29736</v>
      </c>
      <c r="F73" s="5">
        <v>1.88</v>
      </c>
      <c r="G73">
        <f t="shared" si="1"/>
        <v>2</v>
      </c>
      <c r="H73" s="3" t="s">
        <v>29735</v>
      </c>
      <c r="I73" s="4" t="s">
        <v>29734</v>
      </c>
      <c r="J73" s="3" t="s">
        <v>29733</v>
      </c>
      <c r="K73" s="4" t="s">
        <v>29732</v>
      </c>
      <c r="L73" s="3" t="s">
        <v>29731</v>
      </c>
      <c r="M73" s="4"/>
      <c r="N73" s="3" t="s">
        <v>29730</v>
      </c>
      <c r="O73" s="4"/>
      <c r="P73" t="s">
        <v>907</v>
      </c>
      <c r="Q73" s="3"/>
      <c r="R73" s="4"/>
      <c r="S73" t="s">
        <v>907</v>
      </c>
      <c r="T73" s="3" t="s">
        <v>29729</v>
      </c>
      <c r="U73" s="4"/>
      <c r="V73" s="3" t="s">
        <v>29728</v>
      </c>
      <c r="W73" s="4"/>
      <c r="X73" s="3" t="s">
        <v>29727</v>
      </c>
      <c r="Y73" s="4"/>
      <c r="Z73" t="s">
        <v>907</v>
      </c>
      <c r="AA73" s="3" t="s">
        <v>29726</v>
      </c>
      <c r="AB73" s="4" t="s">
        <v>29725</v>
      </c>
      <c r="AC73" s="3" t="s">
        <v>29724</v>
      </c>
      <c r="AD73" s="4"/>
      <c r="AE73" s="3" t="s">
        <v>29723</v>
      </c>
      <c r="AF73" s="4"/>
      <c r="AG73" s="3"/>
      <c r="AH73" s="4"/>
      <c r="AI73" s="3" t="s">
        <v>29722</v>
      </c>
      <c r="AJ73" s="4"/>
      <c r="AK73" s="3" t="s">
        <v>29721</v>
      </c>
      <c r="AL73" s="4"/>
      <c r="AM73" s="3" t="s">
        <v>29720</v>
      </c>
      <c r="AN73" s="4"/>
      <c r="AO73" s="3"/>
      <c r="AP73" s="4"/>
      <c r="AQ73" s="3" t="s">
        <v>29719</v>
      </c>
      <c r="AR73" s="4"/>
      <c r="AS73" s="3" t="s">
        <v>923</v>
      </c>
      <c r="AT73" s="4"/>
      <c r="AU73" s="3" t="s">
        <v>29718</v>
      </c>
      <c r="AV73" s="4"/>
      <c r="AW73" s="3" t="s">
        <v>29717</v>
      </c>
      <c r="AX73" s="4"/>
      <c r="AY73" s="3" t="s">
        <v>29716</v>
      </c>
      <c r="AZ73" s="4"/>
      <c r="BA73" s="3" t="s">
        <v>29715</v>
      </c>
      <c r="BB73" s="4"/>
      <c r="BC73" s="3" t="s">
        <v>29714</v>
      </c>
      <c r="BD73" s="4"/>
      <c r="BE73" s="3" t="s">
        <v>29713</v>
      </c>
      <c r="BF73" s="4"/>
    </row>
    <row r="74" spans="2:58" customFormat="1">
      <c r="B74" t="str">
        <f>IFERROR(VLOOKUP(E74,Swadesh!$C$6:$D$212,2,FALSE),"")</f>
        <v/>
      </c>
      <c r="D74" t="s">
        <v>29712</v>
      </c>
      <c r="E74" s="6" t="s">
        <v>29711</v>
      </c>
      <c r="F74" s="5">
        <v>1.89</v>
      </c>
      <c r="G74">
        <f t="shared" si="1"/>
        <v>2</v>
      </c>
      <c r="H74" s="3" t="s">
        <v>29710</v>
      </c>
      <c r="I74" s="4"/>
      <c r="J74" s="3" t="s">
        <v>29709</v>
      </c>
      <c r="K74" s="4"/>
      <c r="L74" s="3" t="s">
        <v>29708</v>
      </c>
      <c r="M74" s="4" t="s">
        <v>29707</v>
      </c>
      <c r="N74" s="3" t="s">
        <v>29706</v>
      </c>
      <c r="O74" s="4"/>
      <c r="P74" t="s">
        <v>907</v>
      </c>
      <c r="Q74" s="3"/>
      <c r="R74" s="4"/>
      <c r="S74" t="s">
        <v>907</v>
      </c>
      <c r="T74" s="3" t="s">
        <v>29705</v>
      </c>
      <c r="U74" s="4"/>
      <c r="V74" s="3" t="s">
        <v>29704</v>
      </c>
      <c r="W74" s="4" t="s">
        <v>29703</v>
      </c>
      <c r="X74" s="3" t="s">
        <v>29702</v>
      </c>
      <c r="Y74" s="4"/>
      <c r="Z74" t="s">
        <v>907</v>
      </c>
      <c r="AA74" s="3" t="s">
        <v>29701</v>
      </c>
      <c r="AB74" s="4" t="s">
        <v>29700</v>
      </c>
      <c r="AC74" s="3" t="s">
        <v>29699</v>
      </c>
      <c r="AD74" s="4"/>
      <c r="AE74" s="3" t="s">
        <v>29698</v>
      </c>
      <c r="AF74" s="4"/>
      <c r="AG74" s="3"/>
      <c r="AH74" s="4"/>
      <c r="AI74" s="3" t="s">
        <v>29697</v>
      </c>
      <c r="AJ74" s="4"/>
      <c r="AK74" s="3" t="s">
        <v>29696</v>
      </c>
      <c r="AL74" s="4" t="s">
        <v>29695</v>
      </c>
      <c r="AM74" s="3" t="s">
        <v>29694</v>
      </c>
      <c r="AN74" s="4"/>
      <c r="AO74" s="3"/>
      <c r="AP74" s="4"/>
      <c r="AQ74" s="3" t="s">
        <v>29693</v>
      </c>
      <c r="AR74" s="4"/>
      <c r="AS74" s="3" t="s">
        <v>923</v>
      </c>
      <c r="AT74" s="4"/>
      <c r="AU74" s="3" t="s">
        <v>29693</v>
      </c>
      <c r="AV74" s="4"/>
      <c r="AW74" s="3" t="s">
        <v>29692</v>
      </c>
      <c r="AX74" s="4"/>
      <c r="AY74" s="3" t="s">
        <v>29691</v>
      </c>
      <c r="AZ74" s="4"/>
      <c r="BA74" s="3" t="s">
        <v>29690</v>
      </c>
      <c r="BB74" s="4"/>
      <c r="BC74" s="3" t="s">
        <v>29689</v>
      </c>
      <c r="BD74" s="4"/>
      <c r="BE74" s="3" t="s">
        <v>29688</v>
      </c>
      <c r="BF74" s="4"/>
    </row>
    <row r="75" spans="2:58" customFormat="1">
      <c r="B75" t="str">
        <f>IFERROR(VLOOKUP(E75,Swadesh!$C$6:$D$212,2,FALSE),"")</f>
        <v/>
      </c>
      <c r="D75" t="s">
        <v>28098</v>
      </c>
      <c r="E75" s="6" t="s">
        <v>29687</v>
      </c>
      <c r="F75" s="5">
        <v>2.1</v>
      </c>
      <c r="G75">
        <f t="shared" si="1"/>
        <v>1</v>
      </c>
      <c r="H75" s="3" t="s">
        <v>29686</v>
      </c>
      <c r="I75" s="4"/>
      <c r="J75" s="3" t="s">
        <v>29685</v>
      </c>
      <c r="K75" s="4"/>
      <c r="L75" s="3" t="s">
        <v>29684</v>
      </c>
      <c r="M75" s="4"/>
      <c r="N75" s="3" t="s">
        <v>29683</v>
      </c>
      <c r="O75" s="4"/>
      <c r="P75" t="s">
        <v>907</v>
      </c>
      <c r="Q75" s="3"/>
      <c r="R75" s="4"/>
      <c r="S75" t="s">
        <v>907</v>
      </c>
      <c r="T75" s="3" t="s">
        <v>29682</v>
      </c>
      <c r="U75" s="4"/>
      <c r="V75" s="3" t="s">
        <v>29681</v>
      </c>
      <c r="W75" s="4" t="s">
        <v>29680</v>
      </c>
      <c r="X75" s="3" t="s">
        <v>29679</v>
      </c>
      <c r="Y75" s="4"/>
      <c r="Z75" t="s">
        <v>907</v>
      </c>
      <c r="AA75" s="3"/>
      <c r="AB75" s="4" t="s">
        <v>29678</v>
      </c>
      <c r="AC75" s="3" t="s">
        <v>29677</v>
      </c>
      <c r="AD75" s="4" t="s">
        <v>29676</v>
      </c>
      <c r="AE75" s="3" t="s">
        <v>29675</v>
      </c>
      <c r="AF75" s="4"/>
      <c r="AG75" s="3" t="s">
        <v>29674</v>
      </c>
      <c r="AH75" s="4"/>
      <c r="AI75" s="3" t="s">
        <v>29673</v>
      </c>
      <c r="AJ75" s="4"/>
      <c r="AK75" s="3" t="s">
        <v>8871</v>
      </c>
      <c r="AL75" s="4"/>
      <c r="AM75" s="3" t="s">
        <v>29672</v>
      </c>
      <c r="AN75" s="4"/>
      <c r="AO75" s="3" t="s">
        <v>29671</v>
      </c>
      <c r="AP75" s="4"/>
      <c r="AQ75" s="3" t="s">
        <v>29670</v>
      </c>
      <c r="AR75" s="4" t="s">
        <v>16665</v>
      </c>
      <c r="AS75" s="3" t="s">
        <v>29462</v>
      </c>
      <c r="AT75" s="4" t="s">
        <v>29669</v>
      </c>
      <c r="AU75" s="3" t="s">
        <v>29668</v>
      </c>
      <c r="AV75" s="4"/>
      <c r="AW75" s="3" t="s">
        <v>29667</v>
      </c>
      <c r="AX75" s="4"/>
      <c r="AY75" s="3" t="s">
        <v>29666</v>
      </c>
      <c r="AZ75" s="4"/>
      <c r="BA75" s="3" t="s">
        <v>29665</v>
      </c>
      <c r="BB75" s="4"/>
      <c r="BC75" s="3" t="s">
        <v>29664</v>
      </c>
      <c r="BD75" s="4"/>
      <c r="BE75" s="3" t="s">
        <v>29663</v>
      </c>
      <c r="BF75" s="4"/>
    </row>
    <row r="76" spans="2:58" customFormat="1">
      <c r="B76" t="str">
        <f>IFERROR(VLOOKUP(E76,Swadesh!$C$6:$D$212,2,FALSE),"")</f>
        <v/>
      </c>
      <c r="C76">
        <v>5</v>
      </c>
      <c r="D76" t="s">
        <v>28098</v>
      </c>
      <c r="E76" s="6" t="s">
        <v>29662</v>
      </c>
      <c r="F76" s="5">
        <v>2.21</v>
      </c>
      <c r="G76">
        <f t="shared" si="1"/>
        <v>2</v>
      </c>
      <c r="H76" s="3" t="s">
        <v>29661</v>
      </c>
      <c r="I76" s="4"/>
      <c r="J76" s="3" t="s">
        <v>29660</v>
      </c>
      <c r="K76" s="4" t="s">
        <v>29659</v>
      </c>
      <c r="L76" s="3" t="s">
        <v>29658</v>
      </c>
      <c r="M76" s="4"/>
      <c r="N76" s="3" t="s">
        <v>29657</v>
      </c>
      <c r="O76" s="4"/>
      <c r="P76" t="s">
        <v>907</v>
      </c>
      <c r="Q76" s="3"/>
      <c r="R76" s="4" t="s">
        <v>29656</v>
      </c>
      <c r="S76" t="s">
        <v>907</v>
      </c>
      <c r="T76" s="3" t="s">
        <v>29655</v>
      </c>
      <c r="U76" s="4"/>
      <c r="V76" s="3" t="s">
        <v>29654</v>
      </c>
      <c r="W76" s="4" t="s">
        <v>29653</v>
      </c>
      <c r="X76" s="3" t="s">
        <v>29652</v>
      </c>
      <c r="Y76" s="4"/>
      <c r="Z76" t="s">
        <v>907</v>
      </c>
      <c r="AA76" s="3" t="s">
        <v>29651</v>
      </c>
      <c r="AB76" s="4" t="s">
        <v>29650</v>
      </c>
      <c r="AC76" s="3" t="s">
        <v>29649</v>
      </c>
      <c r="AD76" s="4"/>
      <c r="AE76" s="3" t="s">
        <v>3289</v>
      </c>
      <c r="AF76" s="4"/>
      <c r="AG76" s="3" t="s">
        <v>15794</v>
      </c>
      <c r="AH76" s="4"/>
      <c r="AI76" s="3" t="s">
        <v>29648</v>
      </c>
      <c r="AJ76" s="4"/>
      <c r="AK76" s="3" t="s">
        <v>29603</v>
      </c>
      <c r="AL76" s="4"/>
      <c r="AM76" s="3" t="s">
        <v>29647</v>
      </c>
      <c r="AN76" s="4"/>
      <c r="AO76" s="3" t="s">
        <v>29646</v>
      </c>
      <c r="AP76" s="4"/>
      <c r="AQ76" s="3" t="s">
        <v>29599</v>
      </c>
      <c r="AR76" s="4"/>
      <c r="AS76" s="3" t="s">
        <v>29645</v>
      </c>
      <c r="AT76" s="4"/>
      <c r="AU76" s="3" t="s">
        <v>29599</v>
      </c>
      <c r="AV76" s="4"/>
      <c r="AW76" s="3" t="s">
        <v>29644</v>
      </c>
      <c r="AX76" s="4"/>
      <c r="AY76" s="3" t="s">
        <v>29643</v>
      </c>
      <c r="AZ76" s="4"/>
      <c r="BA76" s="3" t="s">
        <v>29642</v>
      </c>
      <c r="BB76" s="4"/>
      <c r="BC76" s="3" t="s">
        <v>29641</v>
      </c>
      <c r="BD76" s="4"/>
      <c r="BE76" s="3" t="s">
        <v>29640</v>
      </c>
      <c r="BF76" s="4"/>
    </row>
    <row r="77" spans="2:58" customFormat="1">
      <c r="B77">
        <f>IFERROR(VLOOKUP(E77,Swadesh!$C$6:$D$212,2,FALSE),"")</f>
        <v>36</v>
      </c>
      <c r="C77">
        <v>5</v>
      </c>
      <c r="D77" t="s">
        <v>28098</v>
      </c>
      <c r="E77" s="6" t="s">
        <v>29639</v>
      </c>
      <c r="F77" s="5">
        <v>2.2200000000000002</v>
      </c>
      <c r="G77">
        <f t="shared" si="1"/>
        <v>2</v>
      </c>
      <c r="H77" s="3" t="s">
        <v>29638</v>
      </c>
      <c r="I77" s="4"/>
      <c r="J77" s="3" t="s">
        <v>29637</v>
      </c>
      <c r="K77" s="4" t="s">
        <v>29636</v>
      </c>
      <c r="L77" s="3" t="s">
        <v>29635</v>
      </c>
      <c r="M77" s="4"/>
      <c r="N77" s="3" t="s">
        <v>29634</v>
      </c>
      <c r="O77" s="4"/>
      <c r="P77" t="s">
        <v>907</v>
      </c>
      <c r="Q77" s="3"/>
      <c r="R77" s="4" t="s">
        <v>29633</v>
      </c>
      <c r="S77" t="s">
        <v>907</v>
      </c>
      <c r="T77" s="3" t="s">
        <v>29632</v>
      </c>
      <c r="U77" s="4" t="s">
        <v>29631</v>
      </c>
      <c r="V77" s="3" t="s">
        <v>29630</v>
      </c>
      <c r="W77" s="4" t="s">
        <v>29629</v>
      </c>
      <c r="X77" s="3" t="s">
        <v>29589</v>
      </c>
      <c r="Y77" s="4"/>
      <c r="Z77" t="s">
        <v>907</v>
      </c>
      <c r="AA77" s="3" t="s">
        <v>29588</v>
      </c>
      <c r="AB77" s="4"/>
      <c r="AC77" s="3" t="s">
        <v>29628</v>
      </c>
      <c r="AD77" s="4"/>
      <c r="AE77" s="3" t="s">
        <v>29627</v>
      </c>
      <c r="AF77" s="4"/>
      <c r="AG77" s="3" t="s">
        <v>29626</v>
      </c>
      <c r="AH77" s="4"/>
      <c r="AI77" s="3" t="s">
        <v>29625</v>
      </c>
      <c r="AJ77" s="4"/>
      <c r="AK77" s="3" t="s">
        <v>29585</v>
      </c>
      <c r="AL77" s="4"/>
      <c r="AM77" s="3" t="s">
        <v>29624</v>
      </c>
      <c r="AN77" s="4"/>
      <c r="AO77" s="3" t="s">
        <v>29623</v>
      </c>
      <c r="AP77" s="4"/>
      <c r="AQ77" s="3" t="s">
        <v>29622</v>
      </c>
      <c r="AR77" s="4"/>
      <c r="AS77" s="3" t="s">
        <v>29621</v>
      </c>
      <c r="AT77" s="4"/>
      <c r="AU77" s="3" t="s">
        <v>29582</v>
      </c>
      <c r="AV77" s="4"/>
      <c r="AW77" s="3" t="s">
        <v>29620</v>
      </c>
      <c r="AX77" s="4"/>
      <c r="AY77" s="3" t="s">
        <v>29619</v>
      </c>
      <c r="AZ77" s="4"/>
      <c r="BA77" s="3" t="s">
        <v>29618</v>
      </c>
      <c r="BB77" s="4"/>
      <c r="BC77" s="3" t="s">
        <v>29617</v>
      </c>
      <c r="BD77" s="4"/>
      <c r="BE77" s="3" t="s">
        <v>17936</v>
      </c>
      <c r="BF77" s="4"/>
    </row>
    <row r="78" spans="2:58" customFormat="1">
      <c r="B78" t="str">
        <f>IFERROR(VLOOKUP(E78,Swadesh!$C$6:$D$212,2,FALSE),"")</f>
        <v/>
      </c>
      <c r="C78">
        <v>5</v>
      </c>
      <c r="D78" t="s">
        <v>28098</v>
      </c>
      <c r="E78" s="6" t="s">
        <v>29616</v>
      </c>
      <c r="F78" s="5">
        <v>2.23</v>
      </c>
      <c r="G78">
        <f t="shared" si="1"/>
        <v>2</v>
      </c>
      <c r="H78" s="3" t="s">
        <v>29615</v>
      </c>
      <c r="I78" s="4"/>
      <c r="J78" s="3" t="s">
        <v>28041</v>
      </c>
      <c r="K78" s="4" t="s">
        <v>29614</v>
      </c>
      <c r="L78" s="3" t="s">
        <v>29613</v>
      </c>
      <c r="M78" s="4"/>
      <c r="N78" s="3" t="s">
        <v>28038</v>
      </c>
      <c r="O78" s="4"/>
      <c r="P78" t="s">
        <v>907</v>
      </c>
      <c r="Q78" s="3"/>
      <c r="R78" s="4" t="s">
        <v>29612</v>
      </c>
      <c r="S78" t="s">
        <v>907</v>
      </c>
      <c r="T78" s="3" t="s">
        <v>29611</v>
      </c>
      <c r="U78" s="4"/>
      <c r="V78" s="3" t="s">
        <v>29610</v>
      </c>
      <c r="W78" s="4"/>
      <c r="X78" s="3" t="s">
        <v>29609</v>
      </c>
      <c r="Y78" s="4"/>
      <c r="Z78" t="s">
        <v>907</v>
      </c>
      <c r="AA78" s="3" t="s">
        <v>29608</v>
      </c>
      <c r="AB78" s="4" t="s">
        <v>29607</v>
      </c>
      <c r="AC78" s="3" t="s">
        <v>29606</v>
      </c>
      <c r="AD78" s="4"/>
      <c r="AE78" s="3" t="s">
        <v>29605</v>
      </c>
      <c r="AF78" s="4" t="s">
        <v>29604</v>
      </c>
      <c r="AG78" s="3" t="s">
        <v>28033</v>
      </c>
      <c r="AH78" s="4"/>
      <c r="AI78" s="3" t="s">
        <v>28032</v>
      </c>
      <c r="AJ78" s="4"/>
      <c r="AK78" s="3" t="s">
        <v>29603</v>
      </c>
      <c r="AL78" s="4"/>
      <c r="AM78" s="3" t="s">
        <v>28030</v>
      </c>
      <c r="AN78" s="4"/>
      <c r="AO78" s="3" t="s">
        <v>29602</v>
      </c>
      <c r="AP78" s="4"/>
      <c r="AQ78" s="3" t="s">
        <v>29601</v>
      </c>
      <c r="AR78" s="4"/>
      <c r="AS78" s="3" t="s">
        <v>29600</v>
      </c>
      <c r="AT78" s="4"/>
      <c r="AU78" s="3" t="s">
        <v>29599</v>
      </c>
      <c r="AV78" s="4"/>
      <c r="AW78" s="3" t="s">
        <v>29598</v>
      </c>
      <c r="AX78" s="4"/>
      <c r="AY78" s="3" t="s">
        <v>28024</v>
      </c>
      <c r="AZ78" s="4"/>
      <c r="BA78" s="3" t="s">
        <v>28023</v>
      </c>
      <c r="BB78" s="4"/>
      <c r="BC78" s="3" t="s">
        <v>29597</v>
      </c>
      <c r="BD78" s="4"/>
      <c r="BE78" s="3" t="s">
        <v>29596</v>
      </c>
      <c r="BF78" s="4"/>
    </row>
    <row r="79" spans="2:58" customFormat="1">
      <c r="B79" t="str">
        <f>IFERROR(VLOOKUP(E79,Swadesh!$C$6:$D$212,2,FALSE),"")</f>
        <v/>
      </c>
      <c r="C79">
        <v>5</v>
      </c>
      <c r="D79" t="s">
        <v>28098</v>
      </c>
      <c r="E79" s="6" t="s">
        <v>29595</v>
      </c>
      <c r="F79" s="5">
        <v>2.2400000000000002</v>
      </c>
      <c r="G79">
        <f t="shared" si="1"/>
        <v>2</v>
      </c>
      <c r="H79" s="3" t="s">
        <v>29594</v>
      </c>
      <c r="I79" s="4"/>
      <c r="J79" s="3" t="s">
        <v>29593</v>
      </c>
      <c r="K79" s="4" t="s">
        <v>29592</v>
      </c>
      <c r="L79" s="3" t="s">
        <v>29591</v>
      </c>
      <c r="M79" s="4"/>
      <c r="N79" s="3" t="s">
        <v>28014</v>
      </c>
      <c r="O79" s="4"/>
      <c r="P79" t="s">
        <v>907</v>
      </c>
      <c r="Q79" s="3"/>
      <c r="R79" s="4" t="s">
        <v>29590</v>
      </c>
      <c r="S79" t="s">
        <v>907</v>
      </c>
      <c r="T79" s="3"/>
      <c r="U79" s="4"/>
      <c r="V79" s="3" t="s">
        <v>29405</v>
      </c>
      <c r="W79" s="4"/>
      <c r="X79" s="3" t="s">
        <v>29589</v>
      </c>
      <c r="Y79" s="4"/>
      <c r="Z79" t="s">
        <v>907</v>
      </c>
      <c r="AA79" s="3" t="s">
        <v>29588</v>
      </c>
      <c r="AB79" s="4"/>
      <c r="AC79" s="3" t="s">
        <v>29587</v>
      </c>
      <c r="AD79" s="4"/>
      <c r="AE79" s="3" t="s">
        <v>28011</v>
      </c>
      <c r="AF79" s="4" t="s">
        <v>29586</v>
      </c>
      <c r="AG79" s="3" t="s">
        <v>28010</v>
      </c>
      <c r="AH79" s="4"/>
      <c r="AI79" s="3" t="s">
        <v>28009</v>
      </c>
      <c r="AJ79" s="4"/>
      <c r="AK79" s="3" t="s">
        <v>29585</v>
      </c>
      <c r="AL79" s="4"/>
      <c r="AM79" s="3" t="s">
        <v>28007</v>
      </c>
      <c r="AN79" s="4"/>
      <c r="AO79" s="3" t="s">
        <v>28006</v>
      </c>
      <c r="AP79" s="4"/>
      <c r="AQ79" s="3" t="s">
        <v>29584</v>
      </c>
      <c r="AR79" s="4"/>
      <c r="AS79" s="3" t="s">
        <v>29583</v>
      </c>
      <c r="AT79" s="4"/>
      <c r="AU79" s="3" t="s">
        <v>29582</v>
      </c>
      <c r="AV79" s="4"/>
      <c r="AW79" s="3" t="s">
        <v>29581</v>
      </c>
      <c r="AX79" s="4"/>
      <c r="AY79" s="3" t="s">
        <v>28001</v>
      </c>
      <c r="AZ79" s="4"/>
      <c r="BA79" s="3" t="s">
        <v>28000</v>
      </c>
      <c r="BB79" s="4"/>
      <c r="BC79" s="3" t="s">
        <v>29580</v>
      </c>
      <c r="BD79" s="4"/>
      <c r="BE79" s="3" t="s">
        <v>29579</v>
      </c>
      <c r="BF79" s="4"/>
    </row>
    <row r="80" spans="2:58" customFormat="1">
      <c r="B80" t="str">
        <f>IFERROR(VLOOKUP(E80,Swadesh!$C$6:$D$212,2,FALSE),"")</f>
        <v/>
      </c>
      <c r="D80" t="s">
        <v>28098</v>
      </c>
      <c r="E80" s="6" t="s">
        <v>29578</v>
      </c>
      <c r="F80" s="5">
        <v>2.25</v>
      </c>
      <c r="G80">
        <f t="shared" si="1"/>
        <v>2</v>
      </c>
      <c r="H80" s="3" t="s">
        <v>29577</v>
      </c>
      <c r="I80" s="4"/>
      <c r="J80" s="3" t="s">
        <v>29576</v>
      </c>
      <c r="K80" s="4" t="s">
        <v>29575</v>
      </c>
      <c r="L80" s="3" t="s">
        <v>29574</v>
      </c>
      <c r="M80" s="4" t="s">
        <v>29573</v>
      </c>
      <c r="N80" s="3" t="s">
        <v>29572</v>
      </c>
      <c r="O80" s="4"/>
      <c r="P80" t="s">
        <v>907</v>
      </c>
      <c r="Q80" s="3"/>
      <c r="R80" s="4"/>
      <c r="S80" t="s">
        <v>907</v>
      </c>
      <c r="T80" s="3" t="s">
        <v>29571</v>
      </c>
      <c r="U80" s="4"/>
      <c r="V80" s="3" t="s">
        <v>29570</v>
      </c>
      <c r="W80" s="4"/>
      <c r="X80" s="3" t="s">
        <v>29569</v>
      </c>
      <c r="Y80" s="4"/>
      <c r="Z80" t="s">
        <v>907</v>
      </c>
      <c r="AA80" s="3" t="s">
        <v>29568</v>
      </c>
      <c r="AB80" s="4" t="s">
        <v>29567</v>
      </c>
      <c r="AC80" s="3" t="s">
        <v>29566</v>
      </c>
      <c r="AD80" s="4" t="s">
        <v>29565</v>
      </c>
      <c r="AE80" s="3" t="s">
        <v>29564</v>
      </c>
      <c r="AF80" s="4"/>
      <c r="AG80" s="3" t="s">
        <v>29185</v>
      </c>
      <c r="AH80" s="4"/>
      <c r="AI80" s="3" t="s">
        <v>29563</v>
      </c>
      <c r="AJ80" s="4"/>
      <c r="AK80" s="3" t="s">
        <v>29562</v>
      </c>
      <c r="AL80" s="4" t="s">
        <v>29561</v>
      </c>
      <c r="AM80" s="3" t="s">
        <v>29560</v>
      </c>
      <c r="AN80" s="4"/>
      <c r="AO80" s="3" t="s">
        <v>29559</v>
      </c>
      <c r="AP80" s="4"/>
      <c r="AQ80" s="3" t="s">
        <v>29558</v>
      </c>
      <c r="AR80" s="4"/>
      <c r="AS80" s="3" t="s">
        <v>29557</v>
      </c>
      <c r="AT80" s="4"/>
      <c r="AU80" s="3" t="s">
        <v>29556</v>
      </c>
      <c r="AV80" s="4"/>
      <c r="AW80" s="3" t="s">
        <v>29555</v>
      </c>
      <c r="AX80" s="4"/>
      <c r="AY80" s="3" t="s">
        <v>29554</v>
      </c>
      <c r="AZ80" s="4"/>
      <c r="BA80" s="3" t="s">
        <v>29553</v>
      </c>
      <c r="BB80" s="4"/>
      <c r="BC80" s="3" t="s">
        <v>29552</v>
      </c>
      <c r="BD80" s="4"/>
      <c r="BE80" s="3" t="s">
        <v>29551</v>
      </c>
      <c r="BF80" s="4"/>
    </row>
    <row r="81" spans="2:58" customFormat="1">
      <c r="B81" t="str">
        <f>IFERROR(VLOOKUP(E81,Swadesh!$C$6:$D$212,2,FALSE),"")</f>
        <v/>
      </c>
      <c r="D81" t="s">
        <v>28098</v>
      </c>
      <c r="E81" s="6" t="s">
        <v>29550</v>
      </c>
      <c r="F81" s="5">
        <v>2.2509999999999999</v>
      </c>
      <c r="G81">
        <f t="shared" si="1"/>
        <v>3</v>
      </c>
      <c r="H81" s="3" t="s">
        <v>29549</v>
      </c>
      <c r="I81" s="4"/>
      <c r="J81" s="3" t="s">
        <v>29548</v>
      </c>
      <c r="K81" s="4" t="s">
        <v>29547</v>
      </c>
      <c r="L81" s="3" t="s">
        <v>9578</v>
      </c>
      <c r="M81" s="4"/>
      <c r="N81" s="3" t="s">
        <v>29546</v>
      </c>
      <c r="O81" s="4"/>
      <c r="P81" t="s">
        <v>907</v>
      </c>
      <c r="Q81" s="3"/>
      <c r="R81" s="4"/>
      <c r="S81" t="s">
        <v>907</v>
      </c>
      <c r="T81" s="3"/>
      <c r="U81" s="4"/>
      <c r="V81" s="3" t="s">
        <v>29545</v>
      </c>
      <c r="W81" s="4"/>
      <c r="X81" s="3" t="s">
        <v>29544</v>
      </c>
      <c r="Y81" s="4"/>
      <c r="Z81" t="s">
        <v>907</v>
      </c>
      <c r="AA81" s="3" t="s">
        <v>29543</v>
      </c>
      <c r="AB81" s="4"/>
      <c r="AC81" s="3" t="s">
        <v>29542</v>
      </c>
      <c r="AD81" s="4" t="s">
        <v>29541</v>
      </c>
      <c r="AE81" s="3" t="s">
        <v>29540</v>
      </c>
      <c r="AF81" s="4"/>
      <c r="AG81" s="3"/>
      <c r="AH81" s="4"/>
      <c r="AI81" s="3" t="s">
        <v>29539</v>
      </c>
      <c r="AJ81" s="4"/>
      <c r="AK81" s="3" t="s">
        <v>29538</v>
      </c>
      <c r="AL81" s="4" t="s">
        <v>29537</v>
      </c>
      <c r="AM81" s="3" t="s">
        <v>29536</v>
      </c>
      <c r="AN81" s="4"/>
      <c r="AO81" s="3"/>
      <c r="AP81" s="4"/>
      <c r="AQ81" s="3" t="s">
        <v>29535</v>
      </c>
      <c r="AR81" s="4" t="s">
        <v>29491</v>
      </c>
      <c r="AS81" s="3" t="s">
        <v>923</v>
      </c>
      <c r="AT81" s="4"/>
      <c r="AU81" s="3" t="s">
        <v>29534</v>
      </c>
      <c r="AV81" s="4"/>
      <c r="AW81" s="3" t="s">
        <v>29533</v>
      </c>
      <c r="AX81" s="4"/>
      <c r="AY81" s="3" t="s">
        <v>29532</v>
      </c>
      <c r="AZ81" s="4"/>
      <c r="BA81" s="3" t="s">
        <v>29531</v>
      </c>
      <c r="BB81" s="4"/>
      <c r="BC81" s="3" t="s">
        <v>29530</v>
      </c>
      <c r="BD81" s="4"/>
      <c r="BE81" s="3" t="s">
        <v>29529</v>
      </c>
      <c r="BF81" s="4"/>
    </row>
    <row r="82" spans="2:58" customFormat="1">
      <c r="B82" t="str">
        <f>IFERROR(VLOOKUP(E82,Swadesh!$C$6:$D$212,2,FALSE),"")</f>
        <v/>
      </c>
      <c r="C82">
        <v>5</v>
      </c>
      <c r="D82" t="s">
        <v>28098</v>
      </c>
      <c r="E82" s="6" t="s">
        <v>29528</v>
      </c>
      <c r="F82" s="5">
        <v>2.2599999999999998</v>
      </c>
      <c r="G82">
        <f t="shared" si="1"/>
        <v>2</v>
      </c>
      <c r="H82" s="3" t="s">
        <v>29527</v>
      </c>
      <c r="I82" s="4"/>
      <c r="J82" s="3" t="s">
        <v>29170</v>
      </c>
      <c r="K82" s="4" t="s">
        <v>29526</v>
      </c>
      <c r="L82" s="3" t="s">
        <v>29168</v>
      </c>
      <c r="M82" s="4"/>
      <c r="N82" s="3" t="s">
        <v>29525</v>
      </c>
      <c r="O82" s="4"/>
      <c r="P82" t="s">
        <v>907</v>
      </c>
      <c r="Q82" s="3"/>
      <c r="R82" s="4"/>
      <c r="S82" t="s">
        <v>907</v>
      </c>
      <c r="T82" s="3"/>
      <c r="U82" s="4"/>
      <c r="V82" s="3" t="s">
        <v>29524</v>
      </c>
      <c r="W82" s="4"/>
      <c r="X82" s="3" t="s">
        <v>29523</v>
      </c>
      <c r="Y82" s="4"/>
      <c r="Z82" t="s">
        <v>907</v>
      </c>
      <c r="AA82" s="3" t="s">
        <v>29522</v>
      </c>
      <c r="AB82" s="4"/>
      <c r="AC82" s="3" t="s">
        <v>29521</v>
      </c>
      <c r="AD82" s="4" t="s">
        <v>29520</v>
      </c>
      <c r="AE82" s="3" t="s">
        <v>29519</v>
      </c>
      <c r="AF82" s="4"/>
      <c r="AG82" s="3" t="s">
        <v>24669</v>
      </c>
      <c r="AH82" s="4"/>
      <c r="AI82" s="3" t="s">
        <v>29518</v>
      </c>
      <c r="AJ82" s="4"/>
      <c r="AK82" s="3" t="s">
        <v>29517</v>
      </c>
      <c r="AL82" s="4" t="s">
        <v>29516</v>
      </c>
      <c r="AM82" s="3" t="s">
        <v>29159</v>
      </c>
      <c r="AN82" s="4"/>
      <c r="AO82" s="3" t="s">
        <v>29515</v>
      </c>
      <c r="AP82" s="4"/>
      <c r="AQ82" s="3" t="s">
        <v>29514</v>
      </c>
      <c r="AR82" s="4"/>
      <c r="AS82" s="3" t="s">
        <v>29513</v>
      </c>
      <c r="AT82" s="4"/>
      <c r="AU82" s="3" t="s">
        <v>29512</v>
      </c>
      <c r="AV82" s="4"/>
      <c r="AW82" s="3" t="s">
        <v>29511</v>
      </c>
      <c r="AX82" s="4"/>
      <c r="AY82" s="3" t="s">
        <v>29510</v>
      </c>
      <c r="AZ82" s="4"/>
      <c r="BA82" s="3" t="s">
        <v>29509</v>
      </c>
      <c r="BB82" s="4"/>
      <c r="BC82" s="3" t="s">
        <v>29486</v>
      </c>
      <c r="BD82" s="4"/>
      <c r="BE82" s="3" t="s">
        <v>29150</v>
      </c>
      <c r="BF82" s="4"/>
    </row>
    <row r="83" spans="2:58" customFormat="1">
      <c r="B83" t="str">
        <f>IFERROR(VLOOKUP(E83,Swadesh!$C$6:$D$212,2,FALSE),"")</f>
        <v/>
      </c>
      <c r="D83" t="s">
        <v>28098</v>
      </c>
      <c r="E83" s="6" t="s">
        <v>29508</v>
      </c>
      <c r="F83" s="5">
        <v>2.2610000000000001</v>
      </c>
      <c r="G83">
        <f t="shared" si="1"/>
        <v>3</v>
      </c>
      <c r="H83" s="3" t="s">
        <v>29507</v>
      </c>
      <c r="I83" s="4"/>
      <c r="J83" s="3" t="s">
        <v>29170</v>
      </c>
      <c r="K83" s="4" t="s">
        <v>29506</v>
      </c>
      <c r="L83" s="3" t="s">
        <v>29505</v>
      </c>
      <c r="M83" s="4"/>
      <c r="N83" s="3" t="s">
        <v>29504</v>
      </c>
      <c r="O83" s="4"/>
      <c r="P83" t="s">
        <v>907</v>
      </c>
      <c r="Q83" s="3"/>
      <c r="R83" s="4"/>
      <c r="S83" t="s">
        <v>907</v>
      </c>
      <c r="T83" s="3" t="s">
        <v>29503</v>
      </c>
      <c r="U83" s="4"/>
      <c r="V83" s="3" t="s">
        <v>29502</v>
      </c>
      <c r="W83" s="4"/>
      <c r="X83" s="3" t="s">
        <v>29501</v>
      </c>
      <c r="Y83" s="4"/>
      <c r="Z83" t="s">
        <v>907</v>
      </c>
      <c r="AA83" s="3" t="s">
        <v>29500</v>
      </c>
      <c r="AB83" s="4"/>
      <c r="AC83" s="3" t="s">
        <v>29499</v>
      </c>
      <c r="AD83" s="4" t="s">
        <v>29498</v>
      </c>
      <c r="AE83" s="3" t="s">
        <v>29497</v>
      </c>
      <c r="AF83" s="4"/>
      <c r="AG83" s="3"/>
      <c r="AH83" s="4"/>
      <c r="AI83" s="3" t="s">
        <v>29496</v>
      </c>
      <c r="AJ83" s="4"/>
      <c r="AK83" s="3" t="s">
        <v>29495</v>
      </c>
      <c r="AL83" s="4" t="s">
        <v>29494</v>
      </c>
      <c r="AM83" s="3" t="s">
        <v>29493</v>
      </c>
      <c r="AN83" s="4"/>
      <c r="AO83" s="3"/>
      <c r="AP83" s="4"/>
      <c r="AQ83" s="3" t="s">
        <v>29492</v>
      </c>
      <c r="AR83" s="4" t="s">
        <v>29491</v>
      </c>
      <c r="AS83" s="3" t="s">
        <v>923</v>
      </c>
      <c r="AT83" s="4"/>
      <c r="AU83" s="3" t="s">
        <v>29490</v>
      </c>
      <c r="AV83" s="4"/>
      <c r="AW83" s="3" t="s">
        <v>29489</v>
      </c>
      <c r="AX83" s="4"/>
      <c r="AY83" s="3" t="s">
        <v>29488</v>
      </c>
      <c r="AZ83" s="4"/>
      <c r="BA83" s="3" t="s">
        <v>29487</v>
      </c>
      <c r="BB83" s="4"/>
      <c r="BC83" s="3" t="s">
        <v>29486</v>
      </c>
      <c r="BD83" s="4"/>
      <c r="BE83" s="3" t="s">
        <v>29150</v>
      </c>
      <c r="BF83" s="4"/>
    </row>
    <row r="84" spans="2:58" customFormat="1">
      <c r="B84">
        <f>IFERROR(VLOOKUP(E84,Swadesh!$C$6:$D$212,2,FALSE),"")</f>
        <v>39</v>
      </c>
      <c r="D84" t="s">
        <v>28098</v>
      </c>
      <c r="E84" s="6" t="s">
        <v>29485</v>
      </c>
      <c r="F84" s="5">
        <v>2.27</v>
      </c>
      <c r="G84">
        <f t="shared" si="1"/>
        <v>2</v>
      </c>
      <c r="H84" s="3" t="s">
        <v>29484</v>
      </c>
      <c r="I84" s="4"/>
      <c r="J84" s="3" t="s">
        <v>29483</v>
      </c>
      <c r="K84" s="4" t="s">
        <v>29482</v>
      </c>
      <c r="L84" s="3" t="s">
        <v>29481</v>
      </c>
      <c r="M84" s="4" t="s">
        <v>29480</v>
      </c>
      <c r="N84" s="3" t="s">
        <v>29479</v>
      </c>
      <c r="O84" s="4"/>
      <c r="P84" t="s">
        <v>907</v>
      </c>
      <c r="Q84" s="3"/>
      <c r="R84" s="4" t="s">
        <v>29478</v>
      </c>
      <c r="S84" t="s">
        <v>907</v>
      </c>
      <c r="T84" s="3" t="s">
        <v>29477</v>
      </c>
      <c r="U84" s="4" t="s">
        <v>29476</v>
      </c>
      <c r="V84" s="3" t="s">
        <v>29475</v>
      </c>
      <c r="W84" s="4" t="s">
        <v>29474</v>
      </c>
      <c r="X84" s="3" t="s">
        <v>29473</v>
      </c>
      <c r="Y84" s="4" t="s">
        <v>29472</v>
      </c>
      <c r="Z84" t="s">
        <v>907</v>
      </c>
      <c r="AA84" s="3" t="s">
        <v>29471</v>
      </c>
      <c r="AB84" s="4" t="s">
        <v>29470</v>
      </c>
      <c r="AC84" s="3" t="s">
        <v>29469</v>
      </c>
      <c r="AD84" s="4"/>
      <c r="AE84" s="3" t="s">
        <v>29138</v>
      </c>
      <c r="AF84" s="4"/>
      <c r="AG84" s="3" t="s">
        <v>29468</v>
      </c>
      <c r="AH84" s="4"/>
      <c r="AI84" s="3" t="s">
        <v>29467</v>
      </c>
      <c r="AJ84" s="4"/>
      <c r="AK84" s="3" t="s">
        <v>29136</v>
      </c>
      <c r="AL84" s="4"/>
      <c r="AM84" s="3" t="s">
        <v>29135</v>
      </c>
      <c r="AN84" s="4"/>
      <c r="AO84" s="3" t="s">
        <v>1943</v>
      </c>
      <c r="AP84" s="4"/>
      <c r="AQ84" s="3" t="s">
        <v>1943</v>
      </c>
      <c r="AR84" s="4"/>
      <c r="AS84" s="3" t="s">
        <v>1943</v>
      </c>
      <c r="AT84" s="4"/>
      <c r="AU84" s="3" t="s">
        <v>29466</v>
      </c>
      <c r="AV84" s="4"/>
      <c r="AW84" s="3" t="s">
        <v>29465</v>
      </c>
      <c r="AX84" s="4" t="s">
        <v>29464</v>
      </c>
      <c r="AY84" s="3" t="s">
        <v>29131</v>
      </c>
      <c r="AZ84" s="4"/>
      <c r="BA84" s="3" t="s">
        <v>29130</v>
      </c>
      <c r="BB84" s="4"/>
      <c r="BC84" s="3" t="s">
        <v>29463</v>
      </c>
      <c r="BD84" s="4" t="s">
        <v>2722</v>
      </c>
      <c r="BE84" s="3" t="s">
        <v>29462</v>
      </c>
      <c r="BF84" s="4"/>
    </row>
    <row r="85" spans="2:58" customFormat="1">
      <c r="B85" t="str">
        <f>IFERROR(VLOOKUP(E85,Swadesh!$C$6:$D$212,2,FALSE),"")</f>
        <v/>
      </c>
      <c r="D85" t="s">
        <v>28098</v>
      </c>
      <c r="E85" s="6" t="s">
        <v>29461</v>
      </c>
      <c r="F85" s="5">
        <v>2.2799999999999998</v>
      </c>
      <c r="G85">
        <f t="shared" si="1"/>
        <v>2</v>
      </c>
      <c r="H85" s="3" t="s">
        <v>29460</v>
      </c>
      <c r="I85" s="4"/>
      <c r="J85" s="3" t="s">
        <v>29147</v>
      </c>
      <c r="K85" s="4" t="s">
        <v>959</v>
      </c>
      <c r="L85" s="3" t="s">
        <v>29459</v>
      </c>
      <c r="M85" s="4" t="s">
        <v>29458</v>
      </c>
      <c r="N85" s="3" t="s">
        <v>29457</v>
      </c>
      <c r="O85" s="4"/>
      <c r="P85" t="s">
        <v>907</v>
      </c>
      <c r="Q85" s="3"/>
      <c r="R85" s="4"/>
      <c r="S85" t="s">
        <v>907</v>
      </c>
      <c r="T85" s="3"/>
      <c r="U85" s="4"/>
      <c r="V85" s="3" t="s">
        <v>29456</v>
      </c>
      <c r="W85" s="4"/>
      <c r="X85" s="3" t="s">
        <v>29455</v>
      </c>
      <c r="Y85" s="4"/>
      <c r="Z85" t="s">
        <v>907</v>
      </c>
      <c r="AA85" s="3" t="s">
        <v>29454</v>
      </c>
      <c r="AB85" s="4"/>
      <c r="AC85" s="3" t="s">
        <v>29453</v>
      </c>
      <c r="AD85" s="4"/>
      <c r="AE85" s="3" t="s">
        <v>29452</v>
      </c>
      <c r="AF85" s="4"/>
      <c r="AG85" s="3" t="s">
        <v>29451</v>
      </c>
      <c r="AH85" s="4"/>
      <c r="AI85" s="3" t="s">
        <v>29450</v>
      </c>
      <c r="AJ85" s="4"/>
      <c r="AK85" s="3" t="s">
        <v>29449</v>
      </c>
      <c r="AL85" s="4"/>
      <c r="AM85" s="3" t="s">
        <v>29448</v>
      </c>
      <c r="AN85" s="4"/>
      <c r="AO85" s="3" t="s">
        <v>29447</v>
      </c>
      <c r="AP85" s="4"/>
      <c r="AQ85" s="3" t="s">
        <v>29446</v>
      </c>
      <c r="AR85" s="4" t="s">
        <v>29445</v>
      </c>
      <c r="AS85" s="3" t="s">
        <v>1943</v>
      </c>
      <c r="AT85" s="4"/>
      <c r="AU85" s="3" t="s">
        <v>29444</v>
      </c>
      <c r="AV85" s="4"/>
      <c r="AW85" s="3" t="s">
        <v>29443</v>
      </c>
      <c r="AX85" s="4"/>
      <c r="AY85" s="3" t="s">
        <v>29442</v>
      </c>
      <c r="AZ85" s="4"/>
      <c r="BA85" s="3" t="s">
        <v>29441</v>
      </c>
      <c r="BB85" s="4"/>
      <c r="BC85" s="3" t="s">
        <v>29440</v>
      </c>
      <c r="BD85" s="4"/>
      <c r="BE85" s="3" t="s">
        <v>29439</v>
      </c>
      <c r="BF85" s="4"/>
    </row>
    <row r="86" spans="2:58" customFormat="1">
      <c r="B86">
        <f>IFERROR(VLOOKUP(E86,Swadesh!$C$6:$D$212,2,FALSE),"")</f>
        <v>41</v>
      </c>
      <c r="D86" t="s">
        <v>28098</v>
      </c>
      <c r="E86" s="6" t="s">
        <v>29438</v>
      </c>
      <c r="F86" s="5">
        <v>2.31</v>
      </c>
      <c r="G86">
        <f t="shared" si="1"/>
        <v>2</v>
      </c>
      <c r="H86" s="3" t="s">
        <v>29437</v>
      </c>
      <c r="I86" s="4"/>
      <c r="J86" s="3" t="s">
        <v>29436</v>
      </c>
      <c r="K86" s="4" t="s">
        <v>29435</v>
      </c>
      <c r="L86" s="3" t="s">
        <v>29434</v>
      </c>
      <c r="M86" s="4"/>
      <c r="N86" s="3" t="s">
        <v>29433</v>
      </c>
      <c r="O86" s="4"/>
      <c r="P86" t="s">
        <v>907</v>
      </c>
      <c r="Q86" s="3"/>
      <c r="R86" s="4"/>
      <c r="S86" t="s">
        <v>907</v>
      </c>
      <c r="T86" s="3" t="s">
        <v>29432</v>
      </c>
      <c r="U86" s="4"/>
      <c r="V86" s="3" t="s">
        <v>29431</v>
      </c>
      <c r="W86" s="4" t="s">
        <v>29430</v>
      </c>
      <c r="X86" s="3" t="s">
        <v>29429</v>
      </c>
      <c r="Y86" s="4"/>
      <c r="Z86" t="s">
        <v>907</v>
      </c>
      <c r="AA86" s="3" t="s">
        <v>29428</v>
      </c>
      <c r="AB86" s="4"/>
      <c r="AC86" s="3" t="s">
        <v>29427</v>
      </c>
      <c r="AD86" s="4"/>
      <c r="AE86" s="3" t="s">
        <v>29426</v>
      </c>
      <c r="AF86" s="4"/>
      <c r="AG86" s="3" t="s">
        <v>29425</v>
      </c>
      <c r="AH86" s="4"/>
      <c r="AI86" s="3" t="s">
        <v>29424</v>
      </c>
      <c r="AJ86" s="4"/>
      <c r="AK86" s="3" t="s">
        <v>29423</v>
      </c>
      <c r="AL86" s="4"/>
      <c r="AM86" s="3" t="s">
        <v>29422</v>
      </c>
      <c r="AN86" s="4"/>
      <c r="AO86" s="3" t="s">
        <v>29421</v>
      </c>
      <c r="AP86" s="4"/>
      <c r="AQ86" s="3" t="s">
        <v>29420</v>
      </c>
      <c r="AR86" s="4"/>
      <c r="AS86" s="3" t="s">
        <v>29419</v>
      </c>
      <c r="AT86" s="4"/>
      <c r="AU86" s="3" t="s">
        <v>29418</v>
      </c>
      <c r="AV86" s="4"/>
      <c r="AW86" s="3" t="s">
        <v>29417</v>
      </c>
      <c r="AX86" s="4" t="s">
        <v>29390</v>
      </c>
      <c r="AY86" s="3" t="s">
        <v>29416</v>
      </c>
      <c r="AZ86" s="4"/>
      <c r="BA86" s="3" t="s">
        <v>29415</v>
      </c>
      <c r="BB86" s="4"/>
      <c r="BC86" s="3" t="s">
        <v>29215</v>
      </c>
      <c r="BD86" s="4" t="s">
        <v>29414</v>
      </c>
      <c r="BE86" s="3" t="s">
        <v>29214</v>
      </c>
      <c r="BF86" s="4"/>
    </row>
    <row r="87" spans="2:58" customFormat="1">
      <c r="B87">
        <f>IFERROR(VLOOKUP(E87,Swadesh!$C$6:$D$212,2,FALSE),"")</f>
        <v>40</v>
      </c>
      <c r="D87" t="s">
        <v>28098</v>
      </c>
      <c r="E87" s="6" t="s">
        <v>29413</v>
      </c>
      <c r="F87" s="5">
        <v>2.3199999999999998</v>
      </c>
      <c r="G87">
        <f t="shared" si="1"/>
        <v>2</v>
      </c>
      <c r="H87" s="3" t="s">
        <v>29412</v>
      </c>
      <c r="I87" s="4"/>
      <c r="J87" s="3" t="s">
        <v>29411</v>
      </c>
      <c r="K87" s="4" t="s">
        <v>29410</v>
      </c>
      <c r="L87" s="3" t="s">
        <v>29409</v>
      </c>
      <c r="M87" s="4"/>
      <c r="N87" s="3" t="s">
        <v>29408</v>
      </c>
      <c r="O87" s="4"/>
      <c r="P87" t="s">
        <v>907</v>
      </c>
      <c r="Q87" s="3"/>
      <c r="R87" s="4"/>
      <c r="S87" t="s">
        <v>907</v>
      </c>
      <c r="T87" s="3" t="s">
        <v>29407</v>
      </c>
      <c r="U87" s="4" t="s">
        <v>29406</v>
      </c>
      <c r="V87" s="3" t="s">
        <v>29405</v>
      </c>
      <c r="W87" s="4"/>
      <c r="X87" s="3" t="s">
        <v>29404</v>
      </c>
      <c r="Y87" s="4"/>
      <c r="Z87" t="s">
        <v>907</v>
      </c>
      <c r="AA87" s="3" t="s">
        <v>29403</v>
      </c>
      <c r="AB87" s="4"/>
      <c r="AC87" s="3" t="s">
        <v>29402</v>
      </c>
      <c r="AD87" s="4"/>
      <c r="AE87" s="3" t="s">
        <v>29401</v>
      </c>
      <c r="AF87" s="4" t="s">
        <v>29400</v>
      </c>
      <c r="AG87" s="3" t="s">
        <v>29399</v>
      </c>
      <c r="AH87" s="4"/>
      <c r="AI87" s="3" t="s">
        <v>29398</v>
      </c>
      <c r="AJ87" s="4"/>
      <c r="AK87" s="3" t="s">
        <v>29397</v>
      </c>
      <c r="AL87" s="4"/>
      <c r="AM87" s="3" t="s">
        <v>29396</v>
      </c>
      <c r="AN87" s="4"/>
      <c r="AO87" s="3" t="s">
        <v>29395</v>
      </c>
      <c r="AP87" s="4"/>
      <c r="AQ87" s="3" t="s">
        <v>29394</v>
      </c>
      <c r="AR87" s="4"/>
      <c r="AS87" s="3" t="s">
        <v>29393</v>
      </c>
      <c r="AT87" s="4"/>
      <c r="AU87" s="3" t="s">
        <v>29392</v>
      </c>
      <c r="AV87" s="4"/>
      <c r="AW87" s="3" t="s">
        <v>29391</v>
      </c>
      <c r="AX87" s="4" t="s">
        <v>29390</v>
      </c>
      <c r="AY87" s="3" t="s">
        <v>29389</v>
      </c>
      <c r="AZ87" s="4"/>
      <c r="BA87" s="3" t="s">
        <v>29388</v>
      </c>
      <c r="BB87" s="4"/>
      <c r="BC87" s="3" t="s">
        <v>29387</v>
      </c>
      <c r="BD87" s="4" t="s">
        <v>29386</v>
      </c>
      <c r="BE87" s="3" t="s">
        <v>29197</v>
      </c>
      <c r="BF87" s="4"/>
    </row>
    <row r="88" spans="2:58" customFormat="1">
      <c r="B88" t="str">
        <f>IFERROR(VLOOKUP(E88,Swadesh!$C$6:$D$212,2,FALSE),"")</f>
        <v/>
      </c>
      <c r="D88" t="s">
        <v>28098</v>
      </c>
      <c r="E88" s="6" t="s">
        <v>29385</v>
      </c>
      <c r="F88" s="5">
        <v>2.33</v>
      </c>
      <c r="G88">
        <f t="shared" si="1"/>
        <v>2</v>
      </c>
      <c r="H88" s="3" t="s">
        <v>29384</v>
      </c>
      <c r="I88" s="4" t="s">
        <v>29383</v>
      </c>
      <c r="J88" s="3" t="s">
        <v>29382</v>
      </c>
      <c r="K88" s="4" t="s">
        <v>29381</v>
      </c>
      <c r="L88" s="3" t="s">
        <v>29380</v>
      </c>
      <c r="M88" s="4" t="s">
        <v>29379</v>
      </c>
      <c r="N88" s="3" t="s">
        <v>29378</v>
      </c>
      <c r="O88" s="4"/>
      <c r="P88" t="s">
        <v>907</v>
      </c>
      <c r="Q88" s="3"/>
      <c r="R88" s="4"/>
      <c r="S88" t="s">
        <v>907</v>
      </c>
      <c r="T88" s="3" t="s">
        <v>29377</v>
      </c>
      <c r="U88" s="4"/>
      <c r="V88" s="3" t="s">
        <v>29376</v>
      </c>
      <c r="W88" s="4"/>
      <c r="X88" s="3"/>
      <c r="Y88" s="4"/>
      <c r="Z88" t="s">
        <v>907</v>
      </c>
      <c r="AA88" s="3" t="s">
        <v>29375</v>
      </c>
      <c r="AB88" s="4" t="s">
        <v>29374</v>
      </c>
      <c r="AC88" s="3" t="s">
        <v>29373</v>
      </c>
      <c r="AD88" s="4"/>
      <c r="AE88" s="3" t="s">
        <v>29372</v>
      </c>
      <c r="AF88" s="4"/>
      <c r="AG88" s="3" t="s">
        <v>29371</v>
      </c>
      <c r="AH88" s="4" t="s">
        <v>29365</v>
      </c>
      <c r="AI88" s="3" t="s">
        <v>29370</v>
      </c>
      <c r="AJ88" s="4"/>
      <c r="AK88" s="3" t="s">
        <v>29369</v>
      </c>
      <c r="AL88" s="4" t="s">
        <v>29368</v>
      </c>
      <c r="AM88" s="3" t="s">
        <v>29367</v>
      </c>
      <c r="AN88" s="4"/>
      <c r="AO88" s="3" t="s">
        <v>29366</v>
      </c>
      <c r="AP88" s="4" t="s">
        <v>29365</v>
      </c>
      <c r="AQ88" s="3" t="s">
        <v>29364</v>
      </c>
      <c r="AR88" s="4"/>
      <c r="AS88" s="3" t="s">
        <v>6241</v>
      </c>
      <c r="AT88" s="4"/>
      <c r="AU88" s="3" t="s">
        <v>29363</v>
      </c>
      <c r="AV88" s="4"/>
      <c r="AW88" s="3" t="s">
        <v>29362</v>
      </c>
      <c r="AX88" s="4" t="s">
        <v>29361</v>
      </c>
      <c r="AY88" s="3" t="s">
        <v>29360</v>
      </c>
      <c r="AZ88" s="4" t="s">
        <v>29357</v>
      </c>
      <c r="BA88" s="3" t="s">
        <v>29359</v>
      </c>
      <c r="BB88" s="4"/>
      <c r="BC88" s="3" t="s">
        <v>29358</v>
      </c>
      <c r="BD88" s="4" t="s">
        <v>29357</v>
      </c>
      <c r="BE88" s="3" t="s">
        <v>29356</v>
      </c>
      <c r="BF88" s="4"/>
    </row>
    <row r="89" spans="2:58" customFormat="1">
      <c r="B89" t="str">
        <f>IFERROR(VLOOKUP(E89,Swadesh!$C$6:$D$212,2,FALSE),"")</f>
        <v/>
      </c>
      <c r="D89" t="s">
        <v>28098</v>
      </c>
      <c r="E89" s="6" t="s">
        <v>29355</v>
      </c>
      <c r="F89" s="5">
        <v>2.34</v>
      </c>
      <c r="G89">
        <f t="shared" si="1"/>
        <v>2</v>
      </c>
      <c r="H89" s="3" t="s">
        <v>29354</v>
      </c>
      <c r="I89" s="4" t="s">
        <v>29353</v>
      </c>
      <c r="J89" s="3" t="s">
        <v>29352</v>
      </c>
      <c r="K89" s="4" t="s">
        <v>29351</v>
      </c>
      <c r="L89" s="3" t="s">
        <v>29350</v>
      </c>
      <c r="M89" s="4" t="s">
        <v>29349</v>
      </c>
      <c r="N89" s="3" t="s">
        <v>29348</v>
      </c>
      <c r="O89" s="4"/>
      <c r="P89" t="s">
        <v>907</v>
      </c>
      <c r="Q89" s="3"/>
      <c r="R89" s="4"/>
      <c r="S89" t="s">
        <v>907</v>
      </c>
      <c r="T89" s="3"/>
      <c r="U89" s="4"/>
      <c r="V89" s="3" t="s">
        <v>29347</v>
      </c>
      <c r="W89" s="4" t="s">
        <v>29346</v>
      </c>
      <c r="X89" s="3" t="s">
        <v>29345</v>
      </c>
      <c r="Y89" s="4"/>
      <c r="Z89" t="s">
        <v>907</v>
      </c>
      <c r="AA89" s="3" t="s">
        <v>29344</v>
      </c>
      <c r="AB89" s="4"/>
      <c r="AC89" s="3" t="s">
        <v>29343</v>
      </c>
      <c r="AD89" s="4"/>
      <c r="AE89" s="3" t="s">
        <v>29342</v>
      </c>
      <c r="AF89" s="4"/>
      <c r="AG89" s="3"/>
      <c r="AH89" s="4"/>
      <c r="AI89" s="3" t="s">
        <v>29341</v>
      </c>
      <c r="AJ89" s="4"/>
      <c r="AK89" s="3" t="s">
        <v>29340</v>
      </c>
      <c r="AL89" s="4" t="s">
        <v>29339</v>
      </c>
      <c r="AM89" s="3" t="s">
        <v>29338</v>
      </c>
      <c r="AN89" s="4"/>
      <c r="AO89" s="3" t="s">
        <v>29337</v>
      </c>
      <c r="AP89" s="4"/>
      <c r="AQ89" s="3" t="s">
        <v>29336</v>
      </c>
      <c r="AR89" s="4"/>
      <c r="AS89" s="3" t="s">
        <v>29335</v>
      </c>
      <c r="AT89" s="4"/>
      <c r="AU89" s="3" t="s">
        <v>29334</v>
      </c>
      <c r="AV89" s="4" t="s">
        <v>29333</v>
      </c>
      <c r="AW89" s="3" t="s">
        <v>29332</v>
      </c>
      <c r="AX89" s="4" t="s">
        <v>29331</v>
      </c>
      <c r="AY89" s="3" t="s">
        <v>29330</v>
      </c>
      <c r="AZ89" s="4"/>
      <c r="BA89" s="3" t="s">
        <v>29329</v>
      </c>
      <c r="BB89" s="4"/>
      <c r="BC89" s="3" t="s">
        <v>29328</v>
      </c>
      <c r="BD89" s="4" t="s">
        <v>29327</v>
      </c>
      <c r="BE89" s="3" t="s">
        <v>29326</v>
      </c>
      <c r="BF89" s="4" t="s">
        <v>29325</v>
      </c>
    </row>
    <row r="90" spans="2:58" customFormat="1">
      <c r="B90" t="str">
        <f>IFERROR(VLOOKUP(E90,Swadesh!$C$6:$D$212,2,FALSE),"")</f>
        <v/>
      </c>
      <c r="D90" t="s">
        <v>28098</v>
      </c>
      <c r="E90" s="6" t="s">
        <v>29312</v>
      </c>
      <c r="F90" s="5">
        <v>2.3410000000000002</v>
      </c>
      <c r="G90">
        <f t="shared" si="1"/>
        <v>3</v>
      </c>
      <c r="H90" s="3" t="s">
        <v>29324</v>
      </c>
      <c r="I90" s="4" t="s">
        <v>29323</v>
      </c>
      <c r="J90" s="3" t="s">
        <v>29322</v>
      </c>
      <c r="K90" s="4" t="s">
        <v>29321</v>
      </c>
      <c r="L90" s="3" t="s">
        <v>29320</v>
      </c>
      <c r="M90" s="4" t="s">
        <v>29319</v>
      </c>
      <c r="N90" s="3" t="s">
        <v>29318</v>
      </c>
      <c r="O90" s="4"/>
      <c r="P90" t="s">
        <v>907</v>
      </c>
      <c r="Q90" s="3"/>
      <c r="R90" s="4"/>
      <c r="S90" t="s">
        <v>907</v>
      </c>
      <c r="T90" s="3"/>
      <c r="U90" s="4"/>
      <c r="V90" s="3"/>
      <c r="W90" s="4"/>
      <c r="X90" s="3" t="s">
        <v>29317</v>
      </c>
      <c r="Y90" s="4"/>
      <c r="Z90" t="s">
        <v>907</v>
      </c>
      <c r="AA90" s="3"/>
      <c r="AB90" s="4"/>
      <c r="AC90" s="3" t="s">
        <v>29316</v>
      </c>
      <c r="AD90" s="4"/>
      <c r="AE90" s="3" t="s">
        <v>29315</v>
      </c>
      <c r="AF90" s="4"/>
      <c r="AG90" s="3"/>
      <c r="AH90" s="4"/>
      <c r="AI90" s="3" t="s">
        <v>29314</v>
      </c>
      <c r="AJ90" s="4"/>
      <c r="AK90" s="3" t="s">
        <v>29313</v>
      </c>
      <c r="AL90" s="4"/>
      <c r="AM90" s="3" t="s">
        <v>29312</v>
      </c>
      <c r="AN90" s="4"/>
      <c r="AO90" s="3"/>
      <c r="AP90" s="4"/>
      <c r="AQ90" s="3" t="s">
        <v>29311</v>
      </c>
      <c r="AR90" s="4"/>
      <c r="AS90" s="3" t="s">
        <v>29310</v>
      </c>
      <c r="AT90" s="4" t="s">
        <v>12893</v>
      </c>
      <c r="AU90" s="3" t="s">
        <v>29309</v>
      </c>
      <c r="AV90" s="4"/>
      <c r="AW90" s="3" t="s">
        <v>29308</v>
      </c>
      <c r="AX90" s="4"/>
      <c r="AY90" s="3" t="s">
        <v>29307</v>
      </c>
      <c r="AZ90" s="4" t="s">
        <v>1063</v>
      </c>
      <c r="BA90" s="3" t="s">
        <v>29306</v>
      </c>
      <c r="BB90" s="4"/>
      <c r="BC90" s="3" t="s">
        <v>29305</v>
      </c>
      <c r="BD90" s="4"/>
      <c r="BE90" s="3" t="s">
        <v>29304</v>
      </c>
      <c r="BF90" s="4"/>
    </row>
    <row r="91" spans="2:58" customFormat="1">
      <c r="B91">
        <f>IFERROR(VLOOKUP(E91,Swadesh!$C$6:$D$212,2,FALSE),"")</f>
        <v>43</v>
      </c>
      <c r="C91">
        <v>5</v>
      </c>
      <c r="D91" t="s">
        <v>28098</v>
      </c>
      <c r="E91" s="6" t="s">
        <v>29303</v>
      </c>
      <c r="F91" s="5">
        <v>2.35</v>
      </c>
      <c r="G91">
        <f t="shared" si="1"/>
        <v>2</v>
      </c>
      <c r="H91" s="3" t="s">
        <v>29302</v>
      </c>
      <c r="I91" s="4" t="s">
        <v>29171</v>
      </c>
      <c r="J91" s="3" t="s">
        <v>29301</v>
      </c>
      <c r="K91" s="4"/>
      <c r="L91" s="3" t="s">
        <v>29300</v>
      </c>
      <c r="M91" s="4"/>
      <c r="N91" s="3" t="s">
        <v>29299</v>
      </c>
      <c r="O91" s="4"/>
      <c r="P91" t="s">
        <v>907</v>
      </c>
      <c r="Q91" s="3"/>
      <c r="R91" s="4" t="s">
        <v>29298</v>
      </c>
      <c r="S91" t="s">
        <v>907</v>
      </c>
      <c r="T91" s="3" t="s">
        <v>29297</v>
      </c>
      <c r="U91" s="4" t="s">
        <v>29296</v>
      </c>
      <c r="V91" s="3" t="s">
        <v>29295</v>
      </c>
      <c r="W91" s="4"/>
      <c r="X91" s="3" t="s">
        <v>29294</v>
      </c>
      <c r="Y91" s="4"/>
      <c r="Z91" t="s">
        <v>907</v>
      </c>
      <c r="AA91" s="3" t="s">
        <v>29293</v>
      </c>
      <c r="AB91" s="4"/>
      <c r="AC91" s="3" t="s">
        <v>29292</v>
      </c>
      <c r="AD91" s="4"/>
      <c r="AE91" s="3" t="s">
        <v>29291</v>
      </c>
      <c r="AF91" s="4"/>
      <c r="AG91" s="3" t="s">
        <v>29290</v>
      </c>
      <c r="AH91" s="4"/>
      <c r="AI91" s="3" t="s">
        <v>29289</v>
      </c>
      <c r="AJ91" s="4"/>
      <c r="AK91" s="3" t="s">
        <v>29289</v>
      </c>
      <c r="AL91" s="4"/>
      <c r="AM91" s="3" t="s">
        <v>29288</v>
      </c>
      <c r="AN91" s="4"/>
      <c r="AO91" s="3" t="s">
        <v>29287</v>
      </c>
      <c r="AP91" s="4"/>
      <c r="AQ91" s="3" t="s">
        <v>29286</v>
      </c>
      <c r="AR91" s="4"/>
      <c r="AS91" s="3" t="s">
        <v>29285</v>
      </c>
      <c r="AT91" s="4"/>
      <c r="AU91" s="3" t="s">
        <v>29284</v>
      </c>
      <c r="AV91" s="4"/>
      <c r="AW91" s="3" t="s">
        <v>29283</v>
      </c>
      <c r="AX91" s="4"/>
      <c r="AY91" s="3" t="s">
        <v>29282</v>
      </c>
      <c r="AZ91" s="4"/>
      <c r="BA91" s="3" t="s">
        <v>29281</v>
      </c>
      <c r="BB91" s="4"/>
      <c r="BC91" s="3" t="s">
        <v>29280</v>
      </c>
      <c r="BD91" s="4"/>
      <c r="BE91" s="3" t="s">
        <v>29279</v>
      </c>
      <c r="BF91" s="4"/>
    </row>
    <row r="92" spans="2:58" customFormat="1">
      <c r="B92">
        <f>IFERROR(VLOOKUP(E92,Swadesh!$C$6:$D$212,2,FALSE),"")</f>
        <v>42</v>
      </c>
      <c r="C92">
        <v>5</v>
      </c>
      <c r="D92" t="s">
        <v>28098</v>
      </c>
      <c r="E92" s="6" t="s">
        <v>29278</v>
      </c>
      <c r="F92" s="5">
        <v>2.36</v>
      </c>
      <c r="G92">
        <f t="shared" si="1"/>
        <v>2</v>
      </c>
      <c r="H92" s="3" t="s">
        <v>29277</v>
      </c>
      <c r="I92" s="4" t="s">
        <v>29171</v>
      </c>
      <c r="J92" s="3" t="s">
        <v>29276</v>
      </c>
      <c r="K92" s="4"/>
      <c r="L92" s="3" t="s">
        <v>29275</v>
      </c>
      <c r="M92" s="4"/>
      <c r="N92" s="3" t="s">
        <v>29274</v>
      </c>
      <c r="O92" s="4"/>
      <c r="P92" t="s">
        <v>907</v>
      </c>
      <c r="Q92" s="3"/>
      <c r="R92" s="4" t="s">
        <v>29273</v>
      </c>
      <c r="S92" t="s">
        <v>907</v>
      </c>
      <c r="T92" s="3" t="s">
        <v>29272</v>
      </c>
      <c r="U92" s="4" t="s">
        <v>29271</v>
      </c>
      <c r="V92" s="3" t="s">
        <v>29270</v>
      </c>
      <c r="W92" s="4"/>
      <c r="X92" s="3" t="s">
        <v>29269</v>
      </c>
      <c r="Y92" s="4"/>
      <c r="Z92" t="s">
        <v>907</v>
      </c>
      <c r="AA92" s="3" t="s">
        <v>29268</v>
      </c>
      <c r="AB92" s="4" t="s">
        <v>29267</v>
      </c>
      <c r="AC92" s="3" t="s">
        <v>29266</v>
      </c>
      <c r="AD92" s="4"/>
      <c r="AE92" s="3" t="s">
        <v>29265</v>
      </c>
      <c r="AF92" s="4"/>
      <c r="AG92" s="3" t="s">
        <v>29264</v>
      </c>
      <c r="AH92" s="4"/>
      <c r="AI92" s="3" t="s">
        <v>29263</v>
      </c>
      <c r="AJ92" s="4"/>
      <c r="AK92" s="3" t="s">
        <v>29262</v>
      </c>
      <c r="AL92" s="4"/>
      <c r="AM92" s="3" t="s">
        <v>29261</v>
      </c>
      <c r="AN92" s="4"/>
      <c r="AO92" s="3" t="s">
        <v>29260</v>
      </c>
      <c r="AP92" s="4"/>
      <c r="AQ92" s="3" t="s">
        <v>29259</v>
      </c>
      <c r="AR92" s="4"/>
      <c r="AS92" s="3" t="s">
        <v>29258</v>
      </c>
      <c r="AT92" s="4"/>
      <c r="AU92" s="3" t="s">
        <v>29257</v>
      </c>
      <c r="AV92" s="4"/>
      <c r="AW92" s="3" t="s">
        <v>15588</v>
      </c>
      <c r="AX92" s="4"/>
      <c r="AY92" s="3" t="s">
        <v>29256</v>
      </c>
      <c r="AZ92" s="4"/>
      <c r="BA92" s="3" t="s">
        <v>29255</v>
      </c>
      <c r="BB92" s="4"/>
      <c r="BC92" s="3" t="s">
        <v>29254</v>
      </c>
      <c r="BD92" s="4"/>
      <c r="BE92" s="3" t="s">
        <v>29253</v>
      </c>
      <c r="BF92" s="4"/>
    </row>
    <row r="93" spans="2:58" customFormat="1">
      <c r="B93" t="str">
        <f>IFERROR(VLOOKUP(E93,Swadesh!$C$6:$D$212,2,FALSE),"")</f>
        <v/>
      </c>
      <c r="D93" t="s">
        <v>28098</v>
      </c>
      <c r="E93" s="6" t="s">
        <v>28269</v>
      </c>
      <c r="F93" s="5">
        <v>2.37</v>
      </c>
      <c r="G93">
        <f t="shared" si="1"/>
        <v>2</v>
      </c>
      <c r="H93" s="3" t="s">
        <v>29252</v>
      </c>
      <c r="I93" s="4"/>
      <c r="J93" s="3" t="s">
        <v>923</v>
      </c>
      <c r="K93" s="4"/>
      <c r="L93" s="3" t="s">
        <v>29251</v>
      </c>
      <c r="M93" s="4" t="s">
        <v>29250</v>
      </c>
      <c r="N93" s="3" t="s">
        <v>29249</v>
      </c>
      <c r="O93" s="4"/>
      <c r="P93" t="s">
        <v>907</v>
      </c>
      <c r="Q93" s="3"/>
      <c r="R93" s="4"/>
      <c r="S93" t="s">
        <v>907</v>
      </c>
      <c r="T93" s="3" t="s">
        <v>29248</v>
      </c>
      <c r="U93" s="4"/>
      <c r="V93" s="3" t="s">
        <v>29247</v>
      </c>
      <c r="W93" s="4" t="s">
        <v>1987</v>
      </c>
      <c r="X93" s="3" t="s">
        <v>29246</v>
      </c>
      <c r="Y93" s="4"/>
      <c r="Z93" t="s">
        <v>907</v>
      </c>
      <c r="AA93" s="3"/>
      <c r="AB93" s="4"/>
      <c r="AC93" s="3" t="s">
        <v>29245</v>
      </c>
      <c r="AD93" s="4"/>
      <c r="AE93" s="3" t="s">
        <v>29244</v>
      </c>
      <c r="AF93" s="4"/>
      <c r="AG93" s="3" t="s">
        <v>29243</v>
      </c>
      <c r="AH93" s="4"/>
      <c r="AI93" s="3" t="s">
        <v>29242</v>
      </c>
      <c r="AJ93" s="4"/>
      <c r="AK93" s="3" t="s">
        <v>29241</v>
      </c>
      <c r="AL93" s="4" t="s">
        <v>29240</v>
      </c>
      <c r="AM93" s="3" t="s">
        <v>28269</v>
      </c>
      <c r="AN93" s="4"/>
      <c r="AO93" s="3" t="s">
        <v>29239</v>
      </c>
      <c r="AP93" s="4"/>
      <c r="AQ93" s="3" t="s">
        <v>29238</v>
      </c>
      <c r="AR93" s="4"/>
      <c r="AS93" s="3" t="s">
        <v>29237</v>
      </c>
      <c r="AT93" s="4"/>
      <c r="AU93" s="3" t="s">
        <v>29236</v>
      </c>
      <c r="AV93" s="4"/>
      <c r="AW93" s="3" t="s">
        <v>29235</v>
      </c>
      <c r="AX93" s="4"/>
      <c r="AY93" s="3" t="s">
        <v>29234</v>
      </c>
      <c r="AZ93" s="4"/>
      <c r="BA93" s="3" t="s">
        <v>29233</v>
      </c>
      <c r="BB93" s="4"/>
      <c r="BC93" s="3" t="s">
        <v>29232</v>
      </c>
      <c r="BD93" s="4"/>
      <c r="BE93" s="3" t="s">
        <v>29231</v>
      </c>
      <c r="BF93" s="4"/>
    </row>
    <row r="94" spans="2:58" customFormat="1">
      <c r="B94" t="str">
        <f>IFERROR(VLOOKUP(E94,Swadesh!$C$6:$D$212,2,FALSE),"")</f>
        <v/>
      </c>
      <c r="D94" t="s">
        <v>28098</v>
      </c>
      <c r="E94" s="6" t="s">
        <v>29230</v>
      </c>
      <c r="F94" s="5">
        <v>2.38</v>
      </c>
      <c r="G94">
        <f t="shared" si="1"/>
        <v>2</v>
      </c>
      <c r="H94" s="3" t="s">
        <v>29229</v>
      </c>
      <c r="I94" s="4" t="s">
        <v>29228</v>
      </c>
      <c r="J94" s="3" t="s">
        <v>29227</v>
      </c>
      <c r="K94" s="4" t="s">
        <v>959</v>
      </c>
      <c r="L94" s="3"/>
      <c r="M94" s="4"/>
      <c r="N94" s="3" t="s">
        <v>29226</v>
      </c>
      <c r="O94" s="4"/>
      <c r="P94" t="s">
        <v>907</v>
      </c>
      <c r="Q94" s="3"/>
      <c r="R94" s="4"/>
      <c r="S94" t="s">
        <v>907</v>
      </c>
      <c r="T94" s="3"/>
      <c r="U94" s="4"/>
      <c r="V94" s="3"/>
      <c r="W94" s="4"/>
      <c r="X94" s="3" t="s">
        <v>29225</v>
      </c>
      <c r="Y94" s="4"/>
      <c r="Z94" t="s">
        <v>907</v>
      </c>
      <c r="AA94" s="3" t="s">
        <v>29224</v>
      </c>
      <c r="AB94" s="4"/>
      <c r="AC94" s="3" t="s">
        <v>29223</v>
      </c>
      <c r="AD94" s="4"/>
      <c r="AE94" s="3" t="s">
        <v>29222</v>
      </c>
      <c r="AF94" s="4"/>
      <c r="AG94" s="3"/>
      <c r="AH94" s="4"/>
      <c r="AI94" s="3" t="s">
        <v>29221</v>
      </c>
      <c r="AJ94" s="4"/>
      <c r="AK94" s="3" t="s">
        <v>29220</v>
      </c>
      <c r="AL94" s="4"/>
      <c r="AM94" s="3" t="s">
        <v>29219</v>
      </c>
      <c r="AN94" s="4"/>
      <c r="AO94" s="3"/>
      <c r="AP94" s="4"/>
      <c r="AQ94" s="3" t="s">
        <v>29218</v>
      </c>
      <c r="AR94" s="4"/>
      <c r="AS94" s="3" t="s">
        <v>923</v>
      </c>
      <c r="AT94" s="4"/>
      <c r="AU94" s="3" t="s">
        <v>29217</v>
      </c>
      <c r="AV94" s="4"/>
      <c r="AW94" s="3"/>
      <c r="AX94" s="4"/>
      <c r="AY94" s="3" t="s">
        <v>29200</v>
      </c>
      <c r="AZ94" s="4"/>
      <c r="BA94" s="3" t="s">
        <v>29216</v>
      </c>
      <c r="BB94" s="4"/>
      <c r="BC94" s="3" t="s">
        <v>29215</v>
      </c>
      <c r="BD94" s="4"/>
      <c r="BE94" s="3" t="s">
        <v>29214</v>
      </c>
      <c r="BF94" s="4"/>
    </row>
    <row r="95" spans="2:58" customFormat="1">
      <c r="B95" t="str">
        <f>IFERROR(VLOOKUP(E95,Swadesh!$C$6:$D$212,2,FALSE),"")</f>
        <v/>
      </c>
      <c r="D95" t="s">
        <v>28098</v>
      </c>
      <c r="E95" s="6" t="s">
        <v>29213</v>
      </c>
      <c r="F95" s="5">
        <v>2.39</v>
      </c>
      <c r="G95">
        <f t="shared" si="1"/>
        <v>2</v>
      </c>
      <c r="H95" s="3" t="s">
        <v>29212</v>
      </c>
      <c r="I95" s="4"/>
      <c r="J95" s="3" t="s">
        <v>29211</v>
      </c>
      <c r="K95" s="4" t="s">
        <v>959</v>
      </c>
      <c r="L95" s="3"/>
      <c r="M95" s="4"/>
      <c r="N95" s="3" t="s">
        <v>29210</v>
      </c>
      <c r="O95" s="4"/>
      <c r="P95" t="s">
        <v>907</v>
      </c>
      <c r="Q95" s="3"/>
      <c r="R95" s="4"/>
      <c r="S95" t="s">
        <v>907</v>
      </c>
      <c r="T95" s="3"/>
      <c r="U95" s="4"/>
      <c r="V95" s="3"/>
      <c r="W95" s="4"/>
      <c r="X95" s="3" t="s">
        <v>29209</v>
      </c>
      <c r="Y95" s="4"/>
      <c r="Z95" t="s">
        <v>907</v>
      </c>
      <c r="AA95" s="3" t="s">
        <v>29208</v>
      </c>
      <c r="AB95" s="4"/>
      <c r="AC95" s="3" t="s">
        <v>29207</v>
      </c>
      <c r="AD95" s="4"/>
      <c r="AE95" s="3" t="s">
        <v>29206</v>
      </c>
      <c r="AF95" s="4"/>
      <c r="AG95" s="3"/>
      <c r="AH95" s="4"/>
      <c r="AI95" s="3" t="s">
        <v>29205</v>
      </c>
      <c r="AJ95" s="4"/>
      <c r="AK95" s="3" t="s">
        <v>29204</v>
      </c>
      <c r="AL95" s="4"/>
      <c r="AM95" s="3" t="s">
        <v>29203</v>
      </c>
      <c r="AN95" s="4"/>
      <c r="AO95" s="3"/>
      <c r="AP95" s="4"/>
      <c r="AQ95" s="3" t="s">
        <v>29202</v>
      </c>
      <c r="AR95" s="4"/>
      <c r="AS95" s="3" t="s">
        <v>923</v>
      </c>
      <c r="AT95" s="4"/>
      <c r="AU95" s="3" t="s">
        <v>29201</v>
      </c>
      <c r="AV95" s="4"/>
      <c r="AW95" s="3"/>
      <c r="AX95" s="4"/>
      <c r="AY95" s="3" t="s">
        <v>29200</v>
      </c>
      <c r="AZ95" s="4"/>
      <c r="BA95" s="3" t="s">
        <v>29199</v>
      </c>
      <c r="BB95" s="4"/>
      <c r="BC95" s="3" t="s">
        <v>29198</v>
      </c>
      <c r="BD95" s="4"/>
      <c r="BE95" s="3" t="s">
        <v>29197</v>
      </c>
      <c r="BF95" s="4"/>
    </row>
    <row r="96" spans="2:58" customFormat="1">
      <c r="B96" t="str">
        <f>IFERROR(VLOOKUP(E96,Swadesh!$C$6:$D$212,2,FALSE),"")</f>
        <v/>
      </c>
      <c r="D96" t="s">
        <v>28098</v>
      </c>
      <c r="E96" s="6" t="s">
        <v>29181</v>
      </c>
      <c r="F96" s="5">
        <v>2.41</v>
      </c>
      <c r="G96">
        <f t="shared" si="1"/>
        <v>2</v>
      </c>
      <c r="H96" s="3" t="s">
        <v>29196</v>
      </c>
      <c r="I96" s="4"/>
      <c r="J96" s="3" t="s">
        <v>29195</v>
      </c>
      <c r="K96" s="4" t="s">
        <v>29194</v>
      </c>
      <c r="L96" s="3" t="s">
        <v>29193</v>
      </c>
      <c r="M96" s="4"/>
      <c r="N96" s="3" t="s">
        <v>29192</v>
      </c>
      <c r="O96" s="4"/>
      <c r="P96" t="s">
        <v>907</v>
      </c>
      <c r="Q96" s="3"/>
      <c r="R96" s="4"/>
      <c r="S96" t="s">
        <v>907</v>
      </c>
      <c r="T96" s="3"/>
      <c r="U96" s="4"/>
      <c r="V96" s="3" t="s">
        <v>29191</v>
      </c>
      <c r="W96" s="4"/>
      <c r="X96" s="3" t="s">
        <v>29190</v>
      </c>
      <c r="Y96" s="4" t="s">
        <v>28680</v>
      </c>
      <c r="Z96" t="s">
        <v>907</v>
      </c>
      <c r="AA96" s="3" t="s">
        <v>29189</v>
      </c>
      <c r="AB96" s="4" t="s">
        <v>29188</v>
      </c>
      <c r="AC96" s="3" t="s">
        <v>29187</v>
      </c>
      <c r="AD96" s="4"/>
      <c r="AE96" s="3" t="s">
        <v>29186</v>
      </c>
      <c r="AF96" s="4"/>
      <c r="AG96" s="3" t="s">
        <v>29185</v>
      </c>
      <c r="AH96" s="4"/>
      <c r="AI96" s="3" t="s">
        <v>29184</v>
      </c>
      <c r="AJ96" s="4"/>
      <c r="AK96" s="3" t="s">
        <v>29184</v>
      </c>
      <c r="AL96" s="4"/>
      <c r="AM96" s="3" t="s">
        <v>29183</v>
      </c>
      <c r="AN96" s="4"/>
      <c r="AO96" s="3" t="s">
        <v>29182</v>
      </c>
      <c r="AP96" s="4"/>
      <c r="AQ96" s="3" t="s">
        <v>29181</v>
      </c>
      <c r="AR96" s="4"/>
      <c r="AS96" s="3" t="s">
        <v>29180</v>
      </c>
      <c r="AT96" s="4"/>
      <c r="AU96" s="3" t="s">
        <v>29179</v>
      </c>
      <c r="AV96" s="4"/>
      <c r="AW96" s="3" t="s">
        <v>29178</v>
      </c>
      <c r="AX96" s="4"/>
      <c r="AY96" s="3" t="s">
        <v>29177</v>
      </c>
      <c r="AZ96" s="4"/>
      <c r="BA96" s="3" t="s">
        <v>29176</v>
      </c>
      <c r="BB96" s="4"/>
      <c r="BC96" s="3" t="s">
        <v>29175</v>
      </c>
      <c r="BD96" s="4"/>
      <c r="BE96" s="3" t="s">
        <v>29174</v>
      </c>
      <c r="BF96" s="4"/>
    </row>
    <row r="97" spans="2:58" customFormat="1">
      <c r="B97" t="str">
        <f>IFERROR(VLOOKUP(E97,Swadesh!$C$6:$D$212,2,FALSE),"")</f>
        <v/>
      </c>
      <c r="D97" t="s">
        <v>28098</v>
      </c>
      <c r="E97" s="6" t="s">
        <v>29173</v>
      </c>
      <c r="F97" s="5">
        <v>2.42</v>
      </c>
      <c r="G97">
        <f t="shared" si="1"/>
        <v>2</v>
      </c>
      <c r="H97" s="3" t="s">
        <v>29172</v>
      </c>
      <c r="I97" s="4" t="s">
        <v>29171</v>
      </c>
      <c r="J97" s="3" t="s">
        <v>29170</v>
      </c>
      <c r="K97" s="4" t="s">
        <v>29169</v>
      </c>
      <c r="L97" s="3" t="s">
        <v>29168</v>
      </c>
      <c r="M97" s="4"/>
      <c r="N97" s="3" t="s">
        <v>29167</v>
      </c>
      <c r="O97" s="4"/>
      <c r="P97" t="s">
        <v>907</v>
      </c>
      <c r="Q97" s="3"/>
      <c r="R97" s="4"/>
      <c r="S97" t="s">
        <v>907</v>
      </c>
      <c r="T97" s="3"/>
      <c r="U97" s="4"/>
      <c r="V97" s="3" t="s">
        <v>29166</v>
      </c>
      <c r="W97" s="4"/>
      <c r="X97" s="3" t="s">
        <v>29165</v>
      </c>
      <c r="Y97" s="4" t="s">
        <v>28680</v>
      </c>
      <c r="Z97" t="s">
        <v>907</v>
      </c>
      <c r="AA97" s="3" t="s">
        <v>29164</v>
      </c>
      <c r="AB97" s="4"/>
      <c r="AC97" s="3" t="s">
        <v>29163</v>
      </c>
      <c r="AD97" s="4"/>
      <c r="AE97" s="3" t="s">
        <v>29162</v>
      </c>
      <c r="AF97" s="4"/>
      <c r="AG97" s="3" t="s">
        <v>24669</v>
      </c>
      <c r="AH97" s="4"/>
      <c r="AI97" s="3" t="s">
        <v>29161</v>
      </c>
      <c r="AJ97" s="4"/>
      <c r="AK97" s="3" t="s">
        <v>29160</v>
      </c>
      <c r="AL97" s="4"/>
      <c r="AM97" s="3" t="s">
        <v>29159</v>
      </c>
      <c r="AN97" s="4"/>
      <c r="AO97" s="3" t="s">
        <v>29158</v>
      </c>
      <c r="AP97" s="4"/>
      <c r="AQ97" s="3" t="s">
        <v>29157</v>
      </c>
      <c r="AR97" s="4"/>
      <c r="AS97" s="3" t="s">
        <v>29156</v>
      </c>
      <c r="AT97" s="4"/>
      <c r="AU97" s="3" t="s">
        <v>29155</v>
      </c>
      <c r="AV97" s="4"/>
      <c r="AW97" s="3" t="s">
        <v>29154</v>
      </c>
      <c r="AX97" s="4"/>
      <c r="AY97" s="3" t="s">
        <v>29153</v>
      </c>
      <c r="AZ97" s="4"/>
      <c r="BA97" s="3" t="s">
        <v>29152</v>
      </c>
      <c r="BB97" s="4"/>
      <c r="BC97" s="3" t="s">
        <v>29151</v>
      </c>
      <c r="BD97" s="4"/>
      <c r="BE97" s="3" t="s">
        <v>29150</v>
      </c>
      <c r="BF97" s="4"/>
    </row>
    <row r="98" spans="2:58" customFormat="1">
      <c r="B98" t="str">
        <f>IFERROR(VLOOKUP(E98,Swadesh!$C$6:$D$212,2,FALSE),"")</f>
        <v/>
      </c>
      <c r="D98" t="s">
        <v>28098</v>
      </c>
      <c r="E98" s="6" t="s">
        <v>29149</v>
      </c>
      <c r="F98" s="5">
        <v>2.4300000000000002</v>
      </c>
      <c r="G98">
        <f t="shared" si="1"/>
        <v>2</v>
      </c>
      <c r="H98" s="3" t="s">
        <v>29148</v>
      </c>
      <c r="I98" s="4"/>
      <c r="J98" s="3" t="s">
        <v>29147</v>
      </c>
      <c r="K98" s="4" t="s">
        <v>959</v>
      </c>
      <c r="L98" s="3" t="s">
        <v>29146</v>
      </c>
      <c r="M98" s="4" t="s">
        <v>29145</v>
      </c>
      <c r="N98" s="3" t="s">
        <v>29144</v>
      </c>
      <c r="O98" s="4"/>
      <c r="P98" t="s">
        <v>907</v>
      </c>
      <c r="Q98" s="3"/>
      <c r="R98" s="4"/>
      <c r="S98" t="s">
        <v>907</v>
      </c>
      <c r="T98" s="3" t="s">
        <v>29143</v>
      </c>
      <c r="U98" s="4"/>
      <c r="V98" s="3" t="s">
        <v>29142</v>
      </c>
      <c r="W98" s="4"/>
      <c r="X98" s="3" t="s">
        <v>29141</v>
      </c>
      <c r="Y98" s="4"/>
      <c r="Z98" t="s">
        <v>907</v>
      </c>
      <c r="AA98" s="3" t="s">
        <v>29140</v>
      </c>
      <c r="AB98" s="4"/>
      <c r="AC98" s="3" t="s">
        <v>29139</v>
      </c>
      <c r="AD98" s="4"/>
      <c r="AE98" s="3" t="s">
        <v>29138</v>
      </c>
      <c r="AF98" s="4"/>
      <c r="AG98" s="3"/>
      <c r="AH98" s="4"/>
      <c r="AI98" s="3" t="s">
        <v>29137</v>
      </c>
      <c r="AJ98" s="4"/>
      <c r="AK98" s="3" t="s">
        <v>29136</v>
      </c>
      <c r="AL98" s="4"/>
      <c r="AM98" s="3" t="s">
        <v>29135</v>
      </c>
      <c r="AN98" s="4"/>
      <c r="AO98" s="3"/>
      <c r="AP98" s="4"/>
      <c r="AQ98" s="3" t="s">
        <v>29134</v>
      </c>
      <c r="AR98" s="4"/>
      <c r="AS98" s="3" t="s">
        <v>29133</v>
      </c>
      <c r="AT98" s="4"/>
      <c r="AU98" s="3" t="s">
        <v>29132</v>
      </c>
      <c r="AV98" s="4"/>
      <c r="AW98" s="3"/>
      <c r="AX98" s="4"/>
      <c r="AY98" s="3" t="s">
        <v>29131</v>
      </c>
      <c r="AZ98" s="4"/>
      <c r="BA98" s="3" t="s">
        <v>29130</v>
      </c>
      <c r="BB98" s="4"/>
      <c r="BC98" s="3" t="s">
        <v>29129</v>
      </c>
      <c r="BD98" s="4" t="s">
        <v>3599</v>
      </c>
      <c r="BE98" s="3" t="s">
        <v>29128</v>
      </c>
      <c r="BF98" s="4"/>
    </row>
    <row r="99" spans="2:58" customFormat="1">
      <c r="B99" t="str">
        <f>IFERROR(VLOOKUP(E99,Swadesh!$C$6:$D$212,2,FALSE),"")</f>
        <v/>
      </c>
      <c r="D99" t="s">
        <v>28098</v>
      </c>
      <c r="E99" s="6" t="s">
        <v>29127</v>
      </c>
      <c r="F99" s="5">
        <v>2.44</v>
      </c>
      <c r="G99">
        <f t="shared" si="1"/>
        <v>2</v>
      </c>
      <c r="H99" s="3" t="s">
        <v>29126</v>
      </c>
      <c r="I99" s="4"/>
      <c r="J99" s="3" t="s">
        <v>29125</v>
      </c>
      <c r="K99" s="4" t="s">
        <v>21374</v>
      </c>
      <c r="L99" s="3" t="s">
        <v>29124</v>
      </c>
      <c r="M99" s="4" t="s">
        <v>2577</v>
      </c>
      <c r="N99" s="3" t="s">
        <v>29123</v>
      </c>
      <c r="O99" s="4"/>
      <c r="P99" t="s">
        <v>907</v>
      </c>
      <c r="Q99" s="3"/>
      <c r="R99" s="4"/>
      <c r="S99" t="s">
        <v>907</v>
      </c>
      <c r="T99" s="3"/>
      <c r="U99" s="4"/>
      <c r="V99" s="3" t="s">
        <v>29122</v>
      </c>
      <c r="W99" s="4"/>
      <c r="X99" s="3" t="s">
        <v>29121</v>
      </c>
      <c r="Y99" s="4" t="s">
        <v>28680</v>
      </c>
      <c r="Z99" t="s">
        <v>907</v>
      </c>
      <c r="AA99" s="3" t="s">
        <v>29120</v>
      </c>
      <c r="AB99" s="4"/>
      <c r="AC99" s="3" t="s">
        <v>29119</v>
      </c>
      <c r="AD99" s="4"/>
      <c r="AE99" s="3" t="s">
        <v>29118</v>
      </c>
      <c r="AF99" s="4"/>
      <c r="AG99" s="3" t="s">
        <v>29117</v>
      </c>
      <c r="AH99" s="4"/>
      <c r="AI99" s="3" t="s">
        <v>29116</v>
      </c>
      <c r="AJ99" s="4"/>
      <c r="AK99" s="3" t="s">
        <v>29115</v>
      </c>
      <c r="AL99" s="4"/>
      <c r="AM99" s="3" t="s">
        <v>29114</v>
      </c>
      <c r="AN99" s="4"/>
      <c r="AO99" s="3" t="s">
        <v>29113</v>
      </c>
      <c r="AP99" s="4"/>
      <c r="AQ99" s="3" t="s">
        <v>29112</v>
      </c>
      <c r="AR99" s="4"/>
      <c r="AS99" s="3" t="s">
        <v>29111</v>
      </c>
      <c r="AT99" s="4"/>
      <c r="AU99" s="3" t="s">
        <v>29110</v>
      </c>
      <c r="AV99" s="4"/>
      <c r="AW99" s="3" t="s">
        <v>2257</v>
      </c>
      <c r="AX99" s="4"/>
      <c r="AY99" s="3" t="s">
        <v>29109</v>
      </c>
      <c r="AZ99" s="4"/>
      <c r="BA99" s="3" t="s">
        <v>29108</v>
      </c>
      <c r="BB99" s="4"/>
      <c r="BC99" s="3" t="s">
        <v>29107</v>
      </c>
      <c r="BD99" s="4"/>
      <c r="BE99" s="3" t="s">
        <v>29106</v>
      </c>
      <c r="BF99" s="4"/>
    </row>
    <row r="100" spans="2:58" customFormat="1">
      <c r="B100" t="str">
        <f>IFERROR(VLOOKUP(E100,Swadesh!$C$6:$D$212,2,FALSE),"")</f>
        <v/>
      </c>
      <c r="D100" t="s">
        <v>28098</v>
      </c>
      <c r="E100" s="6" t="s">
        <v>29105</v>
      </c>
      <c r="F100" s="5">
        <v>2.444</v>
      </c>
      <c r="G100">
        <f t="shared" si="1"/>
        <v>3</v>
      </c>
      <c r="H100" s="3" t="s">
        <v>29104</v>
      </c>
      <c r="I100" s="4" t="s">
        <v>29103</v>
      </c>
      <c r="J100" s="3" t="s">
        <v>29102</v>
      </c>
      <c r="K100" s="4"/>
      <c r="L100" s="3" t="s">
        <v>29101</v>
      </c>
      <c r="M100" s="4" t="s">
        <v>29100</v>
      </c>
      <c r="N100" s="3" t="s">
        <v>29099</v>
      </c>
      <c r="O100" s="4"/>
      <c r="P100" t="s">
        <v>907</v>
      </c>
      <c r="Q100" s="3"/>
      <c r="R100" s="4"/>
      <c r="S100" t="s">
        <v>907</v>
      </c>
      <c r="T100" s="3"/>
      <c r="U100" s="4"/>
      <c r="V100" s="3" t="s">
        <v>29037</v>
      </c>
      <c r="W100" s="4" t="s">
        <v>29036</v>
      </c>
      <c r="X100" s="3" t="s">
        <v>29098</v>
      </c>
      <c r="Y100" s="4"/>
      <c r="Z100" t="s">
        <v>907</v>
      </c>
      <c r="AA100" s="3"/>
      <c r="AB100" s="4"/>
      <c r="AC100" s="3" t="s">
        <v>29097</v>
      </c>
      <c r="AD100" s="4"/>
      <c r="AE100" s="3" t="s">
        <v>29096</v>
      </c>
      <c r="AF100" s="4"/>
      <c r="AG100" s="3"/>
      <c r="AH100" s="4"/>
      <c r="AI100" s="3" t="s">
        <v>29095</v>
      </c>
      <c r="AJ100" s="4"/>
      <c r="AK100" s="3" t="s">
        <v>29094</v>
      </c>
      <c r="AL100" s="4"/>
      <c r="AM100" s="3" t="s">
        <v>29093</v>
      </c>
      <c r="AN100" s="4"/>
      <c r="AO100" s="3"/>
      <c r="AP100" s="4"/>
      <c r="AQ100" s="3" t="s">
        <v>29092</v>
      </c>
      <c r="AR100" s="4"/>
      <c r="AS100" s="3" t="s">
        <v>923</v>
      </c>
      <c r="AT100" s="4"/>
      <c r="AU100" s="3" t="s">
        <v>29091</v>
      </c>
      <c r="AV100" s="4"/>
      <c r="AW100" s="3" t="s">
        <v>29090</v>
      </c>
      <c r="AX100" s="4"/>
      <c r="AY100" s="3" t="s">
        <v>923</v>
      </c>
      <c r="AZ100" s="4"/>
      <c r="BA100" s="3" t="s">
        <v>29089</v>
      </c>
      <c r="BB100" s="4"/>
      <c r="BC100" s="3" t="s">
        <v>29088</v>
      </c>
      <c r="BD100" s="4"/>
      <c r="BE100" s="3" t="s">
        <v>29087</v>
      </c>
      <c r="BF100" s="4"/>
    </row>
    <row r="101" spans="2:58" customFormat="1">
      <c r="B101" t="str">
        <f>IFERROR(VLOOKUP(E101,Swadesh!$C$6:$D$212,2,FALSE),"")</f>
        <v/>
      </c>
      <c r="D101" t="s">
        <v>28098</v>
      </c>
      <c r="E101" s="6" t="s">
        <v>29086</v>
      </c>
      <c r="F101" s="5">
        <v>2.4449999999999998</v>
      </c>
      <c r="G101">
        <f t="shared" si="1"/>
        <v>3</v>
      </c>
      <c r="H101" s="3" t="s">
        <v>29085</v>
      </c>
      <c r="I101" s="4" t="s">
        <v>29084</v>
      </c>
      <c r="J101" s="3" t="s">
        <v>923</v>
      </c>
      <c r="K101" s="4"/>
      <c r="L101" s="3" t="s">
        <v>29083</v>
      </c>
      <c r="M101" s="4" t="s">
        <v>29082</v>
      </c>
      <c r="N101" s="3" t="s">
        <v>29081</v>
      </c>
      <c r="O101" s="4"/>
      <c r="P101" t="s">
        <v>907</v>
      </c>
      <c r="Q101" s="3"/>
      <c r="R101" s="4"/>
      <c r="S101" t="s">
        <v>907</v>
      </c>
      <c r="T101" s="3"/>
      <c r="U101" s="4"/>
      <c r="V101" s="3" t="s">
        <v>29019</v>
      </c>
      <c r="W101" s="4" t="s">
        <v>29080</v>
      </c>
      <c r="X101" s="3"/>
      <c r="Y101" s="4"/>
      <c r="Z101" t="s">
        <v>907</v>
      </c>
      <c r="AA101" s="3"/>
      <c r="AB101" s="4"/>
      <c r="AC101" s="3" t="s">
        <v>29079</v>
      </c>
      <c r="AD101" s="4" t="s">
        <v>29078</v>
      </c>
      <c r="AE101" s="3"/>
      <c r="AF101" s="4"/>
      <c r="AG101" s="3"/>
      <c r="AH101" s="4"/>
      <c r="AI101" s="3" t="s">
        <v>29077</v>
      </c>
      <c r="AJ101" s="4"/>
      <c r="AK101" s="3" t="s">
        <v>29076</v>
      </c>
      <c r="AL101" s="4" t="s">
        <v>29075</v>
      </c>
      <c r="AM101" s="3" t="s">
        <v>29074</v>
      </c>
      <c r="AN101" s="4"/>
      <c r="AO101" s="3"/>
      <c r="AP101" s="4"/>
      <c r="AQ101" s="3" t="s">
        <v>29073</v>
      </c>
      <c r="AR101" s="4"/>
      <c r="AS101" s="3" t="s">
        <v>923</v>
      </c>
      <c r="AT101" s="4"/>
      <c r="AU101" s="3" t="s">
        <v>29072</v>
      </c>
      <c r="AV101" s="4"/>
      <c r="AW101" s="3" t="s">
        <v>29071</v>
      </c>
      <c r="AX101" s="4"/>
      <c r="AY101" s="3" t="s">
        <v>923</v>
      </c>
      <c r="AZ101" s="4"/>
      <c r="BA101" s="3" t="s">
        <v>29070</v>
      </c>
      <c r="BB101" s="4"/>
      <c r="BC101" s="3" t="s">
        <v>29069</v>
      </c>
      <c r="BD101" s="4"/>
      <c r="BE101" s="3" t="s">
        <v>29068</v>
      </c>
      <c r="BF101" s="4"/>
    </row>
    <row r="102" spans="2:58" customFormat="1">
      <c r="B102" t="str">
        <f>IFERROR(VLOOKUP(E102,Swadesh!$C$6:$D$212,2,FALSE),"")</f>
        <v/>
      </c>
      <c r="D102" t="s">
        <v>28098</v>
      </c>
      <c r="E102" s="6" t="s">
        <v>29067</v>
      </c>
      <c r="F102" s="5">
        <v>2.4500000000000002</v>
      </c>
      <c r="G102">
        <f t="shared" si="1"/>
        <v>2</v>
      </c>
      <c r="H102" s="3" t="s">
        <v>29066</v>
      </c>
      <c r="I102" s="4"/>
      <c r="J102" s="3" t="s">
        <v>29065</v>
      </c>
      <c r="K102" s="4" t="s">
        <v>9819</v>
      </c>
      <c r="L102" s="3" t="s">
        <v>29064</v>
      </c>
      <c r="M102" s="4" t="s">
        <v>29000</v>
      </c>
      <c r="N102" s="3" t="s">
        <v>29063</v>
      </c>
      <c r="O102" s="4"/>
      <c r="P102" t="s">
        <v>907</v>
      </c>
      <c r="Q102" s="3"/>
      <c r="R102" s="4"/>
      <c r="S102" t="s">
        <v>907</v>
      </c>
      <c r="T102" s="3"/>
      <c r="U102" s="4"/>
      <c r="V102" s="3" t="s">
        <v>29062</v>
      </c>
      <c r="W102" s="4" t="s">
        <v>29061</v>
      </c>
      <c r="X102" s="3" t="s">
        <v>29060</v>
      </c>
      <c r="Y102" s="4" t="s">
        <v>28680</v>
      </c>
      <c r="Z102" t="s">
        <v>907</v>
      </c>
      <c r="AA102" s="3" t="s">
        <v>29059</v>
      </c>
      <c r="AB102" s="4" t="s">
        <v>29058</v>
      </c>
      <c r="AC102" s="3" t="s">
        <v>29057</v>
      </c>
      <c r="AD102" s="4"/>
      <c r="AE102" s="3" t="s">
        <v>29056</v>
      </c>
      <c r="AF102" s="4" t="s">
        <v>29055</v>
      </c>
      <c r="AG102" s="3" t="s">
        <v>29054</v>
      </c>
      <c r="AH102" s="4"/>
      <c r="AI102" s="3" t="s">
        <v>29053</v>
      </c>
      <c r="AJ102" s="4"/>
      <c r="AK102" s="3" t="s">
        <v>29052</v>
      </c>
      <c r="AL102" s="4"/>
      <c r="AM102" s="3" t="s">
        <v>29051</v>
      </c>
      <c r="AN102" s="4"/>
      <c r="AO102" s="3" t="s">
        <v>29050</v>
      </c>
      <c r="AP102" s="4"/>
      <c r="AQ102" s="3" t="s">
        <v>29049</v>
      </c>
      <c r="AR102" s="4"/>
      <c r="AS102" s="3" t="s">
        <v>29048</v>
      </c>
      <c r="AT102" s="4"/>
      <c r="AU102" s="3" t="s">
        <v>29047</v>
      </c>
      <c r="AV102" s="4"/>
      <c r="AW102" s="3" t="s">
        <v>29046</v>
      </c>
      <c r="AX102" s="4"/>
      <c r="AY102" s="3" t="s">
        <v>29045</v>
      </c>
      <c r="AZ102" s="4"/>
      <c r="BA102" s="3" t="s">
        <v>29044</v>
      </c>
      <c r="BB102" s="4"/>
      <c r="BC102" s="3" t="s">
        <v>29043</v>
      </c>
      <c r="BD102" s="4"/>
      <c r="BE102" s="3" t="s">
        <v>29042</v>
      </c>
      <c r="BF102" s="4"/>
    </row>
    <row r="103" spans="2:58" customFormat="1">
      <c r="B103" t="str">
        <f>IFERROR(VLOOKUP(E103,Swadesh!$C$6:$D$212,2,FALSE),"")</f>
        <v/>
      </c>
      <c r="D103" t="s">
        <v>28098</v>
      </c>
      <c r="E103" s="6" t="s">
        <v>29041</v>
      </c>
      <c r="F103" s="5">
        <v>2.4540000000000002</v>
      </c>
      <c r="G103">
        <f t="shared" si="1"/>
        <v>3</v>
      </c>
      <c r="H103" s="3" t="s">
        <v>29040</v>
      </c>
      <c r="I103" s="4"/>
      <c r="J103" s="3" t="s">
        <v>923</v>
      </c>
      <c r="K103" s="4"/>
      <c r="L103" s="3" t="s">
        <v>29039</v>
      </c>
      <c r="M103" s="4" t="s">
        <v>2577</v>
      </c>
      <c r="N103" s="3" t="s">
        <v>29038</v>
      </c>
      <c r="O103" s="4"/>
      <c r="P103" t="s">
        <v>907</v>
      </c>
      <c r="Q103" s="3"/>
      <c r="R103" s="4"/>
      <c r="S103" t="s">
        <v>907</v>
      </c>
      <c r="T103" s="3"/>
      <c r="U103" s="4"/>
      <c r="V103" s="3" t="s">
        <v>29037</v>
      </c>
      <c r="W103" s="4" t="s">
        <v>29036</v>
      </c>
      <c r="X103" s="3" t="s">
        <v>29035</v>
      </c>
      <c r="Y103" s="4"/>
      <c r="Z103" t="s">
        <v>907</v>
      </c>
      <c r="AA103" s="3"/>
      <c r="AB103" s="4"/>
      <c r="AC103" s="3" t="s">
        <v>29034</v>
      </c>
      <c r="AD103" s="4"/>
      <c r="AE103" s="3" t="s">
        <v>29033</v>
      </c>
      <c r="AF103" s="4"/>
      <c r="AG103" s="3"/>
      <c r="AH103" s="4"/>
      <c r="AI103" s="3" t="s">
        <v>29032</v>
      </c>
      <c r="AJ103" s="4"/>
      <c r="AK103" s="3" t="s">
        <v>29031</v>
      </c>
      <c r="AL103" s="4"/>
      <c r="AM103" s="3" t="s">
        <v>29030</v>
      </c>
      <c r="AN103" s="4"/>
      <c r="AO103" s="3"/>
      <c r="AP103" s="4"/>
      <c r="AQ103" s="3" t="s">
        <v>29029</v>
      </c>
      <c r="AR103" s="4"/>
      <c r="AS103" s="3" t="s">
        <v>923</v>
      </c>
      <c r="AT103" s="4"/>
      <c r="AU103" s="3" t="s">
        <v>29028</v>
      </c>
      <c r="AV103" s="4"/>
      <c r="AW103" s="3" t="s">
        <v>29027</v>
      </c>
      <c r="AX103" s="4"/>
      <c r="AY103" s="3" t="s">
        <v>923</v>
      </c>
      <c r="AZ103" s="4"/>
      <c r="BA103" s="3" t="s">
        <v>29026</v>
      </c>
      <c r="BB103" s="4"/>
      <c r="BC103" s="3" t="s">
        <v>29025</v>
      </c>
      <c r="BD103" s="4"/>
      <c r="BE103" s="3" t="s">
        <v>29024</v>
      </c>
      <c r="BF103" s="4"/>
    </row>
    <row r="104" spans="2:58" customFormat="1">
      <c r="B104" t="str">
        <f>IFERROR(VLOOKUP(E104,Swadesh!$C$6:$D$212,2,FALSE),"")</f>
        <v/>
      </c>
      <c r="D104" t="s">
        <v>28098</v>
      </c>
      <c r="E104" s="6" t="s">
        <v>29023</v>
      </c>
      <c r="F104" s="5">
        <v>2.4550000000000001</v>
      </c>
      <c r="G104">
        <f t="shared" si="1"/>
        <v>3</v>
      </c>
      <c r="H104" s="3" t="s">
        <v>29022</v>
      </c>
      <c r="I104" s="4"/>
      <c r="J104" s="3" t="s">
        <v>923</v>
      </c>
      <c r="K104" s="4"/>
      <c r="L104" s="3" t="s">
        <v>26600</v>
      </c>
      <c r="M104" s="4" t="s">
        <v>29021</v>
      </c>
      <c r="N104" s="3" t="s">
        <v>29020</v>
      </c>
      <c r="O104" s="4"/>
      <c r="P104" t="s">
        <v>907</v>
      </c>
      <c r="Q104" s="3"/>
      <c r="R104" s="4"/>
      <c r="S104" t="s">
        <v>907</v>
      </c>
      <c r="T104" s="3"/>
      <c r="U104" s="4"/>
      <c r="V104" s="3" t="s">
        <v>29019</v>
      </c>
      <c r="W104" s="4" t="s">
        <v>29018</v>
      </c>
      <c r="X104" s="3"/>
      <c r="Y104" s="4"/>
      <c r="Z104" t="s">
        <v>907</v>
      </c>
      <c r="AA104" s="3"/>
      <c r="AB104" s="4"/>
      <c r="AC104" s="3" t="s">
        <v>29017</v>
      </c>
      <c r="AD104" s="4" t="s">
        <v>29016</v>
      </c>
      <c r="AE104" s="3"/>
      <c r="AF104" s="4"/>
      <c r="AG104" s="3"/>
      <c r="AH104" s="4"/>
      <c r="AI104" s="3" t="s">
        <v>29015</v>
      </c>
      <c r="AJ104" s="4"/>
      <c r="AK104" s="3" t="s">
        <v>29014</v>
      </c>
      <c r="AL104" s="4" t="s">
        <v>29013</v>
      </c>
      <c r="AM104" s="3" t="s">
        <v>29012</v>
      </c>
      <c r="AN104" s="4"/>
      <c r="AO104" s="3"/>
      <c r="AP104" s="4"/>
      <c r="AQ104" s="3" t="s">
        <v>29011</v>
      </c>
      <c r="AR104" s="4"/>
      <c r="AS104" s="3" t="s">
        <v>923</v>
      </c>
      <c r="AT104" s="4"/>
      <c r="AU104" s="3" t="s">
        <v>29010</v>
      </c>
      <c r="AV104" s="4"/>
      <c r="AW104" s="3" t="s">
        <v>29009</v>
      </c>
      <c r="AX104" s="4"/>
      <c r="AY104" s="3" t="s">
        <v>923</v>
      </c>
      <c r="AZ104" s="4"/>
      <c r="BA104" s="3" t="s">
        <v>29008</v>
      </c>
      <c r="BB104" s="4"/>
      <c r="BC104" s="3" t="s">
        <v>29007</v>
      </c>
      <c r="BD104" s="4"/>
      <c r="BE104" s="3" t="s">
        <v>29006</v>
      </c>
      <c r="BF104" s="4"/>
    </row>
    <row r="105" spans="2:58" customFormat="1">
      <c r="B105" t="str">
        <f>IFERROR(VLOOKUP(E105,Swadesh!$C$6:$D$212,2,FALSE),"")</f>
        <v/>
      </c>
      <c r="D105" t="s">
        <v>28098</v>
      </c>
      <c r="E105" s="6" t="s">
        <v>29005</v>
      </c>
      <c r="F105" s="5">
        <v>2.456</v>
      </c>
      <c r="G105">
        <f t="shared" si="1"/>
        <v>3</v>
      </c>
      <c r="H105" s="3" t="s">
        <v>29004</v>
      </c>
      <c r="I105" s="4"/>
      <c r="J105" s="3" t="s">
        <v>29003</v>
      </c>
      <c r="K105" s="4" t="s">
        <v>29002</v>
      </c>
      <c r="L105" s="3" t="s">
        <v>29001</v>
      </c>
      <c r="M105" s="4" t="s">
        <v>29000</v>
      </c>
      <c r="N105" s="3" t="s">
        <v>28999</v>
      </c>
      <c r="O105" s="4"/>
      <c r="P105" t="s">
        <v>907</v>
      </c>
      <c r="Q105" s="3" t="s">
        <v>28998</v>
      </c>
      <c r="R105" s="4" t="s">
        <v>28997</v>
      </c>
      <c r="S105" t="s">
        <v>907</v>
      </c>
      <c r="T105" s="3" t="s">
        <v>28996</v>
      </c>
      <c r="U105" s="4" t="s">
        <v>28995</v>
      </c>
      <c r="V105" s="3" t="s">
        <v>28994</v>
      </c>
      <c r="W105" s="4" t="s">
        <v>28993</v>
      </c>
      <c r="X105" s="3"/>
      <c r="Y105" s="4"/>
      <c r="Z105" t="s">
        <v>907</v>
      </c>
      <c r="AA105" s="3"/>
      <c r="AB105" s="4"/>
      <c r="AC105" s="3" t="s">
        <v>28992</v>
      </c>
      <c r="AD105" s="4"/>
      <c r="AE105" s="3" t="s">
        <v>28991</v>
      </c>
      <c r="AF105" s="4"/>
      <c r="AG105" s="3"/>
      <c r="AH105" s="4"/>
      <c r="AI105" s="3" t="s">
        <v>28990</v>
      </c>
      <c r="AJ105" s="4"/>
      <c r="AK105" s="3"/>
      <c r="AL105" s="4"/>
      <c r="AM105" s="3" t="s">
        <v>28989</v>
      </c>
      <c r="AN105" s="4"/>
      <c r="AO105" s="3"/>
      <c r="AP105" s="4"/>
      <c r="AQ105" s="3" t="s">
        <v>28988</v>
      </c>
      <c r="AR105" s="4"/>
      <c r="AS105" s="3" t="s">
        <v>923</v>
      </c>
      <c r="AT105" s="4"/>
      <c r="AU105" s="3" t="s">
        <v>28987</v>
      </c>
      <c r="AV105" s="4" t="s">
        <v>28986</v>
      </c>
      <c r="AW105" s="3" t="s">
        <v>28985</v>
      </c>
      <c r="AX105" s="4"/>
      <c r="AY105" s="3" t="s">
        <v>28984</v>
      </c>
      <c r="AZ105" s="4" t="s">
        <v>11482</v>
      </c>
      <c r="BA105" s="3" t="s">
        <v>28983</v>
      </c>
      <c r="BB105" s="4"/>
      <c r="BC105" s="3" t="s">
        <v>28982</v>
      </c>
      <c r="BD105" s="4"/>
      <c r="BE105" s="3" t="s">
        <v>28981</v>
      </c>
      <c r="BF105" s="4"/>
    </row>
    <row r="106" spans="2:58" customFormat="1">
      <c r="B106" t="str">
        <f>IFERROR(VLOOKUP(E106,Swadesh!$C$6:$D$212,2,FALSE),"")</f>
        <v/>
      </c>
      <c r="D106" t="s">
        <v>28098</v>
      </c>
      <c r="E106" s="6" t="s">
        <v>28980</v>
      </c>
      <c r="F106" s="5">
        <v>2.4580000000000002</v>
      </c>
      <c r="G106">
        <f t="shared" si="1"/>
        <v>3</v>
      </c>
      <c r="H106" s="3" t="s">
        <v>28979</v>
      </c>
      <c r="I106" s="4" t="s">
        <v>28978</v>
      </c>
      <c r="J106" s="3" t="s">
        <v>28977</v>
      </c>
      <c r="K106" s="4"/>
      <c r="L106" s="3" t="s">
        <v>28976</v>
      </c>
      <c r="M106" s="4"/>
      <c r="N106" s="3" t="s">
        <v>28975</v>
      </c>
      <c r="O106" s="4"/>
      <c r="P106" t="s">
        <v>907</v>
      </c>
      <c r="Q106" s="3"/>
      <c r="R106" s="4"/>
      <c r="S106" t="s">
        <v>907</v>
      </c>
      <c r="T106" s="3" t="s">
        <v>28974</v>
      </c>
      <c r="U106" s="4"/>
      <c r="V106" s="3" t="s">
        <v>28973</v>
      </c>
      <c r="W106" s="4"/>
      <c r="X106" s="3" t="s">
        <v>28972</v>
      </c>
      <c r="Y106" s="4"/>
      <c r="Z106" t="s">
        <v>907</v>
      </c>
      <c r="AA106" s="3" t="s">
        <v>28971</v>
      </c>
      <c r="AB106" s="4"/>
      <c r="AC106" s="3" t="s">
        <v>28970</v>
      </c>
      <c r="AD106" s="4"/>
      <c r="AE106" s="3" t="s">
        <v>28969</v>
      </c>
      <c r="AF106" s="4"/>
      <c r="AG106" s="3"/>
      <c r="AH106" s="4"/>
      <c r="AI106" s="3" t="s">
        <v>28968</v>
      </c>
      <c r="AJ106" s="4"/>
      <c r="AK106" s="3" t="s">
        <v>28967</v>
      </c>
      <c r="AL106" s="4" t="s">
        <v>28966</v>
      </c>
      <c r="AM106" s="3" t="s">
        <v>28965</v>
      </c>
      <c r="AN106" s="4"/>
      <c r="AO106" s="3"/>
      <c r="AP106" s="4"/>
      <c r="AQ106" s="3" t="s">
        <v>28964</v>
      </c>
      <c r="AR106" s="4"/>
      <c r="AS106" s="3" t="s">
        <v>923</v>
      </c>
      <c r="AT106" s="4"/>
      <c r="AU106" s="3" t="s">
        <v>28963</v>
      </c>
      <c r="AV106" s="4"/>
      <c r="AW106" s="3" t="s">
        <v>28962</v>
      </c>
      <c r="AX106" s="4"/>
      <c r="AY106" s="3" t="s">
        <v>28961</v>
      </c>
      <c r="AZ106" s="4"/>
      <c r="BA106" s="3" t="s">
        <v>28960</v>
      </c>
      <c r="BB106" s="4"/>
      <c r="BC106" s="3" t="s">
        <v>28959</v>
      </c>
      <c r="BD106" s="4"/>
      <c r="BE106" s="3" t="s">
        <v>28958</v>
      </c>
      <c r="BF106" s="4"/>
    </row>
    <row r="107" spans="2:58" customFormat="1">
      <c r="B107" t="str">
        <f>IFERROR(VLOOKUP(E107,Swadesh!$C$6:$D$212,2,FALSE),"")</f>
        <v/>
      </c>
      <c r="D107" t="s">
        <v>28098</v>
      </c>
      <c r="E107" s="6" t="s">
        <v>28957</v>
      </c>
      <c r="F107" s="5">
        <v>2.46</v>
      </c>
      <c r="G107">
        <f t="shared" si="1"/>
        <v>2</v>
      </c>
      <c r="H107" s="3" t="s">
        <v>28956</v>
      </c>
      <c r="I107" s="4" t="s">
        <v>28955</v>
      </c>
      <c r="J107" s="3" t="s">
        <v>28954</v>
      </c>
      <c r="K107" s="4" t="s">
        <v>28953</v>
      </c>
      <c r="L107" s="3" t="s">
        <v>28952</v>
      </c>
      <c r="M107" s="4"/>
      <c r="N107" s="3" t="s">
        <v>28951</v>
      </c>
      <c r="O107" s="4"/>
      <c r="P107" t="s">
        <v>907</v>
      </c>
      <c r="Q107" s="3"/>
      <c r="R107" s="4" t="s">
        <v>28950</v>
      </c>
      <c r="S107" t="s">
        <v>907</v>
      </c>
      <c r="T107" s="3" t="s">
        <v>28949</v>
      </c>
      <c r="U107" s="4"/>
      <c r="V107" s="3" t="s">
        <v>28948</v>
      </c>
      <c r="W107" s="4" t="s">
        <v>28947</v>
      </c>
      <c r="X107" s="3" t="s">
        <v>28946</v>
      </c>
      <c r="Y107" s="4"/>
      <c r="Z107" t="s">
        <v>907</v>
      </c>
      <c r="AA107" s="3" t="s">
        <v>28945</v>
      </c>
      <c r="AB107" s="4" t="s">
        <v>28944</v>
      </c>
      <c r="AC107" s="3" t="s">
        <v>28943</v>
      </c>
      <c r="AD107" s="4"/>
      <c r="AE107" s="3" t="s">
        <v>28942</v>
      </c>
      <c r="AF107" s="4"/>
      <c r="AG107" s="3" t="s">
        <v>28941</v>
      </c>
      <c r="AH107" s="4"/>
      <c r="AI107" s="3" t="s">
        <v>28940</v>
      </c>
      <c r="AJ107" s="4"/>
      <c r="AK107" s="3" t="s">
        <v>28939</v>
      </c>
      <c r="AL107" s="4" t="s">
        <v>28938</v>
      </c>
      <c r="AM107" s="3" t="s">
        <v>28937</v>
      </c>
      <c r="AN107" s="4"/>
      <c r="AO107" s="3" t="s">
        <v>28936</v>
      </c>
      <c r="AP107" s="4"/>
      <c r="AQ107" s="3" t="s">
        <v>28935</v>
      </c>
      <c r="AR107" s="4"/>
      <c r="AS107" s="3" t="s">
        <v>923</v>
      </c>
      <c r="AT107" s="4"/>
      <c r="AU107" s="3" t="s">
        <v>28934</v>
      </c>
      <c r="AV107" s="4"/>
      <c r="AW107" s="3" t="s">
        <v>28933</v>
      </c>
      <c r="AX107" s="4"/>
      <c r="AY107" s="3" t="s">
        <v>28932</v>
      </c>
      <c r="AZ107" s="4"/>
      <c r="BA107" s="3" t="s">
        <v>28931</v>
      </c>
      <c r="BB107" s="4"/>
      <c r="BC107" s="3" t="s">
        <v>28930</v>
      </c>
      <c r="BD107" s="4"/>
      <c r="BE107" s="3" t="s">
        <v>28929</v>
      </c>
      <c r="BF107" s="4"/>
    </row>
    <row r="108" spans="2:58" customFormat="1">
      <c r="B108" t="str">
        <f>IFERROR(VLOOKUP(E108,Swadesh!$C$6:$D$212,2,FALSE),"")</f>
        <v/>
      </c>
      <c r="D108" t="s">
        <v>28098</v>
      </c>
      <c r="E108" s="6" t="s">
        <v>28928</v>
      </c>
      <c r="F108" s="5">
        <v>2.4609999999999999</v>
      </c>
      <c r="G108">
        <f t="shared" si="1"/>
        <v>3</v>
      </c>
      <c r="H108" s="3" t="s">
        <v>28927</v>
      </c>
      <c r="I108" s="4"/>
      <c r="J108" s="3" t="s">
        <v>28926</v>
      </c>
      <c r="K108" s="4" t="s">
        <v>959</v>
      </c>
      <c r="L108" s="3" t="s">
        <v>28925</v>
      </c>
      <c r="M108" s="4"/>
      <c r="N108" s="3" t="s">
        <v>28924</v>
      </c>
      <c r="O108" s="4"/>
      <c r="P108" t="s">
        <v>907</v>
      </c>
      <c r="Q108" s="3"/>
      <c r="R108" s="4"/>
      <c r="S108" t="s">
        <v>907</v>
      </c>
      <c r="T108" s="3" t="s">
        <v>28923</v>
      </c>
      <c r="U108" s="4"/>
      <c r="V108" s="3" t="s">
        <v>28922</v>
      </c>
      <c r="W108" s="4" t="s">
        <v>28921</v>
      </c>
      <c r="X108" s="3" t="s">
        <v>28920</v>
      </c>
      <c r="Y108" s="4"/>
      <c r="Z108" t="s">
        <v>907</v>
      </c>
      <c r="AA108" s="3" t="s">
        <v>28919</v>
      </c>
      <c r="AB108" s="4"/>
      <c r="AC108" s="3" t="s">
        <v>28918</v>
      </c>
      <c r="AD108" s="4" t="s">
        <v>28917</v>
      </c>
      <c r="AE108" s="3" t="s">
        <v>28869</v>
      </c>
      <c r="AF108" s="4"/>
      <c r="AG108" s="3"/>
      <c r="AH108" s="4"/>
      <c r="AI108" s="3" t="s">
        <v>28916</v>
      </c>
      <c r="AJ108" s="4"/>
      <c r="AK108" s="3" t="s">
        <v>28915</v>
      </c>
      <c r="AL108" s="4"/>
      <c r="AM108" s="3" t="s">
        <v>28914</v>
      </c>
      <c r="AN108" s="4"/>
      <c r="AO108" s="3"/>
      <c r="AP108" s="4"/>
      <c r="AQ108" s="3" t="s">
        <v>28865</v>
      </c>
      <c r="AR108" s="4"/>
      <c r="AS108" s="3" t="s">
        <v>923</v>
      </c>
      <c r="AT108" s="4"/>
      <c r="AU108" s="3" t="s">
        <v>28913</v>
      </c>
      <c r="AV108" s="4"/>
      <c r="AW108" s="3" t="s">
        <v>28912</v>
      </c>
      <c r="AX108" s="4"/>
      <c r="AY108" s="3" t="s">
        <v>28911</v>
      </c>
      <c r="AZ108" s="4"/>
      <c r="BA108" s="3" t="s">
        <v>28910</v>
      </c>
      <c r="BB108" s="4"/>
      <c r="BC108" s="3" t="s">
        <v>28909</v>
      </c>
      <c r="BD108" s="4"/>
      <c r="BE108" s="3" t="s">
        <v>28908</v>
      </c>
      <c r="BF108" s="4"/>
    </row>
    <row r="109" spans="2:58" customFormat="1">
      <c r="B109" t="str">
        <f>IFERROR(VLOOKUP(E109,Swadesh!$C$6:$D$212,2,FALSE),"")</f>
        <v/>
      </c>
      <c r="D109" t="s">
        <v>28098</v>
      </c>
      <c r="E109" s="6" t="s">
        <v>28907</v>
      </c>
      <c r="F109" s="5">
        <v>2.4700000000000002</v>
      </c>
      <c r="G109">
        <f t="shared" si="1"/>
        <v>2</v>
      </c>
      <c r="H109" s="3" t="s">
        <v>28906</v>
      </c>
      <c r="I109" s="4"/>
      <c r="J109" s="3" t="s">
        <v>28905</v>
      </c>
      <c r="K109" s="4" t="s">
        <v>28904</v>
      </c>
      <c r="L109" s="3" t="s">
        <v>28903</v>
      </c>
      <c r="M109" s="4"/>
      <c r="N109" s="3" t="s">
        <v>28902</v>
      </c>
      <c r="O109" s="4"/>
      <c r="P109" t="s">
        <v>907</v>
      </c>
      <c r="Q109" s="3"/>
      <c r="R109" s="4"/>
      <c r="S109" t="s">
        <v>907</v>
      </c>
      <c r="T109" s="3"/>
      <c r="U109" s="4"/>
      <c r="V109" s="3" t="s">
        <v>28901</v>
      </c>
      <c r="W109" s="4"/>
      <c r="X109" s="3" t="s">
        <v>28900</v>
      </c>
      <c r="Y109" s="4"/>
      <c r="Z109" t="s">
        <v>907</v>
      </c>
      <c r="AA109" s="3" t="s">
        <v>28899</v>
      </c>
      <c r="AB109" s="4" t="s">
        <v>28898</v>
      </c>
      <c r="AC109" s="3" t="s">
        <v>28897</v>
      </c>
      <c r="AD109" s="4"/>
      <c r="AE109" s="3" t="s">
        <v>28896</v>
      </c>
      <c r="AF109" s="4"/>
      <c r="AG109" s="3" t="s">
        <v>28895</v>
      </c>
      <c r="AH109" s="4"/>
      <c r="AI109" s="3" t="s">
        <v>28894</v>
      </c>
      <c r="AJ109" s="4"/>
      <c r="AK109" s="3" t="s">
        <v>28893</v>
      </c>
      <c r="AL109" s="4" t="s">
        <v>28892</v>
      </c>
      <c r="AM109" s="3" t="s">
        <v>28891</v>
      </c>
      <c r="AN109" s="4"/>
      <c r="AO109" s="3" t="s">
        <v>28890</v>
      </c>
      <c r="AP109" s="4"/>
      <c r="AQ109" s="3" t="s">
        <v>28889</v>
      </c>
      <c r="AR109" s="4"/>
      <c r="AS109" s="3" t="s">
        <v>28888</v>
      </c>
      <c r="AT109" s="4"/>
      <c r="AU109" s="3" t="s">
        <v>28887</v>
      </c>
      <c r="AV109" s="4"/>
      <c r="AW109" s="3" t="s">
        <v>28886</v>
      </c>
      <c r="AX109" s="4"/>
      <c r="AY109" s="3" t="s">
        <v>28885</v>
      </c>
      <c r="AZ109" s="4"/>
      <c r="BA109" s="3" t="s">
        <v>28884</v>
      </c>
      <c r="BB109" s="4"/>
      <c r="BC109" s="3" t="s">
        <v>28883</v>
      </c>
      <c r="BD109" s="4"/>
      <c r="BE109" s="3" t="s">
        <v>28882</v>
      </c>
      <c r="BF109" s="4"/>
    </row>
    <row r="110" spans="2:58" customFormat="1">
      <c r="B110" t="str">
        <f>IFERROR(VLOOKUP(E110,Swadesh!$C$6:$D$212,2,FALSE),"")</f>
        <v/>
      </c>
      <c r="D110" t="s">
        <v>28098</v>
      </c>
      <c r="E110" s="6" t="s">
        <v>28881</v>
      </c>
      <c r="F110" s="5">
        <v>2.4710000000000001</v>
      </c>
      <c r="G110">
        <f t="shared" si="1"/>
        <v>3</v>
      </c>
      <c r="H110" s="3" t="s">
        <v>28880</v>
      </c>
      <c r="I110" s="4"/>
      <c r="J110" s="3" t="s">
        <v>28879</v>
      </c>
      <c r="K110" s="4" t="s">
        <v>28878</v>
      </c>
      <c r="L110" s="3" t="s">
        <v>28877</v>
      </c>
      <c r="M110" s="4"/>
      <c r="N110" s="3" t="s">
        <v>28876</v>
      </c>
      <c r="O110" s="4"/>
      <c r="P110" t="s">
        <v>907</v>
      </c>
      <c r="Q110" s="3"/>
      <c r="R110" s="4"/>
      <c r="S110" t="s">
        <v>907</v>
      </c>
      <c r="T110" s="3" t="s">
        <v>22501</v>
      </c>
      <c r="U110" s="4"/>
      <c r="V110" s="3" t="s">
        <v>28875</v>
      </c>
      <c r="W110" s="4"/>
      <c r="X110" s="3" t="s">
        <v>28874</v>
      </c>
      <c r="Y110" s="4"/>
      <c r="Z110" t="s">
        <v>907</v>
      </c>
      <c r="AA110" s="3" t="s">
        <v>28873</v>
      </c>
      <c r="AB110" s="4" t="s">
        <v>28872</v>
      </c>
      <c r="AC110" s="3" t="s">
        <v>28871</v>
      </c>
      <c r="AD110" s="4" t="s">
        <v>28870</v>
      </c>
      <c r="AE110" s="3" t="s">
        <v>28869</v>
      </c>
      <c r="AF110" s="4"/>
      <c r="AG110" s="3"/>
      <c r="AH110" s="4"/>
      <c r="AI110" s="3" t="s">
        <v>28868</v>
      </c>
      <c r="AJ110" s="4"/>
      <c r="AK110" s="3" t="s">
        <v>28867</v>
      </c>
      <c r="AL110" s="4"/>
      <c r="AM110" s="3" t="s">
        <v>28866</v>
      </c>
      <c r="AN110" s="4"/>
      <c r="AO110" s="3"/>
      <c r="AP110" s="4"/>
      <c r="AQ110" s="3" t="s">
        <v>28865</v>
      </c>
      <c r="AR110" s="4"/>
      <c r="AS110" s="3" t="s">
        <v>923</v>
      </c>
      <c r="AT110" s="4"/>
      <c r="AU110" s="3" t="s">
        <v>28864</v>
      </c>
      <c r="AV110" s="4"/>
      <c r="AW110" s="3" t="s">
        <v>28863</v>
      </c>
      <c r="AX110" s="4"/>
      <c r="AY110" s="3" t="s">
        <v>28862</v>
      </c>
      <c r="AZ110" s="4"/>
      <c r="BA110" s="3" t="s">
        <v>28861</v>
      </c>
      <c r="BB110" s="4"/>
      <c r="BC110" s="3" t="s">
        <v>28860</v>
      </c>
      <c r="BD110" s="4"/>
      <c r="BE110" s="3" t="s">
        <v>28859</v>
      </c>
      <c r="BF110" s="4"/>
    </row>
    <row r="111" spans="2:58" customFormat="1">
      <c r="B111" t="str">
        <f>IFERROR(VLOOKUP(E111,Swadesh!$C$6:$D$212,2,FALSE),"")</f>
        <v/>
      </c>
      <c r="D111" t="s">
        <v>28098</v>
      </c>
      <c r="E111" s="6" t="s">
        <v>28858</v>
      </c>
      <c r="F111" s="5">
        <v>2.48</v>
      </c>
      <c r="G111">
        <f t="shared" si="1"/>
        <v>2</v>
      </c>
      <c r="H111" s="3" t="s">
        <v>28857</v>
      </c>
      <c r="I111" s="4" t="s">
        <v>28856</v>
      </c>
      <c r="J111" s="3" t="s">
        <v>28855</v>
      </c>
      <c r="K111" s="4" t="s">
        <v>28854</v>
      </c>
      <c r="L111" s="3" t="s">
        <v>28853</v>
      </c>
      <c r="M111" s="4"/>
      <c r="N111" s="3" t="s">
        <v>28852</v>
      </c>
      <c r="O111" s="4"/>
      <c r="P111" t="s">
        <v>907</v>
      </c>
      <c r="Q111" s="3"/>
      <c r="R111" s="4"/>
      <c r="S111" t="s">
        <v>907</v>
      </c>
      <c r="T111" s="3" t="s">
        <v>28851</v>
      </c>
      <c r="U111" s="4" t="s">
        <v>28850</v>
      </c>
      <c r="V111" s="3" t="s">
        <v>28827</v>
      </c>
      <c r="W111" s="4"/>
      <c r="X111" s="3" t="s">
        <v>28827</v>
      </c>
      <c r="Y111" s="4"/>
      <c r="Z111" t="s">
        <v>907</v>
      </c>
      <c r="AA111" s="3" t="s">
        <v>28849</v>
      </c>
      <c r="AB111" s="4"/>
      <c r="AC111" s="3" t="s">
        <v>28848</v>
      </c>
      <c r="AD111" s="4"/>
      <c r="AE111" s="3" t="s">
        <v>28847</v>
      </c>
      <c r="AF111" s="4"/>
      <c r="AG111" s="3" t="s">
        <v>28846</v>
      </c>
      <c r="AH111" s="4"/>
      <c r="AI111" s="3" t="s">
        <v>28845</v>
      </c>
      <c r="AJ111" s="4"/>
      <c r="AK111" s="3" t="s">
        <v>28844</v>
      </c>
      <c r="AL111" s="4" t="s">
        <v>28843</v>
      </c>
      <c r="AM111" s="3" t="s">
        <v>28842</v>
      </c>
      <c r="AN111" s="4"/>
      <c r="AO111" s="3" t="s">
        <v>28841</v>
      </c>
      <c r="AP111" s="4"/>
      <c r="AQ111" s="3" t="s">
        <v>28840</v>
      </c>
      <c r="AR111" s="4"/>
      <c r="AS111" s="3" t="s">
        <v>28816</v>
      </c>
      <c r="AT111" s="4" t="s">
        <v>28815</v>
      </c>
      <c r="AU111" s="3" t="s">
        <v>28839</v>
      </c>
      <c r="AV111" s="4"/>
      <c r="AW111" s="3" t="s">
        <v>28838</v>
      </c>
      <c r="AX111" s="4"/>
      <c r="AY111" s="3" t="s">
        <v>28837</v>
      </c>
      <c r="AZ111" s="4" t="s">
        <v>1063</v>
      </c>
      <c r="BA111" s="3" t="s">
        <v>28836</v>
      </c>
      <c r="BB111" s="4"/>
      <c r="BC111" s="3" t="s">
        <v>28835</v>
      </c>
      <c r="BD111" s="4"/>
      <c r="BE111" s="3" t="s">
        <v>28809</v>
      </c>
      <c r="BF111" s="4" t="s">
        <v>28808</v>
      </c>
    </row>
    <row r="112" spans="2:58" customFormat="1">
      <c r="B112" t="str">
        <f>IFERROR(VLOOKUP(E112,Swadesh!$C$6:$D$212,2,FALSE),"")</f>
        <v/>
      </c>
      <c r="D112" t="s">
        <v>28098</v>
      </c>
      <c r="E112" s="6" t="s">
        <v>28834</v>
      </c>
      <c r="F112" s="5">
        <v>2.4900000000000002</v>
      </c>
      <c r="G112">
        <f t="shared" si="1"/>
        <v>2</v>
      </c>
      <c r="H112" s="3" t="s">
        <v>28833</v>
      </c>
      <c r="I112" s="4"/>
      <c r="J112" s="3" t="s">
        <v>28832</v>
      </c>
      <c r="K112" s="4" t="s">
        <v>28831</v>
      </c>
      <c r="L112" s="3" t="s">
        <v>28830</v>
      </c>
      <c r="M112" s="4"/>
      <c r="N112" s="3" t="s">
        <v>28829</v>
      </c>
      <c r="O112" s="4"/>
      <c r="P112" t="s">
        <v>907</v>
      </c>
      <c r="Q112" s="3"/>
      <c r="R112" s="4"/>
      <c r="S112" t="s">
        <v>907</v>
      </c>
      <c r="T112" s="3"/>
      <c r="U112" s="4" t="s">
        <v>28828</v>
      </c>
      <c r="V112" s="3" t="s">
        <v>28827</v>
      </c>
      <c r="W112" s="4"/>
      <c r="X112" s="3"/>
      <c r="Y112" s="4"/>
      <c r="Z112" t="s">
        <v>907</v>
      </c>
      <c r="AA112" s="3" t="s">
        <v>28826</v>
      </c>
      <c r="AB112" s="4"/>
      <c r="AC112" s="3" t="s">
        <v>28825</v>
      </c>
      <c r="AD112" s="4"/>
      <c r="AE112" s="3" t="s">
        <v>28824</v>
      </c>
      <c r="AF112" s="4"/>
      <c r="AG112" s="3" t="s">
        <v>28823</v>
      </c>
      <c r="AH112" s="4"/>
      <c r="AI112" s="3" t="s">
        <v>28822</v>
      </c>
      <c r="AJ112" s="4"/>
      <c r="AK112" s="3" t="s">
        <v>28821</v>
      </c>
      <c r="AL112" s="4" t="s">
        <v>28820</v>
      </c>
      <c r="AM112" s="3" t="s">
        <v>28819</v>
      </c>
      <c r="AN112" s="4"/>
      <c r="AO112" s="3" t="s">
        <v>28818</v>
      </c>
      <c r="AP112" s="4"/>
      <c r="AQ112" s="3" t="s">
        <v>28817</v>
      </c>
      <c r="AR112" s="4"/>
      <c r="AS112" s="3" t="s">
        <v>28816</v>
      </c>
      <c r="AT112" s="4" t="s">
        <v>28815</v>
      </c>
      <c r="AU112" s="3" t="s">
        <v>28814</v>
      </c>
      <c r="AV112" s="4"/>
      <c r="AW112" s="3" t="s">
        <v>28813</v>
      </c>
      <c r="AX112" s="4"/>
      <c r="AY112" s="3" t="s">
        <v>28812</v>
      </c>
      <c r="AZ112" s="4" t="s">
        <v>11540</v>
      </c>
      <c r="BA112" s="3" t="s">
        <v>28811</v>
      </c>
      <c r="BB112" s="4"/>
      <c r="BC112" s="3" t="s">
        <v>28810</v>
      </c>
      <c r="BD112" s="4"/>
      <c r="BE112" s="3" t="s">
        <v>28809</v>
      </c>
      <c r="BF112" s="4" t="s">
        <v>28808</v>
      </c>
    </row>
    <row r="113" spans="2:58" customFormat="1">
      <c r="B113" t="str">
        <f>IFERROR(VLOOKUP(E113,Swadesh!$C$6:$D$212,2,FALSE),"")</f>
        <v/>
      </c>
      <c r="D113" t="s">
        <v>28098</v>
      </c>
      <c r="E113" s="6" t="s">
        <v>28807</v>
      </c>
      <c r="F113" s="5">
        <v>2.5099999999999998</v>
      </c>
      <c r="G113">
        <f t="shared" si="1"/>
        <v>2</v>
      </c>
      <c r="H113" s="3" t="s">
        <v>28806</v>
      </c>
      <c r="I113" s="4" t="s">
        <v>28730</v>
      </c>
      <c r="J113" s="3" t="s">
        <v>4869</v>
      </c>
      <c r="K113" s="4"/>
      <c r="L113" s="3" t="s">
        <v>28805</v>
      </c>
      <c r="M113" s="4" t="s">
        <v>28804</v>
      </c>
      <c r="N113" s="3" t="s">
        <v>28803</v>
      </c>
      <c r="O113" s="4"/>
      <c r="P113" t="s">
        <v>907</v>
      </c>
      <c r="Q113" s="3"/>
      <c r="R113" s="4"/>
      <c r="S113" t="s">
        <v>907</v>
      </c>
      <c r="T113" s="3"/>
      <c r="U113" s="4"/>
      <c r="V113" s="3" t="s">
        <v>28802</v>
      </c>
      <c r="W113" s="4"/>
      <c r="X113" s="3" t="s">
        <v>28801</v>
      </c>
      <c r="Y113" s="4" t="s">
        <v>28800</v>
      </c>
      <c r="Z113" t="s">
        <v>907</v>
      </c>
      <c r="AA113" s="3"/>
      <c r="AB113" s="4"/>
      <c r="AC113" s="3" t="s">
        <v>28799</v>
      </c>
      <c r="AD113" s="4"/>
      <c r="AE113" s="3" t="s">
        <v>28798</v>
      </c>
      <c r="AF113" s="4" t="s">
        <v>28797</v>
      </c>
      <c r="AG113" s="3"/>
      <c r="AH113" s="4"/>
      <c r="AI113" s="3" t="s">
        <v>28796</v>
      </c>
      <c r="AJ113" s="4"/>
      <c r="AK113" s="3" t="s">
        <v>28795</v>
      </c>
      <c r="AL113" s="4"/>
      <c r="AM113" s="3" t="s">
        <v>28794</v>
      </c>
      <c r="AN113" s="4"/>
      <c r="AO113" s="3"/>
      <c r="AP113" s="4"/>
      <c r="AQ113" s="3" t="s">
        <v>28793</v>
      </c>
      <c r="AR113" s="4" t="s">
        <v>28792</v>
      </c>
      <c r="AS113" s="3" t="s">
        <v>923</v>
      </c>
      <c r="AT113" s="4"/>
      <c r="AU113" s="3" t="s">
        <v>28791</v>
      </c>
      <c r="AV113" s="4"/>
      <c r="AW113" s="3" t="s">
        <v>28790</v>
      </c>
      <c r="AX113" s="4"/>
      <c r="AY113" s="3" t="s">
        <v>28789</v>
      </c>
      <c r="AZ113" s="4"/>
      <c r="BA113" s="3" t="s">
        <v>28788</v>
      </c>
      <c r="BB113" s="4"/>
      <c r="BC113" s="3" t="s">
        <v>28787</v>
      </c>
      <c r="BD113" s="4" t="s">
        <v>28730</v>
      </c>
      <c r="BE113" s="3" t="s">
        <v>28786</v>
      </c>
      <c r="BF113" s="4"/>
    </row>
    <row r="114" spans="2:58" customFormat="1">
      <c r="B114" t="str">
        <f>IFERROR(VLOOKUP(E114,Swadesh!$C$6:$D$212,2,FALSE),"")</f>
        <v/>
      </c>
      <c r="D114" t="s">
        <v>28098</v>
      </c>
      <c r="E114" s="6" t="s">
        <v>28785</v>
      </c>
      <c r="F114" s="5">
        <v>2.5110000000000001</v>
      </c>
      <c r="G114">
        <f t="shared" si="1"/>
        <v>3</v>
      </c>
      <c r="H114" s="3" t="s">
        <v>28784</v>
      </c>
      <c r="I114" s="4"/>
      <c r="J114" s="3" t="s">
        <v>28783</v>
      </c>
      <c r="K114" s="4" t="s">
        <v>28782</v>
      </c>
      <c r="L114" s="3" t="s">
        <v>28781</v>
      </c>
      <c r="M114" s="4"/>
      <c r="N114" s="3" t="s">
        <v>28780</v>
      </c>
      <c r="O114" s="4"/>
      <c r="P114" t="s">
        <v>907</v>
      </c>
      <c r="Q114" s="3"/>
      <c r="R114" s="4"/>
      <c r="S114" t="s">
        <v>907</v>
      </c>
      <c r="T114" s="3" t="s">
        <v>28779</v>
      </c>
      <c r="U114" s="4"/>
      <c r="V114" s="3"/>
      <c r="W114" s="4"/>
      <c r="X114" s="3"/>
      <c r="Y114" s="4"/>
      <c r="Z114" t="s">
        <v>907</v>
      </c>
      <c r="AA114" s="3"/>
      <c r="AB114" s="4"/>
      <c r="AC114" s="3" t="s">
        <v>28778</v>
      </c>
      <c r="AD114" s="4"/>
      <c r="AE114" s="3" t="s">
        <v>28777</v>
      </c>
      <c r="AF114" s="4"/>
      <c r="AG114" s="3" t="s">
        <v>28776</v>
      </c>
      <c r="AH114" s="4"/>
      <c r="AI114" s="3" t="s">
        <v>28775</v>
      </c>
      <c r="AJ114" s="4"/>
      <c r="AK114" s="3" t="s">
        <v>28757</v>
      </c>
      <c r="AL114" s="4"/>
      <c r="AM114" s="3" t="s">
        <v>28774</v>
      </c>
      <c r="AN114" s="4"/>
      <c r="AO114" s="3" t="s">
        <v>28773</v>
      </c>
      <c r="AP114" s="4"/>
      <c r="AQ114" s="3" t="s">
        <v>28772</v>
      </c>
      <c r="AR114" s="4"/>
      <c r="AS114" s="3" t="s">
        <v>923</v>
      </c>
      <c r="AT114" s="4"/>
      <c r="AU114" s="3" t="s">
        <v>28771</v>
      </c>
      <c r="AV114" s="4"/>
      <c r="AW114" s="3" t="s">
        <v>28770</v>
      </c>
      <c r="AX114" s="4"/>
      <c r="AY114" s="3" t="s">
        <v>28769</v>
      </c>
      <c r="AZ114" s="4"/>
      <c r="BA114" s="3" t="s">
        <v>28768</v>
      </c>
      <c r="BB114" s="4"/>
      <c r="BC114" s="3" t="s">
        <v>28767</v>
      </c>
      <c r="BD114" s="4"/>
      <c r="BE114" s="3" t="s">
        <v>28766</v>
      </c>
      <c r="BF114" s="4"/>
    </row>
    <row r="115" spans="2:58" customFormat="1">
      <c r="B115" t="str">
        <f>IFERROR(VLOOKUP(E115,Swadesh!$C$6:$D$212,2,FALSE),"")</f>
        <v/>
      </c>
      <c r="D115" t="s">
        <v>28098</v>
      </c>
      <c r="E115" s="6" t="s">
        <v>28765</v>
      </c>
      <c r="F115" s="5">
        <v>2.512</v>
      </c>
      <c r="G115">
        <f t="shared" si="1"/>
        <v>3</v>
      </c>
      <c r="H115" s="3" t="s">
        <v>28764</v>
      </c>
      <c r="I115" s="4" t="s">
        <v>28726</v>
      </c>
      <c r="J115" s="3" t="s">
        <v>4869</v>
      </c>
      <c r="K115" s="4"/>
      <c r="L115" s="3" t="s">
        <v>28763</v>
      </c>
      <c r="M115" s="4"/>
      <c r="N115" s="3" t="s">
        <v>28762</v>
      </c>
      <c r="O115" s="4"/>
      <c r="P115" t="s">
        <v>907</v>
      </c>
      <c r="Q115" s="3"/>
      <c r="R115" s="4"/>
      <c r="S115" t="s">
        <v>907</v>
      </c>
      <c r="T115" s="3"/>
      <c r="U115" s="4"/>
      <c r="V115" s="3"/>
      <c r="W115" s="4"/>
      <c r="X115" s="3"/>
      <c r="Y115" s="4"/>
      <c r="Z115" t="s">
        <v>907</v>
      </c>
      <c r="AA115" s="3"/>
      <c r="AB115" s="4"/>
      <c r="AC115" s="3" t="s">
        <v>28761</v>
      </c>
      <c r="AD115" s="4"/>
      <c r="AE115" s="3" t="s">
        <v>28760</v>
      </c>
      <c r="AF115" s="4"/>
      <c r="AG115" s="3" t="s">
        <v>28759</v>
      </c>
      <c r="AH115" s="4"/>
      <c r="AI115" s="3" t="s">
        <v>28758</v>
      </c>
      <c r="AJ115" s="4"/>
      <c r="AK115" s="3" t="s">
        <v>28757</v>
      </c>
      <c r="AL115" s="4"/>
      <c r="AM115" s="3" t="s">
        <v>28756</v>
      </c>
      <c r="AN115" s="4"/>
      <c r="AO115" s="3" t="s">
        <v>28755</v>
      </c>
      <c r="AP115" s="4"/>
      <c r="AQ115" s="3" t="s">
        <v>28754</v>
      </c>
      <c r="AR115" s="4"/>
      <c r="AS115" s="3" t="s">
        <v>923</v>
      </c>
      <c r="AT115" s="4"/>
      <c r="AU115" s="3" t="s">
        <v>28753</v>
      </c>
      <c r="AV115" s="4"/>
      <c r="AW115" s="3" t="s">
        <v>28752</v>
      </c>
      <c r="AX115" s="4"/>
      <c r="AY115" s="3" t="s">
        <v>28751</v>
      </c>
      <c r="AZ115" s="4"/>
      <c r="BA115" s="3" t="s">
        <v>28750</v>
      </c>
      <c r="BB115" s="4"/>
      <c r="BC115" s="3" t="s">
        <v>28749</v>
      </c>
      <c r="BD115" s="4"/>
      <c r="BE115" s="3" t="s">
        <v>28748</v>
      </c>
      <c r="BF115" s="4" t="s">
        <v>28710</v>
      </c>
    </row>
    <row r="116" spans="2:58" customFormat="1">
      <c r="B116" t="str">
        <f>IFERROR(VLOOKUP(E116,Swadesh!$C$6:$D$212,2,FALSE),"")</f>
        <v/>
      </c>
      <c r="D116" t="s">
        <v>28098</v>
      </c>
      <c r="E116" s="6" t="s">
        <v>28747</v>
      </c>
      <c r="F116" s="5">
        <v>2.52</v>
      </c>
      <c r="G116">
        <f t="shared" si="1"/>
        <v>2</v>
      </c>
      <c r="H116" s="3" t="s">
        <v>28746</v>
      </c>
      <c r="I116" s="4" t="s">
        <v>28745</v>
      </c>
      <c r="J116" s="3" t="s">
        <v>28707</v>
      </c>
      <c r="K116" s="4"/>
      <c r="L116" s="3" t="s">
        <v>28744</v>
      </c>
      <c r="M116" s="4"/>
      <c r="N116" s="3" t="s">
        <v>28743</v>
      </c>
      <c r="O116" s="4"/>
      <c r="P116" t="s">
        <v>907</v>
      </c>
      <c r="Q116" s="3"/>
      <c r="R116" s="4"/>
      <c r="S116" t="s">
        <v>907</v>
      </c>
      <c r="T116" s="3"/>
      <c r="U116" s="4"/>
      <c r="V116" s="3" t="s">
        <v>28742</v>
      </c>
      <c r="W116" s="4"/>
      <c r="X116" s="3" t="s">
        <v>28741</v>
      </c>
      <c r="Y116" s="4"/>
      <c r="Z116" t="s">
        <v>907</v>
      </c>
      <c r="AA116" s="3"/>
      <c r="AB116" s="4"/>
      <c r="AC116" s="3" t="s">
        <v>28740</v>
      </c>
      <c r="AD116" s="4"/>
      <c r="AE116" s="3" t="s">
        <v>19281</v>
      </c>
      <c r="AF116" s="4" t="s">
        <v>28739</v>
      </c>
      <c r="AG116" s="3"/>
      <c r="AH116" s="4"/>
      <c r="AI116" s="3" t="s">
        <v>28738</v>
      </c>
      <c r="AJ116" s="4"/>
      <c r="AK116" s="3" t="s">
        <v>28700</v>
      </c>
      <c r="AL116" s="4"/>
      <c r="AM116" s="3" t="s">
        <v>28737</v>
      </c>
      <c r="AN116" s="4"/>
      <c r="AO116" s="3"/>
      <c r="AP116" s="4"/>
      <c r="AQ116" s="3" t="s">
        <v>28736</v>
      </c>
      <c r="AR116" s="4" t="s">
        <v>27933</v>
      </c>
      <c r="AS116" s="3" t="s">
        <v>923</v>
      </c>
      <c r="AT116" s="4"/>
      <c r="AU116" s="3" t="s">
        <v>28735</v>
      </c>
      <c r="AV116" s="4"/>
      <c r="AW116" s="3" t="s">
        <v>28734</v>
      </c>
      <c r="AX116" s="4"/>
      <c r="AY116" s="3" t="s">
        <v>28733</v>
      </c>
      <c r="AZ116" s="4"/>
      <c r="BA116" s="3" t="s">
        <v>28732</v>
      </c>
      <c r="BB116" s="4"/>
      <c r="BC116" s="3" t="s">
        <v>28731</v>
      </c>
      <c r="BD116" s="4" t="s">
        <v>28730</v>
      </c>
      <c r="BE116" s="3" t="s">
        <v>28729</v>
      </c>
      <c r="BF116" s="4"/>
    </row>
    <row r="117" spans="2:58" customFormat="1">
      <c r="B117" t="str">
        <f>IFERROR(VLOOKUP(E117,Swadesh!$C$6:$D$212,2,FALSE),"")</f>
        <v/>
      </c>
      <c r="D117" t="s">
        <v>28098</v>
      </c>
      <c r="E117" s="6" t="s">
        <v>28728</v>
      </c>
      <c r="F117" s="5">
        <v>2.5209999999999999</v>
      </c>
      <c r="G117">
        <f t="shared" si="1"/>
        <v>3</v>
      </c>
      <c r="H117" s="3" t="s">
        <v>28727</v>
      </c>
      <c r="I117" s="4" t="s">
        <v>28726</v>
      </c>
      <c r="J117" s="3" t="s">
        <v>28707</v>
      </c>
      <c r="K117" s="4"/>
      <c r="L117" s="3" t="s">
        <v>28725</v>
      </c>
      <c r="M117" s="4"/>
      <c r="N117" s="3" t="s">
        <v>28724</v>
      </c>
      <c r="O117" s="4"/>
      <c r="P117" t="s">
        <v>907</v>
      </c>
      <c r="Q117" s="3"/>
      <c r="R117" s="4"/>
      <c r="S117" t="s">
        <v>907</v>
      </c>
      <c r="T117" s="3"/>
      <c r="U117" s="4"/>
      <c r="V117" s="3"/>
      <c r="W117" s="4"/>
      <c r="X117" s="3"/>
      <c r="Y117" s="4"/>
      <c r="Z117" t="s">
        <v>907</v>
      </c>
      <c r="AA117" s="3"/>
      <c r="AB117" s="4"/>
      <c r="AC117" s="3" t="s">
        <v>28723</v>
      </c>
      <c r="AD117" s="4"/>
      <c r="AE117" s="3" t="s">
        <v>28722</v>
      </c>
      <c r="AF117" s="4"/>
      <c r="AG117" s="3" t="s">
        <v>28721</v>
      </c>
      <c r="AH117" s="4"/>
      <c r="AI117" s="3" t="s">
        <v>28720</v>
      </c>
      <c r="AJ117" s="4"/>
      <c r="AK117" s="3" t="s">
        <v>28700</v>
      </c>
      <c r="AL117" s="4"/>
      <c r="AM117" s="3" t="s">
        <v>28719</v>
      </c>
      <c r="AN117" s="4"/>
      <c r="AO117" s="3" t="s">
        <v>28718</v>
      </c>
      <c r="AP117" s="4"/>
      <c r="AQ117" s="3" t="s">
        <v>28717</v>
      </c>
      <c r="AR117" s="4"/>
      <c r="AS117" s="3" t="s">
        <v>923</v>
      </c>
      <c r="AT117" s="4"/>
      <c r="AU117" s="3" t="s">
        <v>28716</v>
      </c>
      <c r="AV117" s="4"/>
      <c r="AW117" s="3" t="s">
        <v>28715</v>
      </c>
      <c r="AX117" s="4"/>
      <c r="AY117" s="3" t="s">
        <v>28714</v>
      </c>
      <c r="AZ117" s="4"/>
      <c r="BA117" s="3" t="s">
        <v>28713</v>
      </c>
      <c r="BB117" s="4"/>
      <c r="BC117" s="3" t="s">
        <v>28712</v>
      </c>
      <c r="BD117" s="4"/>
      <c r="BE117" s="3" t="s">
        <v>28711</v>
      </c>
      <c r="BF117" s="4" t="s">
        <v>28710</v>
      </c>
    </row>
    <row r="118" spans="2:58" customFormat="1">
      <c r="B118" t="str">
        <f>IFERROR(VLOOKUP(E118,Swadesh!$C$6:$D$212,2,FALSE),"")</f>
        <v/>
      </c>
      <c r="D118" t="s">
        <v>28098</v>
      </c>
      <c r="E118" s="6" t="s">
        <v>28709</v>
      </c>
      <c r="F118" s="5">
        <v>2.5219999999999998</v>
      </c>
      <c r="G118">
        <f t="shared" si="1"/>
        <v>3</v>
      </c>
      <c r="H118" s="3" t="s">
        <v>28708</v>
      </c>
      <c r="I118" s="4"/>
      <c r="J118" s="3" t="s">
        <v>28707</v>
      </c>
      <c r="K118" s="4"/>
      <c r="L118" s="3" t="s">
        <v>28706</v>
      </c>
      <c r="M118" s="4"/>
      <c r="N118" s="3" t="s">
        <v>28705</v>
      </c>
      <c r="O118" s="4"/>
      <c r="P118" t="s">
        <v>907</v>
      </c>
      <c r="Q118" s="3"/>
      <c r="R118" s="4"/>
      <c r="S118" t="s">
        <v>907</v>
      </c>
      <c r="T118" s="3"/>
      <c r="U118" s="4"/>
      <c r="V118" s="3"/>
      <c r="W118" s="4"/>
      <c r="X118" s="3"/>
      <c r="Y118" s="4"/>
      <c r="Z118" t="s">
        <v>907</v>
      </c>
      <c r="AA118" s="3"/>
      <c r="AB118" s="4"/>
      <c r="AC118" s="3" t="s">
        <v>28704</v>
      </c>
      <c r="AD118" s="4"/>
      <c r="AE118" s="3" t="s">
        <v>28703</v>
      </c>
      <c r="AF118" s="4"/>
      <c r="AG118" s="3" t="s">
        <v>28702</v>
      </c>
      <c r="AH118" s="4"/>
      <c r="AI118" s="3" t="s">
        <v>28701</v>
      </c>
      <c r="AJ118" s="4"/>
      <c r="AK118" s="3" t="s">
        <v>28700</v>
      </c>
      <c r="AL118" s="4"/>
      <c r="AM118" s="3" t="s">
        <v>28699</v>
      </c>
      <c r="AN118" s="4"/>
      <c r="AO118" s="3" t="s">
        <v>28698</v>
      </c>
      <c r="AP118" s="4"/>
      <c r="AQ118" s="3" t="s">
        <v>28697</v>
      </c>
      <c r="AR118" s="4"/>
      <c r="AS118" s="3" t="s">
        <v>923</v>
      </c>
      <c r="AT118" s="4"/>
      <c r="AU118" s="3" t="s">
        <v>28696</v>
      </c>
      <c r="AV118" s="4"/>
      <c r="AW118" s="3" t="s">
        <v>28695</v>
      </c>
      <c r="AX118" s="4"/>
      <c r="AY118" s="3" t="s">
        <v>28694</v>
      </c>
      <c r="AZ118" s="4" t="s">
        <v>28693</v>
      </c>
      <c r="BA118" s="3" t="s">
        <v>28692</v>
      </c>
      <c r="BB118" s="4"/>
      <c r="BC118" s="3" t="s">
        <v>28691</v>
      </c>
      <c r="BD118" s="4"/>
      <c r="BE118" s="3" t="s">
        <v>28690</v>
      </c>
      <c r="BF118" s="4"/>
    </row>
    <row r="119" spans="2:58" customFormat="1">
      <c r="B119" t="str">
        <f>IFERROR(VLOOKUP(E119,Swadesh!$C$6:$D$212,2,FALSE),"")</f>
        <v/>
      </c>
      <c r="D119" t="s">
        <v>28098</v>
      </c>
      <c r="E119" s="6" t="s">
        <v>28689</v>
      </c>
      <c r="F119" s="5">
        <v>2.5299999999999998</v>
      </c>
      <c r="G119">
        <f t="shared" si="1"/>
        <v>2</v>
      </c>
      <c r="H119" s="3" t="s">
        <v>28688</v>
      </c>
      <c r="I119" s="4" t="s">
        <v>28687</v>
      </c>
      <c r="J119" s="3" t="s">
        <v>28686</v>
      </c>
      <c r="K119" s="4" t="s">
        <v>959</v>
      </c>
      <c r="L119" s="3" t="s">
        <v>28685</v>
      </c>
      <c r="M119" s="4"/>
      <c r="N119" s="3" t="s">
        <v>28684</v>
      </c>
      <c r="O119" s="4"/>
      <c r="P119" t="s">
        <v>907</v>
      </c>
      <c r="Q119" s="3"/>
      <c r="R119" s="4"/>
      <c r="S119" t="s">
        <v>907</v>
      </c>
      <c r="T119" s="3" t="s">
        <v>28683</v>
      </c>
      <c r="U119" s="4" t="s">
        <v>28682</v>
      </c>
      <c r="V119" s="3" t="s">
        <v>28655</v>
      </c>
      <c r="W119" s="4"/>
      <c r="X119" s="3" t="s">
        <v>28681</v>
      </c>
      <c r="Y119" s="4" t="s">
        <v>28680</v>
      </c>
      <c r="Z119" t="s">
        <v>907</v>
      </c>
      <c r="AA119" s="3"/>
      <c r="AB119" s="4"/>
      <c r="AC119" s="3" t="s">
        <v>28679</v>
      </c>
      <c r="AD119" s="4"/>
      <c r="AE119" s="3" t="s">
        <v>28651</v>
      </c>
      <c r="AF119" s="4" t="s">
        <v>28678</v>
      </c>
      <c r="AG119" s="3" t="s">
        <v>28677</v>
      </c>
      <c r="AH119" s="4" t="s">
        <v>28676</v>
      </c>
      <c r="AI119" s="3" t="s">
        <v>24453</v>
      </c>
      <c r="AJ119" s="4"/>
      <c r="AK119" s="3" t="s">
        <v>28675</v>
      </c>
      <c r="AL119" s="4"/>
      <c r="AM119" s="3" t="s">
        <v>28674</v>
      </c>
      <c r="AN119" s="4"/>
      <c r="AO119" s="3" t="s">
        <v>28673</v>
      </c>
      <c r="AP119" s="4"/>
      <c r="AQ119" s="3" t="s">
        <v>28672</v>
      </c>
      <c r="AR119" s="4" t="s">
        <v>27933</v>
      </c>
      <c r="AS119" s="3" t="s">
        <v>923</v>
      </c>
      <c r="AT119" s="4"/>
      <c r="AU119" s="3" t="s">
        <v>28671</v>
      </c>
      <c r="AV119" s="4" t="s">
        <v>28670</v>
      </c>
      <c r="AW119" s="3" t="s">
        <v>28669</v>
      </c>
      <c r="AX119" s="4"/>
      <c r="AY119" s="3" t="s">
        <v>28668</v>
      </c>
      <c r="AZ119" s="4"/>
      <c r="BA119" s="3" t="s">
        <v>28667</v>
      </c>
      <c r="BB119" s="4"/>
      <c r="BC119" s="3" t="s">
        <v>28666</v>
      </c>
      <c r="BD119" s="4" t="s">
        <v>28665</v>
      </c>
      <c r="BE119" s="3" t="s">
        <v>28664</v>
      </c>
      <c r="BF119" s="4" t="s">
        <v>28663</v>
      </c>
    </row>
    <row r="120" spans="2:58" customFormat="1">
      <c r="B120" t="str">
        <f>IFERROR(VLOOKUP(E120,Swadesh!$C$6:$D$212,2,FALSE),"")</f>
        <v/>
      </c>
      <c r="D120" t="s">
        <v>28098</v>
      </c>
      <c r="E120" s="6" t="s">
        <v>28662</v>
      </c>
      <c r="F120" s="5">
        <v>2.54</v>
      </c>
      <c r="G120">
        <f t="shared" si="1"/>
        <v>2</v>
      </c>
      <c r="H120" s="3" t="s">
        <v>28661</v>
      </c>
      <c r="I120" s="4" t="s">
        <v>28660</v>
      </c>
      <c r="J120" s="3" t="s">
        <v>28659</v>
      </c>
      <c r="K120" s="4" t="s">
        <v>959</v>
      </c>
      <c r="L120" s="3" t="s">
        <v>28658</v>
      </c>
      <c r="M120" s="4"/>
      <c r="N120" s="3" t="s">
        <v>28657</v>
      </c>
      <c r="O120" s="4"/>
      <c r="P120" t="s">
        <v>907</v>
      </c>
      <c r="Q120" s="3"/>
      <c r="R120" s="4"/>
      <c r="S120" t="s">
        <v>907</v>
      </c>
      <c r="T120" s="3"/>
      <c r="U120" s="4" t="s">
        <v>28656</v>
      </c>
      <c r="V120" s="3" t="s">
        <v>28655</v>
      </c>
      <c r="W120" s="4"/>
      <c r="X120" s="3" t="s">
        <v>28654</v>
      </c>
      <c r="Y120" s="4" t="s">
        <v>28653</v>
      </c>
      <c r="Z120" t="s">
        <v>907</v>
      </c>
      <c r="AA120" s="3"/>
      <c r="AB120" s="4"/>
      <c r="AC120" s="3" t="s">
        <v>28652</v>
      </c>
      <c r="AD120" s="4"/>
      <c r="AE120" s="3" t="s">
        <v>28651</v>
      </c>
      <c r="AF120" s="4" t="s">
        <v>28650</v>
      </c>
      <c r="AG120" s="3" t="s">
        <v>28649</v>
      </c>
      <c r="AH120" s="4"/>
      <c r="AI120" s="3" t="s">
        <v>28648</v>
      </c>
      <c r="AJ120" s="4"/>
      <c r="AK120" s="3" t="s">
        <v>28647</v>
      </c>
      <c r="AL120" s="4"/>
      <c r="AM120" s="3" t="s">
        <v>28646</v>
      </c>
      <c r="AN120" s="4"/>
      <c r="AO120" s="3" t="s">
        <v>28645</v>
      </c>
      <c r="AP120" s="4"/>
      <c r="AQ120" s="3" t="s">
        <v>28644</v>
      </c>
      <c r="AR120" s="4"/>
      <c r="AS120" s="3" t="s">
        <v>923</v>
      </c>
      <c r="AT120" s="4"/>
      <c r="AU120" s="3" t="s">
        <v>28643</v>
      </c>
      <c r="AV120" s="4" t="s">
        <v>28642</v>
      </c>
      <c r="AW120" s="3" t="s">
        <v>28641</v>
      </c>
      <c r="AX120" s="4"/>
      <c r="AY120" s="3" t="s">
        <v>28640</v>
      </c>
      <c r="AZ120" s="4"/>
      <c r="BA120" s="3" t="s">
        <v>28639</v>
      </c>
      <c r="BB120" s="4"/>
      <c r="BC120" s="3" t="s">
        <v>28638</v>
      </c>
      <c r="BD120" s="4" t="s">
        <v>28637</v>
      </c>
      <c r="BE120" s="3" t="s">
        <v>28636</v>
      </c>
      <c r="BF120" s="4" t="s">
        <v>28635</v>
      </c>
    </row>
    <row r="121" spans="2:58" customFormat="1">
      <c r="B121" t="str">
        <f>IFERROR(VLOOKUP(E121,Swadesh!$C$6:$D$212,2,FALSE),"")</f>
        <v/>
      </c>
      <c r="D121" t="s">
        <v>28098</v>
      </c>
      <c r="E121" s="6" t="s">
        <v>28634</v>
      </c>
      <c r="F121" s="5">
        <v>2.5499999999999998</v>
      </c>
      <c r="G121">
        <f t="shared" si="1"/>
        <v>2</v>
      </c>
      <c r="H121" s="3" t="s">
        <v>28633</v>
      </c>
      <c r="I121" s="7" t="s">
        <v>28632</v>
      </c>
      <c r="J121" s="3" t="s">
        <v>28631</v>
      </c>
      <c r="K121" s="4" t="s">
        <v>28630</v>
      </c>
      <c r="L121" s="3" t="s">
        <v>28629</v>
      </c>
      <c r="M121" s="4"/>
      <c r="N121" s="3" t="s">
        <v>28628</v>
      </c>
      <c r="O121" s="4"/>
      <c r="P121" t="s">
        <v>907</v>
      </c>
      <c r="Q121" s="3"/>
      <c r="R121" s="4"/>
      <c r="S121" t="s">
        <v>907</v>
      </c>
      <c r="T121" s="3"/>
      <c r="U121" s="4"/>
      <c r="V121" s="3" t="s">
        <v>28627</v>
      </c>
      <c r="W121" s="4"/>
      <c r="X121" s="3" t="s">
        <v>28626</v>
      </c>
      <c r="Y121" s="4"/>
      <c r="Z121" t="s">
        <v>907</v>
      </c>
      <c r="AA121" s="3" t="s">
        <v>28625</v>
      </c>
      <c r="AB121" s="4" t="s">
        <v>28624</v>
      </c>
      <c r="AC121" s="3" t="s">
        <v>28623</v>
      </c>
      <c r="AD121" s="4"/>
      <c r="AE121" s="3" t="s">
        <v>28622</v>
      </c>
      <c r="AF121" s="4" t="s">
        <v>28621</v>
      </c>
      <c r="AG121" s="3" t="s">
        <v>28620</v>
      </c>
      <c r="AH121" s="4" t="s">
        <v>28619</v>
      </c>
      <c r="AI121" s="3" t="s">
        <v>28618</v>
      </c>
      <c r="AJ121" s="4" t="s">
        <v>973</v>
      </c>
      <c r="AK121" s="3" t="s">
        <v>28617</v>
      </c>
      <c r="AL121" s="4" t="s">
        <v>28616</v>
      </c>
      <c r="AM121" s="3" t="s">
        <v>28615</v>
      </c>
      <c r="AN121" s="4"/>
      <c r="AO121" s="3" t="s">
        <v>28614</v>
      </c>
      <c r="AP121" s="4" t="s">
        <v>28613</v>
      </c>
      <c r="AQ121" s="3" t="s">
        <v>28612</v>
      </c>
      <c r="AR121" s="4"/>
      <c r="AS121" s="3" t="s">
        <v>28611</v>
      </c>
      <c r="AT121" s="4"/>
      <c r="AU121" s="3" t="s">
        <v>28610</v>
      </c>
      <c r="AV121" s="4" t="s">
        <v>28609</v>
      </c>
      <c r="AW121" s="3" t="s">
        <v>28608</v>
      </c>
      <c r="AX121" s="4" t="s">
        <v>28607</v>
      </c>
      <c r="AY121" s="3" t="s">
        <v>28606</v>
      </c>
      <c r="AZ121" s="4" t="s">
        <v>973</v>
      </c>
      <c r="BA121" s="3" t="s">
        <v>28605</v>
      </c>
      <c r="BB121" s="4" t="s">
        <v>973</v>
      </c>
      <c r="BC121" s="3" t="s">
        <v>28604</v>
      </c>
      <c r="BD121" s="4" t="s">
        <v>28603</v>
      </c>
      <c r="BE121" s="3" t="s">
        <v>28602</v>
      </c>
      <c r="BF121" s="4" t="s">
        <v>28601</v>
      </c>
    </row>
    <row r="122" spans="2:58" customFormat="1">
      <c r="B122" t="str">
        <f>IFERROR(VLOOKUP(E122,Swadesh!$C$6:$D$212,2,FALSE),"")</f>
        <v/>
      </c>
      <c r="D122" t="s">
        <v>28098</v>
      </c>
      <c r="E122" s="6" t="s">
        <v>28600</v>
      </c>
      <c r="F122" s="5">
        <v>2.56</v>
      </c>
      <c r="G122">
        <f t="shared" si="1"/>
        <v>2</v>
      </c>
      <c r="H122" s="3" t="s">
        <v>28599</v>
      </c>
      <c r="I122" s="4"/>
      <c r="J122" s="3" t="s">
        <v>28598</v>
      </c>
      <c r="K122" s="4" t="s">
        <v>28597</v>
      </c>
      <c r="L122" s="3" t="s">
        <v>28596</v>
      </c>
      <c r="M122" s="4"/>
      <c r="N122" s="3" t="s">
        <v>28595</v>
      </c>
      <c r="O122" s="4"/>
      <c r="P122" t="s">
        <v>907</v>
      </c>
      <c r="Q122" s="3"/>
      <c r="R122" s="4"/>
      <c r="S122" t="s">
        <v>907</v>
      </c>
      <c r="T122" s="3" t="s">
        <v>22501</v>
      </c>
      <c r="U122" s="4"/>
      <c r="V122" s="3" t="s">
        <v>28594</v>
      </c>
      <c r="W122" s="4" t="s">
        <v>28593</v>
      </c>
      <c r="X122" s="3" t="s">
        <v>28592</v>
      </c>
      <c r="Y122" s="4"/>
      <c r="Z122" t="s">
        <v>907</v>
      </c>
      <c r="AA122" s="3" t="s">
        <v>28591</v>
      </c>
      <c r="AB122" s="4" t="s">
        <v>28590</v>
      </c>
      <c r="AC122" s="3" t="s">
        <v>28589</v>
      </c>
      <c r="AD122" s="4"/>
      <c r="AE122" s="3" t="s">
        <v>28588</v>
      </c>
      <c r="AF122" s="4"/>
      <c r="AG122" s="3" t="s">
        <v>28587</v>
      </c>
      <c r="AH122" s="4"/>
      <c r="AI122" s="3" t="s">
        <v>28586</v>
      </c>
      <c r="AJ122" s="4"/>
      <c r="AK122" s="3" t="s">
        <v>28585</v>
      </c>
      <c r="AL122" s="4" t="s">
        <v>28584</v>
      </c>
      <c r="AM122" s="3" t="s">
        <v>28583</v>
      </c>
      <c r="AN122" s="4"/>
      <c r="AO122" s="3" t="s">
        <v>28582</v>
      </c>
      <c r="AP122" s="4"/>
      <c r="AQ122" s="3" t="s">
        <v>28581</v>
      </c>
      <c r="AR122" s="4"/>
      <c r="AS122" s="3" t="s">
        <v>28580</v>
      </c>
      <c r="AT122" s="4"/>
      <c r="AU122" s="3" t="s">
        <v>28579</v>
      </c>
      <c r="AV122" s="4"/>
      <c r="AW122" s="3" t="s">
        <v>28578</v>
      </c>
      <c r="AX122" s="4"/>
      <c r="AY122" s="3" t="s">
        <v>28577</v>
      </c>
      <c r="AZ122" s="4"/>
      <c r="BA122" s="3" t="s">
        <v>28576</v>
      </c>
      <c r="BB122" s="4"/>
      <c r="BC122" s="3" t="s">
        <v>28575</v>
      </c>
      <c r="BD122" s="4"/>
      <c r="BE122" s="3" t="s">
        <v>28574</v>
      </c>
      <c r="BF122" s="4"/>
    </row>
    <row r="123" spans="2:58" customFormat="1">
      <c r="B123" t="str">
        <f>IFERROR(VLOOKUP(E123,Swadesh!$C$6:$D$212,2,FALSE),"")</f>
        <v/>
      </c>
      <c r="D123" t="s">
        <v>28098</v>
      </c>
      <c r="E123" s="6" t="s">
        <v>28559</v>
      </c>
      <c r="F123" s="5">
        <v>2.57</v>
      </c>
      <c r="G123">
        <f t="shared" si="1"/>
        <v>2</v>
      </c>
      <c r="H123" s="3" t="s">
        <v>28573</v>
      </c>
      <c r="I123" s="4"/>
      <c r="J123" s="3" t="s">
        <v>19352</v>
      </c>
      <c r="K123" s="4" t="s">
        <v>28572</v>
      </c>
      <c r="L123" s="3" t="s">
        <v>28571</v>
      </c>
      <c r="M123" s="4"/>
      <c r="N123" s="3" t="s">
        <v>28570</v>
      </c>
      <c r="O123" s="4"/>
      <c r="P123" t="s">
        <v>907</v>
      </c>
      <c r="Q123" s="3"/>
      <c r="R123" s="4"/>
      <c r="S123" t="s">
        <v>907</v>
      </c>
      <c r="T123" s="3" t="s">
        <v>28569</v>
      </c>
      <c r="U123" s="4" t="s">
        <v>28568</v>
      </c>
      <c r="V123" s="3" t="s">
        <v>28567</v>
      </c>
      <c r="W123" s="4"/>
      <c r="X123" s="3" t="s">
        <v>28566</v>
      </c>
      <c r="Y123" s="4"/>
      <c r="Z123" t="s">
        <v>907</v>
      </c>
      <c r="AA123" s="3"/>
      <c r="AB123" s="4"/>
      <c r="AC123" s="3" t="s">
        <v>28565</v>
      </c>
      <c r="AD123" s="4"/>
      <c r="AE123" s="3" t="s">
        <v>28564</v>
      </c>
      <c r="AF123" s="4"/>
      <c r="AG123" s="3" t="s">
        <v>28563</v>
      </c>
      <c r="AH123" s="4"/>
      <c r="AI123" s="3" t="s">
        <v>28562</v>
      </c>
      <c r="AJ123" s="4"/>
      <c r="AK123" s="3" t="s">
        <v>28561</v>
      </c>
      <c r="AL123" s="4" t="s">
        <v>28560</v>
      </c>
      <c r="AM123" s="3" t="s">
        <v>28559</v>
      </c>
      <c r="AN123" s="4"/>
      <c r="AO123" s="3" t="s">
        <v>28558</v>
      </c>
      <c r="AP123" s="4"/>
      <c r="AQ123" s="3" t="s">
        <v>28557</v>
      </c>
      <c r="AR123" s="4"/>
      <c r="AS123" s="3" t="s">
        <v>923</v>
      </c>
      <c r="AT123" s="4"/>
      <c r="AU123" s="3" t="s">
        <v>28556</v>
      </c>
      <c r="AV123" s="4"/>
      <c r="AW123" s="3" t="s">
        <v>28555</v>
      </c>
      <c r="AX123" s="4"/>
      <c r="AY123" s="3" t="s">
        <v>28554</v>
      </c>
      <c r="AZ123" s="4"/>
      <c r="BA123" s="3" t="s">
        <v>28553</v>
      </c>
      <c r="BB123" s="4"/>
      <c r="BC123" s="3" t="s">
        <v>28552</v>
      </c>
      <c r="BD123" s="4"/>
      <c r="BE123" s="3" t="s">
        <v>28551</v>
      </c>
      <c r="BF123" s="4"/>
    </row>
    <row r="124" spans="2:58" customFormat="1">
      <c r="B124" t="str">
        <f>IFERROR(VLOOKUP(E124,Swadesh!$C$6:$D$212,2,FALSE),"")</f>
        <v/>
      </c>
      <c r="D124" t="s">
        <v>28098</v>
      </c>
      <c r="E124" s="6" t="s">
        <v>28550</v>
      </c>
      <c r="F124" s="5">
        <v>2.61</v>
      </c>
      <c r="G124">
        <f t="shared" si="1"/>
        <v>2</v>
      </c>
      <c r="H124" s="3" t="s">
        <v>28538</v>
      </c>
      <c r="I124" s="4"/>
      <c r="J124" s="3" t="s">
        <v>28537</v>
      </c>
      <c r="K124" s="4" t="s">
        <v>959</v>
      </c>
      <c r="L124" s="3" t="s">
        <v>28549</v>
      </c>
      <c r="M124" s="4"/>
      <c r="N124" s="3" t="s">
        <v>28548</v>
      </c>
      <c r="O124" s="4"/>
      <c r="P124" t="s">
        <v>907</v>
      </c>
      <c r="Q124" s="3"/>
      <c r="R124" s="4" t="s">
        <v>28547</v>
      </c>
      <c r="S124" t="s">
        <v>907</v>
      </c>
      <c r="T124" s="3" t="s">
        <v>28546</v>
      </c>
      <c r="U124" s="4"/>
      <c r="V124" s="3" t="s">
        <v>28518</v>
      </c>
      <c r="W124" s="4"/>
      <c r="X124" s="3" t="s">
        <v>28545</v>
      </c>
      <c r="Y124" s="4"/>
      <c r="Z124" t="s">
        <v>907</v>
      </c>
      <c r="AA124" s="3" t="s">
        <v>28544</v>
      </c>
      <c r="AB124" s="4"/>
      <c r="AC124" s="3" t="s">
        <v>28534</v>
      </c>
      <c r="AD124" s="4"/>
      <c r="AE124" s="3"/>
      <c r="AF124" s="4"/>
      <c r="AG124" s="3" t="s">
        <v>28488</v>
      </c>
      <c r="AH124" s="4"/>
      <c r="AI124" s="3" t="s">
        <v>28543</v>
      </c>
      <c r="AJ124" s="4" t="s">
        <v>28542</v>
      </c>
      <c r="AK124" s="3" t="s">
        <v>28531</v>
      </c>
      <c r="AL124" s="4"/>
      <c r="AM124" s="3" t="s">
        <v>28422</v>
      </c>
      <c r="AN124" s="4"/>
      <c r="AO124" s="3" t="s">
        <v>28486</v>
      </c>
      <c r="AP124" s="4"/>
      <c r="AQ124" s="3" t="s">
        <v>28529</v>
      </c>
      <c r="AR124" s="4"/>
      <c r="AS124" s="3" t="s">
        <v>28528</v>
      </c>
      <c r="AT124" s="4"/>
      <c r="AU124" s="3" t="s">
        <v>28541</v>
      </c>
      <c r="AV124" s="4"/>
      <c r="AW124" s="3" t="s">
        <v>1838</v>
      </c>
      <c r="AX124" s="4"/>
      <c r="AY124" s="3" t="s">
        <v>28540</v>
      </c>
      <c r="AZ124" s="4"/>
      <c r="BA124" s="3" t="s">
        <v>28524</v>
      </c>
      <c r="BB124" s="4"/>
      <c r="BC124" s="3" t="s">
        <v>28523</v>
      </c>
      <c r="BD124" s="4"/>
      <c r="BE124" s="3" t="s">
        <v>28522</v>
      </c>
      <c r="BF124" s="4"/>
    </row>
    <row r="125" spans="2:58" customFormat="1">
      <c r="B125" t="str">
        <f>IFERROR(VLOOKUP(E125,Swadesh!$C$6:$D$212,2,FALSE),"")</f>
        <v/>
      </c>
      <c r="D125" t="s">
        <v>28098</v>
      </c>
      <c r="E125" s="6" t="s">
        <v>28539</v>
      </c>
      <c r="F125" s="5">
        <v>2.6110000000000002</v>
      </c>
      <c r="G125">
        <f t="shared" si="1"/>
        <v>3</v>
      </c>
      <c r="H125" s="3" t="s">
        <v>28538</v>
      </c>
      <c r="I125" s="4"/>
      <c r="J125" s="3" t="s">
        <v>28537</v>
      </c>
      <c r="K125" s="4" t="s">
        <v>959</v>
      </c>
      <c r="L125" s="3" t="s">
        <v>28536</v>
      </c>
      <c r="M125" s="4"/>
      <c r="N125" s="3" t="s">
        <v>28535</v>
      </c>
      <c r="O125" s="4"/>
      <c r="P125" t="s">
        <v>907</v>
      </c>
      <c r="Q125" s="3"/>
      <c r="R125" s="4"/>
      <c r="S125" t="s">
        <v>907</v>
      </c>
      <c r="T125" s="3"/>
      <c r="U125" s="4"/>
      <c r="V125" s="3"/>
      <c r="W125" s="4"/>
      <c r="X125" s="3"/>
      <c r="Y125" s="4"/>
      <c r="Z125" t="s">
        <v>907</v>
      </c>
      <c r="AA125" s="3"/>
      <c r="AB125" s="4"/>
      <c r="AC125" s="3" t="s">
        <v>28534</v>
      </c>
      <c r="AD125" s="4"/>
      <c r="AE125" s="3"/>
      <c r="AF125" s="4"/>
      <c r="AG125" s="3"/>
      <c r="AH125" s="4"/>
      <c r="AI125" s="3" t="s">
        <v>28533</v>
      </c>
      <c r="AJ125" s="4" t="s">
        <v>28532</v>
      </c>
      <c r="AK125" s="3" t="s">
        <v>28531</v>
      </c>
      <c r="AL125" s="4"/>
      <c r="AM125" s="3" t="s">
        <v>28422</v>
      </c>
      <c r="AN125" s="4"/>
      <c r="AO125" s="3" t="s">
        <v>28530</v>
      </c>
      <c r="AP125" s="4"/>
      <c r="AQ125" s="3" t="s">
        <v>28529</v>
      </c>
      <c r="AR125" s="4"/>
      <c r="AS125" s="3" t="s">
        <v>28528</v>
      </c>
      <c r="AT125" s="4"/>
      <c r="AU125" s="3" t="s">
        <v>28527</v>
      </c>
      <c r="AV125" s="4"/>
      <c r="AW125" s="3" t="s">
        <v>28526</v>
      </c>
      <c r="AX125" s="4"/>
      <c r="AY125" s="3" t="s">
        <v>28525</v>
      </c>
      <c r="AZ125" s="4"/>
      <c r="BA125" s="3" t="s">
        <v>28524</v>
      </c>
      <c r="BB125" s="4"/>
      <c r="BC125" s="3" t="s">
        <v>28523</v>
      </c>
      <c r="BD125" s="4"/>
      <c r="BE125" s="3" t="s">
        <v>28522</v>
      </c>
      <c r="BF125" s="4"/>
    </row>
    <row r="126" spans="2:58" customFormat="1">
      <c r="B126" t="str">
        <f>IFERROR(VLOOKUP(E126,Swadesh!$C$6:$D$212,2,FALSE),"")</f>
        <v/>
      </c>
      <c r="D126" t="s">
        <v>28098</v>
      </c>
      <c r="E126" s="6" t="s">
        <v>28521</v>
      </c>
      <c r="F126" s="5">
        <v>2.62</v>
      </c>
      <c r="G126">
        <f t="shared" si="1"/>
        <v>2</v>
      </c>
      <c r="H126" s="3" t="s">
        <v>28508</v>
      </c>
      <c r="I126" s="4"/>
      <c r="J126" s="3" t="s">
        <v>28507</v>
      </c>
      <c r="K126" s="4" t="s">
        <v>959</v>
      </c>
      <c r="L126" s="3" t="s">
        <v>28520</v>
      </c>
      <c r="M126" s="4"/>
      <c r="N126" s="3" t="s">
        <v>28519</v>
      </c>
      <c r="O126" s="4"/>
      <c r="P126" t="s">
        <v>907</v>
      </c>
      <c r="Q126" s="3"/>
      <c r="R126" s="4"/>
      <c r="S126" t="s">
        <v>907</v>
      </c>
      <c r="T126" s="3"/>
      <c r="U126" s="4"/>
      <c r="V126" s="3" t="s">
        <v>28518</v>
      </c>
      <c r="W126" s="4"/>
      <c r="X126" s="3" t="s">
        <v>28517</v>
      </c>
      <c r="Y126" s="4"/>
      <c r="Z126" t="s">
        <v>907</v>
      </c>
      <c r="AA126" s="3" t="s">
        <v>28516</v>
      </c>
      <c r="AB126" s="4"/>
      <c r="AC126" s="3" t="s">
        <v>28504</v>
      </c>
      <c r="AD126" s="4"/>
      <c r="AE126" s="3"/>
      <c r="AF126" s="4"/>
      <c r="AG126" s="3"/>
      <c r="AH126" s="4"/>
      <c r="AI126" s="3" t="s">
        <v>28515</v>
      </c>
      <c r="AJ126" s="4" t="s">
        <v>28514</v>
      </c>
      <c r="AK126" s="3" t="s">
        <v>28501</v>
      </c>
      <c r="AL126" s="4"/>
      <c r="AM126" s="3" t="s">
        <v>28402</v>
      </c>
      <c r="AN126" s="4"/>
      <c r="AO126" s="3" t="s">
        <v>28513</v>
      </c>
      <c r="AP126" s="4"/>
      <c r="AQ126" s="3" t="s">
        <v>28499</v>
      </c>
      <c r="AR126" s="4"/>
      <c r="AS126" s="3" t="s">
        <v>28498</v>
      </c>
      <c r="AT126" s="4"/>
      <c r="AU126" s="3" t="s">
        <v>28512</v>
      </c>
      <c r="AV126" s="4"/>
      <c r="AW126" s="3" t="s">
        <v>28511</v>
      </c>
      <c r="AX126" s="4"/>
      <c r="AY126" s="3" t="s">
        <v>28510</v>
      </c>
      <c r="AZ126" s="4"/>
      <c r="BA126" s="3" t="s">
        <v>28494</v>
      </c>
      <c r="BB126" s="4"/>
      <c r="BC126" s="3" t="s">
        <v>28493</v>
      </c>
      <c r="BD126" s="4"/>
      <c r="BE126" s="3" t="s">
        <v>28492</v>
      </c>
      <c r="BF126" s="4"/>
    </row>
    <row r="127" spans="2:58" customFormat="1">
      <c r="B127" t="str">
        <f>IFERROR(VLOOKUP(E127,Swadesh!$C$6:$D$212,2,FALSE),"")</f>
        <v/>
      </c>
      <c r="D127" t="s">
        <v>28098</v>
      </c>
      <c r="E127" s="6" t="s">
        <v>28509</v>
      </c>
      <c r="F127" s="5">
        <v>2.621</v>
      </c>
      <c r="G127">
        <f t="shared" si="1"/>
        <v>3</v>
      </c>
      <c r="H127" s="3" t="s">
        <v>28508</v>
      </c>
      <c r="I127" s="4"/>
      <c r="J127" s="3" t="s">
        <v>28507</v>
      </c>
      <c r="K127" s="4" t="s">
        <v>959</v>
      </c>
      <c r="L127" s="3" t="s">
        <v>28506</v>
      </c>
      <c r="M127" s="4"/>
      <c r="N127" s="3" t="s">
        <v>28505</v>
      </c>
      <c r="O127" s="4"/>
      <c r="P127" t="s">
        <v>907</v>
      </c>
      <c r="Q127" s="3"/>
      <c r="R127" s="4"/>
      <c r="S127" t="s">
        <v>907</v>
      </c>
      <c r="T127" s="3"/>
      <c r="U127" s="4"/>
      <c r="V127" s="3"/>
      <c r="W127" s="4"/>
      <c r="X127" s="3"/>
      <c r="Y127" s="4"/>
      <c r="Z127" t="s">
        <v>907</v>
      </c>
      <c r="AA127" s="3"/>
      <c r="AB127" s="4"/>
      <c r="AC127" s="3" t="s">
        <v>28504</v>
      </c>
      <c r="AD127" s="4"/>
      <c r="AE127" s="3"/>
      <c r="AF127" s="4"/>
      <c r="AG127" s="3"/>
      <c r="AH127" s="4"/>
      <c r="AI127" s="3" t="s">
        <v>28503</v>
      </c>
      <c r="AJ127" s="4" t="s">
        <v>28502</v>
      </c>
      <c r="AK127" s="3" t="s">
        <v>28501</v>
      </c>
      <c r="AL127" s="4"/>
      <c r="AM127" s="3" t="s">
        <v>28402</v>
      </c>
      <c r="AN127" s="4"/>
      <c r="AO127" s="3" t="s">
        <v>28500</v>
      </c>
      <c r="AP127" s="4"/>
      <c r="AQ127" s="3" t="s">
        <v>28499</v>
      </c>
      <c r="AR127" s="4"/>
      <c r="AS127" s="3" t="s">
        <v>28498</v>
      </c>
      <c r="AT127" s="4"/>
      <c r="AU127" s="3" t="s">
        <v>28497</v>
      </c>
      <c r="AV127" s="4"/>
      <c r="AW127" s="3" t="s">
        <v>28496</v>
      </c>
      <c r="AX127" s="4"/>
      <c r="AY127" s="3" t="s">
        <v>28495</v>
      </c>
      <c r="AZ127" s="4"/>
      <c r="BA127" s="3" t="s">
        <v>28494</v>
      </c>
      <c r="BB127" s="4"/>
      <c r="BC127" s="3" t="s">
        <v>28493</v>
      </c>
      <c r="BD127" s="4"/>
      <c r="BE127" s="3" t="s">
        <v>28492</v>
      </c>
      <c r="BF127" s="4"/>
    </row>
    <row r="128" spans="2:58" customFormat="1">
      <c r="B128" t="str">
        <f>IFERROR(VLOOKUP(E128,Swadesh!$C$6:$D$212,2,FALSE),"")</f>
        <v/>
      </c>
      <c r="D128" t="s">
        <v>28098</v>
      </c>
      <c r="E128" s="6" t="s">
        <v>28491</v>
      </c>
      <c r="F128" s="5">
        <v>2.63</v>
      </c>
      <c r="G128">
        <f t="shared" si="1"/>
        <v>2</v>
      </c>
      <c r="H128" s="3" t="s">
        <v>28482</v>
      </c>
      <c r="I128" s="4"/>
      <c r="J128" s="3" t="s">
        <v>28481</v>
      </c>
      <c r="K128" s="4"/>
      <c r="L128" s="3" t="s">
        <v>28480</v>
      </c>
      <c r="M128" s="4"/>
      <c r="N128" s="3" t="s">
        <v>28490</v>
      </c>
      <c r="O128" s="4"/>
      <c r="P128" t="s">
        <v>907</v>
      </c>
      <c r="Q128" s="3"/>
      <c r="R128" s="4"/>
      <c r="S128" t="s">
        <v>907</v>
      </c>
      <c r="T128" s="3"/>
      <c r="U128" s="4"/>
      <c r="V128" s="3" t="s">
        <v>28460</v>
      </c>
      <c r="W128" s="4"/>
      <c r="X128" s="3"/>
      <c r="Y128" s="4"/>
      <c r="Z128" t="s">
        <v>907</v>
      </c>
      <c r="AA128" s="3" t="s">
        <v>28489</v>
      </c>
      <c r="AB128" s="4"/>
      <c r="AC128" s="3" t="s">
        <v>28478</v>
      </c>
      <c r="AD128" s="4"/>
      <c r="AE128" s="3" t="s">
        <v>28477</v>
      </c>
      <c r="AF128" s="4"/>
      <c r="AG128" s="3" t="s">
        <v>28488</v>
      </c>
      <c r="AH128" s="4"/>
      <c r="AI128" s="3" t="s">
        <v>28487</v>
      </c>
      <c r="AJ128" s="4" t="s">
        <v>28475</v>
      </c>
      <c r="AK128" s="3" t="s">
        <v>28474</v>
      </c>
      <c r="AL128" s="4"/>
      <c r="AM128" s="3" t="s">
        <v>28473</v>
      </c>
      <c r="AN128" s="4"/>
      <c r="AO128" s="3" t="s">
        <v>28486</v>
      </c>
      <c r="AP128" s="4"/>
      <c r="AQ128" s="3" t="s">
        <v>28472</v>
      </c>
      <c r="AR128" s="4"/>
      <c r="AS128" s="3" t="s">
        <v>28471</v>
      </c>
      <c r="AT128" s="4"/>
      <c r="AU128" s="3" t="s">
        <v>28485</v>
      </c>
      <c r="AV128" s="4"/>
      <c r="AW128" s="3" t="s">
        <v>28469</v>
      </c>
      <c r="AX128" s="4" t="s">
        <v>28484</v>
      </c>
      <c r="AY128" s="3" t="s">
        <v>28467</v>
      </c>
      <c r="AZ128" s="4"/>
      <c r="BA128" s="3" t="s">
        <v>28466</v>
      </c>
      <c r="BB128" s="4"/>
      <c r="BC128" s="3" t="s">
        <v>28465</v>
      </c>
      <c r="BD128" s="4"/>
      <c r="BE128" s="3" t="s">
        <v>28464</v>
      </c>
      <c r="BF128" s="4"/>
    </row>
    <row r="129" spans="2:58" customFormat="1">
      <c r="B129" t="str">
        <f>IFERROR(VLOOKUP(E129,Swadesh!$C$6:$D$212,2,FALSE),"")</f>
        <v/>
      </c>
      <c r="D129" t="s">
        <v>28098</v>
      </c>
      <c r="E129" s="6" t="s">
        <v>28483</v>
      </c>
      <c r="F129" s="5">
        <v>2.6309999999999998</v>
      </c>
      <c r="G129">
        <f t="shared" si="1"/>
        <v>3</v>
      </c>
      <c r="H129" s="3" t="s">
        <v>28482</v>
      </c>
      <c r="I129" s="4"/>
      <c r="J129" s="3" t="s">
        <v>28481</v>
      </c>
      <c r="K129" s="4"/>
      <c r="L129" s="3" t="s">
        <v>28480</v>
      </c>
      <c r="M129" s="4"/>
      <c r="N129" s="3" t="s">
        <v>28479</v>
      </c>
      <c r="O129" s="4"/>
      <c r="P129" t="s">
        <v>907</v>
      </c>
      <c r="Q129" s="3"/>
      <c r="R129" s="4"/>
      <c r="S129" t="s">
        <v>907</v>
      </c>
      <c r="T129" s="3"/>
      <c r="U129" s="4"/>
      <c r="V129" s="3"/>
      <c r="W129" s="4"/>
      <c r="X129" s="3"/>
      <c r="Y129" s="4"/>
      <c r="Z129" t="s">
        <v>907</v>
      </c>
      <c r="AA129" s="3"/>
      <c r="AB129" s="4"/>
      <c r="AC129" s="3" t="s">
        <v>28478</v>
      </c>
      <c r="AD129" s="4"/>
      <c r="AE129" s="3" t="s">
        <v>28477</v>
      </c>
      <c r="AF129" s="4"/>
      <c r="AG129" s="3"/>
      <c r="AH129" s="4"/>
      <c r="AI129" s="3" t="s">
        <v>28476</v>
      </c>
      <c r="AJ129" s="4" t="s">
        <v>28475</v>
      </c>
      <c r="AK129" s="3" t="s">
        <v>28474</v>
      </c>
      <c r="AL129" s="4"/>
      <c r="AM129" s="3" t="s">
        <v>28473</v>
      </c>
      <c r="AN129" s="4"/>
      <c r="AO129" s="3"/>
      <c r="AP129" s="4"/>
      <c r="AQ129" s="3" t="s">
        <v>28472</v>
      </c>
      <c r="AR129" s="4"/>
      <c r="AS129" s="3" t="s">
        <v>28471</v>
      </c>
      <c r="AT129" s="4"/>
      <c r="AU129" s="3" t="s">
        <v>28470</v>
      </c>
      <c r="AV129" s="4"/>
      <c r="AW129" s="3" t="s">
        <v>28469</v>
      </c>
      <c r="AX129" s="4" t="s">
        <v>28468</v>
      </c>
      <c r="AY129" s="3" t="s">
        <v>28467</v>
      </c>
      <c r="AZ129" s="4"/>
      <c r="BA129" s="3" t="s">
        <v>28466</v>
      </c>
      <c r="BB129" s="4"/>
      <c r="BC129" s="3" t="s">
        <v>28465</v>
      </c>
      <c r="BD129" s="4"/>
      <c r="BE129" s="3" t="s">
        <v>28464</v>
      </c>
      <c r="BF129" s="4"/>
    </row>
    <row r="130" spans="2:58" customFormat="1">
      <c r="B130" t="str">
        <f>IFERROR(VLOOKUP(E130,Swadesh!$C$6:$D$212,2,FALSE),"")</f>
        <v/>
      </c>
      <c r="D130" t="s">
        <v>28098</v>
      </c>
      <c r="E130" s="6" t="s">
        <v>28463</v>
      </c>
      <c r="F130" s="5">
        <v>2.64</v>
      </c>
      <c r="G130">
        <f t="shared" si="1"/>
        <v>2</v>
      </c>
      <c r="H130" s="3" t="s">
        <v>28452</v>
      </c>
      <c r="I130" s="4"/>
      <c r="J130" s="3" t="s">
        <v>28451</v>
      </c>
      <c r="K130" s="4"/>
      <c r="L130" s="3" t="s">
        <v>28450</v>
      </c>
      <c r="M130" s="4" t="s">
        <v>28449</v>
      </c>
      <c r="N130" s="3" t="s">
        <v>28462</v>
      </c>
      <c r="O130" s="4"/>
      <c r="P130" t="s">
        <v>907</v>
      </c>
      <c r="Q130" s="3"/>
      <c r="R130" s="4"/>
      <c r="S130" t="s">
        <v>907</v>
      </c>
      <c r="T130" s="3" t="s">
        <v>28461</v>
      </c>
      <c r="U130" s="4"/>
      <c r="V130" s="3" t="s">
        <v>28460</v>
      </c>
      <c r="W130" s="4"/>
      <c r="X130" s="3"/>
      <c r="Y130" s="4"/>
      <c r="Z130" t="s">
        <v>907</v>
      </c>
      <c r="AA130" s="3" t="s">
        <v>28447</v>
      </c>
      <c r="AB130" s="4" t="s">
        <v>28459</v>
      </c>
      <c r="AC130" s="3" t="s">
        <v>28446</v>
      </c>
      <c r="AD130" s="4"/>
      <c r="AE130" s="3"/>
      <c r="AF130" s="4"/>
      <c r="AG130" s="3"/>
      <c r="AH130" s="4"/>
      <c r="AI130" s="3" t="s">
        <v>28458</v>
      </c>
      <c r="AJ130" s="4" t="s">
        <v>28444</v>
      </c>
      <c r="AK130" s="3" t="s">
        <v>28443</v>
      </c>
      <c r="AL130" s="4"/>
      <c r="AM130" s="3" t="s">
        <v>28442</v>
      </c>
      <c r="AN130" s="4"/>
      <c r="AO130" s="3" t="s">
        <v>28457</v>
      </c>
      <c r="AP130" s="4"/>
      <c r="AQ130" s="3" t="s">
        <v>28441</v>
      </c>
      <c r="AR130" s="4"/>
      <c r="AS130" s="3" t="s">
        <v>28440</v>
      </c>
      <c r="AT130" s="4"/>
      <c r="AU130" s="3" t="s">
        <v>28456</v>
      </c>
      <c r="AV130" s="4"/>
      <c r="AW130" s="3" t="s">
        <v>28455</v>
      </c>
      <c r="AX130" s="4" t="s">
        <v>28454</v>
      </c>
      <c r="AY130" s="3" t="s">
        <v>28437</v>
      </c>
      <c r="AZ130" s="4"/>
      <c r="BA130" s="3" t="s">
        <v>28436</v>
      </c>
      <c r="BB130" s="4"/>
      <c r="BC130" s="3" t="s">
        <v>28435</v>
      </c>
      <c r="BD130" s="4"/>
      <c r="BE130" s="3" t="s">
        <v>28434</v>
      </c>
      <c r="BF130" s="4"/>
    </row>
    <row r="131" spans="2:58" customFormat="1">
      <c r="B131" t="str">
        <f>IFERROR(VLOOKUP(E131,Swadesh!$C$6:$D$212,2,FALSE),"")</f>
        <v/>
      </c>
      <c r="D131" t="s">
        <v>28098</v>
      </c>
      <c r="E131" s="6" t="s">
        <v>28453</v>
      </c>
      <c r="F131" s="5">
        <v>2.641</v>
      </c>
      <c r="G131">
        <f t="shared" ref="G131:G194" si="2">LEN(F131)-2</f>
        <v>3</v>
      </c>
      <c r="H131" s="3" t="s">
        <v>28452</v>
      </c>
      <c r="I131" s="4"/>
      <c r="J131" s="3" t="s">
        <v>28451</v>
      </c>
      <c r="K131" s="4"/>
      <c r="L131" s="3" t="s">
        <v>28450</v>
      </c>
      <c r="M131" s="4" t="s">
        <v>28449</v>
      </c>
      <c r="N131" s="3" t="s">
        <v>28448</v>
      </c>
      <c r="O131" s="4"/>
      <c r="P131" t="s">
        <v>907</v>
      </c>
      <c r="Q131" s="3"/>
      <c r="R131" s="4"/>
      <c r="S131" t="s">
        <v>907</v>
      </c>
      <c r="T131" s="3"/>
      <c r="U131" s="4"/>
      <c r="V131" s="3"/>
      <c r="W131" s="4"/>
      <c r="X131" s="3"/>
      <c r="Y131" s="4"/>
      <c r="Z131" t="s">
        <v>907</v>
      </c>
      <c r="AA131" s="3" t="s">
        <v>28447</v>
      </c>
      <c r="AB131" s="4"/>
      <c r="AC131" s="3" t="s">
        <v>28446</v>
      </c>
      <c r="AD131" s="4"/>
      <c r="AE131" s="3"/>
      <c r="AF131" s="4"/>
      <c r="AG131" s="3"/>
      <c r="AH131" s="4"/>
      <c r="AI131" s="3" t="s">
        <v>28445</v>
      </c>
      <c r="AJ131" s="4" t="s">
        <v>28444</v>
      </c>
      <c r="AK131" s="3" t="s">
        <v>28443</v>
      </c>
      <c r="AL131" s="4"/>
      <c r="AM131" s="3" t="s">
        <v>28442</v>
      </c>
      <c r="AN131" s="4"/>
      <c r="AO131" s="3"/>
      <c r="AP131" s="4"/>
      <c r="AQ131" s="3" t="s">
        <v>28441</v>
      </c>
      <c r="AR131" s="4"/>
      <c r="AS131" s="3" t="s">
        <v>28440</v>
      </c>
      <c r="AT131" s="4"/>
      <c r="AU131" s="3" t="s">
        <v>28439</v>
      </c>
      <c r="AV131" s="4"/>
      <c r="AW131" s="3" t="s">
        <v>28438</v>
      </c>
      <c r="AX131" s="4"/>
      <c r="AY131" s="3" t="s">
        <v>28437</v>
      </c>
      <c r="AZ131" s="4"/>
      <c r="BA131" s="3" t="s">
        <v>28436</v>
      </c>
      <c r="BB131" s="4"/>
      <c r="BC131" s="3" t="s">
        <v>28435</v>
      </c>
      <c r="BD131" s="4"/>
      <c r="BE131" s="3" t="s">
        <v>28434</v>
      </c>
      <c r="BF131" s="4"/>
    </row>
    <row r="132" spans="2:58" customFormat="1">
      <c r="B132" t="str">
        <f>IFERROR(VLOOKUP(E132,Swadesh!$C$6:$D$212,2,FALSE),"")</f>
        <v/>
      </c>
      <c r="D132" t="s">
        <v>28098</v>
      </c>
      <c r="E132" s="6" t="s">
        <v>28433</v>
      </c>
      <c r="F132" s="5">
        <v>2.71</v>
      </c>
      <c r="G132">
        <f t="shared" si="2"/>
        <v>2</v>
      </c>
      <c r="H132" s="3"/>
      <c r="I132" s="4"/>
      <c r="J132" s="3" t="s">
        <v>28432</v>
      </c>
      <c r="K132" s="4" t="s">
        <v>959</v>
      </c>
      <c r="L132" s="3" t="s">
        <v>28431</v>
      </c>
      <c r="M132" s="4"/>
      <c r="N132" s="3" t="s">
        <v>28430</v>
      </c>
      <c r="O132" s="4"/>
      <c r="P132" t="s">
        <v>907</v>
      </c>
      <c r="Q132" s="3"/>
      <c r="R132" s="4"/>
      <c r="S132" t="s">
        <v>907</v>
      </c>
      <c r="T132" s="3"/>
      <c r="U132" s="4"/>
      <c r="V132" s="3"/>
      <c r="W132" s="4"/>
      <c r="X132" s="3"/>
      <c r="Y132" s="4"/>
      <c r="Z132" t="s">
        <v>907</v>
      </c>
      <c r="AA132" s="3" t="s">
        <v>28429</v>
      </c>
      <c r="AB132" s="4"/>
      <c r="AC132" s="3" t="s">
        <v>28428</v>
      </c>
      <c r="AD132" s="4"/>
      <c r="AE132" s="3" t="s">
        <v>28427</v>
      </c>
      <c r="AF132" s="4"/>
      <c r="AG132" s="3" t="s">
        <v>28426</v>
      </c>
      <c r="AH132" s="4"/>
      <c r="AI132" s="3" t="s">
        <v>28425</v>
      </c>
      <c r="AJ132" s="4"/>
      <c r="AK132" s="3" t="s">
        <v>28424</v>
      </c>
      <c r="AL132" s="4" t="s">
        <v>28423</v>
      </c>
      <c r="AM132" s="3" t="s">
        <v>28422</v>
      </c>
      <c r="AN132" s="4"/>
      <c r="AO132" s="3" t="s">
        <v>28421</v>
      </c>
      <c r="AP132" s="4"/>
      <c r="AQ132" s="3" t="s">
        <v>28420</v>
      </c>
      <c r="AR132" s="4" t="s">
        <v>17943</v>
      </c>
      <c r="AS132" s="3" t="s">
        <v>923</v>
      </c>
      <c r="AT132" s="4"/>
      <c r="AU132" s="3" t="s">
        <v>28419</v>
      </c>
      <c r="AV132" s="4"/>
      <c r="AW132" s="3" t="s">
        <v>28418</v>
      </c>
      <c r="AX132" s="4"/>
      <c r="AY132" s="3" t="s">
        <v>28417</v>
      </c>
      <c r="AZ132" s="4"/>
      <c r="BA132" s="3" t="s">
        <v>28416</v>
      </c>
      <c r="BB132" s="4"/>
      <c r="BC132" s="3" t="s">
        <v>28415</v>
      </c>
      <c r="BD132" s="4"/>
      <c r="BE132" s="3" t="s">
        <v>28414</v>
      </c>
      <c r="BF132" s="4"/>
    </row>
    <row r="133" spans="2:58" customFormat="1">
      <c r="B133" t="str">
        <f>IFERROR(VLOOKUP(E133,Swadesh!$C$6:$D$212,2,FALSE),"")</f>
        <v/>
      </c>
      <c r="D133" t="s">
        <v>28098</v>
      </c>
      <c r="E133" s="6" t="s">
        <v>28413</v>
      </c>
      <c r="F133" s="5">
        <v>2.72</v>
      </c>
      <c r="G133">
        <f t="shared" si="2"/>
        <v>2</v>
      </c>
      <c r="H133" s="3"/>
      <c r="I133" s="4"/>
      <c r="J133" s="3" t="s">
        <v>28412</v>
      </c>
      <c r="K133" s="4" t="s">
        <v>959</v>
      </c>
      <c r="L133" s="3" t="s">
        <v>28411</v>
      </c>
      <c r="M133" s="4"/>
      <c r="N133" s="3" t="s">
        <v>28410</v>
      </c>
      <c r="O133" s="4"/>
      <c r="P133" t="s">
        <v>907</v>
      </c>
      <c r="Q133" s="3"/>
      <c r="R133" s="4"/>
      <c r="S133" t="s">
        <v>907</v>
      </c>
      <c r="T133" s="3"/>
      <c r="U133" s="4"/>
      <c r="V133" s="3"/>
      <c r="W133" s="4"/>
      <c r="X133" s="3"/>
      <c r="Y133" s="4"/>
      <c r="Z133" t="s">
        <v>907</v>
      </c>
      <c r="AA133" s="3" t="s">
        <v>28409</v>
      </c>
      <c r="AB133" s="4"/>
      <c r="AC133" s="3" t="s">
        <v>28408</v>
      </c>
      <c r="AD133" s="4"/>
      <c r="AE133" s="3" t="s">
        <v>28407</v>
      </c>
      <c r="AF133" s="4"/>
      <c r="AG133" s="3" t="s">
        <v>28406</v>
      </c>
      <c r="AH133" s="4"/>
      <c r="AI133" s="3" t="s">
        <v>28405</v>
      </c>
      <c r="AJ133" s="4"/>
      <c r="AK133" s="3" t="s">
        <v>28404</v>
      </c>
      <c r="AL133" s="4" t="s">
        <v>28403</v>
      </c>
      <c r="AM133" s="3" t="s">
        <v>28402</v>
      </c>
      <c r="AN133" s="4"/>
      <c r="AO133" s="3" t="s">
        <v>28401</v>
      </c>
      <c r="AP133" s="4"/>
      <c r="AQ133" s="3" t="s">
        <v>28400</v>
      </c>
      <c r="AR133" s="4" t="s">
        <v>17943</v>
      </c>
      <c r="AS133" s="3" t="s">
        <v>923</v>
      </c>
      <c r="AT133" s="4"/>
      <c r="AU133" s="3" t="s">
        <v>28399</v>
      </c>
      <c r="AV133" s="4"/>
      <c r="AW133" s="3" t="s">
        <v>28398</v>
      </c>
      <c r="AX133" s="4"/>
      <c r="AY133" s="3" t="s">
        <v>28397</v>
      </c>
      <c r="AZ133" s="4"/>
      <c r="BA133" s="3" t="s">
        <v>28396</v>
      </c>
      <c r="BB133" s="4"/>
      <c r="BC133" s="3" t="s">
        <v>28395</v>
      </c>
      <c r="BD133" s="4"/>
      <c r="BE133" s="3" t="s">
        <v>28394</v>
      </c>
      <c r="BF133" s="4"/>
    </row>
    <row r="134" spans="2:58" customFormat="1">
      <c r="B134" t="str">
        <f>IFERROR(VLOOKUP(E134,Swadesh!$C$6:$D$212,2,FALSE),"")</f>
        <v/>
      </c>
      <c r="D134" t="s">
        <v>28098</v>
      </c>
      <c r="E134" s="6" t="s">
        <v>28393</v>
      </c>
      <c r="F134" s="5">
        <v>2.73</v>
      </c>
      <c r="G134">
        <f t="shared" si="2"/>
        <v>2</v>
      </c>
      <c r="H134" s="3"/>
      <c r="I134" s="4" t="s">
        <v>28392</v>
      </c>
      <c r="J134" s="3" t="s">
        <v>28391</v>
      </c>
      <c r="K134" s="4"/>
      <c r="L134" s="3" t="s">
        <v>28390</v>
      </c>
      <c r="M134" s="4"/>
      <c r="N134" s="3" t="s">
        <v>28389</v>
      </c>
      <c r="O134" s="4"/>
      <c r="P134" t="s">
        <v>907</v>
      </c>
      <c r="Q134" s="3"/>
      <c r="R134" s="4"/>
      <c r="S134" t="s">
        <v>907</v>
      </c>
      <c r="T134" s="3"/>
      <c r="U134" s="4"/>
      <c r="V134" s="3"/>
      <c r="W134" s="4"/>
      <c r="X134" s="3"/>
      <c r="Y134" s="4"/>
      <c r="Z134" t="s">
        <v>907</v>
      </c>
      <c r="AA134" s="3" t="s">
        <v>28388</v>
      </c>
      <c r="AB134" s="4"/>
      <c r="AC134" s="3" t="s">
        <v>28387</v>
      </c>
      <c r="AD134" s="4"/>
      <c r="AE134" s="3"/>
      <c r="AF134" s="4"/>
      <c r="AG134" s="3" t="s">
        <v>28386</v>
      </c>
      <c r="AH134" s="4"/>
      <c r="AI134" s="3" t="s">
        <v>28385</v>
      </c>
      <c r="AJ134" s="4"/>
      <c r="AK134" s="3" t="s">
        <v>28384</v>
      </c>
      <c r="AL134" s="4" t="s">
        <v>28383</v>
      </c>
      <c r="AM134" s="3" t="s">
        <v>28382</v>
      </c>
      <c r="AN134" s="4"/>
      <c r="AO134" s="3" t="s">
        <v>28381</v>
      </c>
      <c r="AP134" s="4"/>
      <c r="AQ134" s="3" t="s">
        <v>28380</v>
      </c>
      <c r="AR134" s="4" t="s">
        <v>17943</v>
      </c>
      <c r="AS134" s="3" t="s">
        <v>923</v>
      </c>
      <c r="AT134" s="4"/>
      <c r="AU134" s="3" t="s">
        <v>28379</v>
      </c>
      <c r="AV134" s="4"/>
      <c r="AW134" s="3" t="s">
        <v>28378</v>
      </c>
      <c r="AX134" s="4"/>
      <c r="AY134" s="3" t="s">
        <v>28377</v>
      </c>
      <c r="AZ134" s="4"/>
      <c r="BA134" s="3" t="s">
        <v>28376</v>
      </c>
      <c r="BB134" s="4"/>
      <c r="BC134" s="3" t="s">
        <v>28375</v>
      </c>
      <c r="BD134" s="4"/>
      <c r="BE134" s="3" t="s">
        <v>28374</v>
      </c>
      <c r="BF134" s="4"/>
    </row>
    <row r="135" spans="2:58" customFormat="1">
      <c r="B135" t="str">
        <f>IFERROR(VLOOKUP(E135,Swadesh!$C$6:$D$212,2,FALSE),"")</f>
        <v/>
      </c>
      <c r="D135" t="s">
        <v>28098</v>
      </c>
      <c r="E135" s="6" t="s">
        <v>28373</v>
      </c>
      <c r="F135" s="5">
        <v>2.74</v>
      </c>
      <c r="G135">
        <f t="shared" si="2"/>
        <v>2</v>
      </c>
      <c r="H135" s="3"/>
      <c r="I135" s="4" t="s">
        <v>28372</v>
      </c>
      <c r="J135" s="3" t="s">
        <v>28371</v>
      </c>
      <c r="K135" s="4"/>
      <c r="L135" s="3" t="s">
        <v>28370</v>
      </c>
      <c r="M135" s="4"/>
      <c r="N135" s="3" t="s">
        <v>28369</v>
      </c>
      <c r="O135" s="4"/>
      <c r="P135" t="s">
        <v>907</v>
      </c>
      <c r="Q135" s="3"/>
      <c r="R135" s="4"/>
      <c r="S135" t="s">
        <v>907</v>
      </c>
      <c r="T135" s="3"/>
      <c r="U135" s="4"/>
      <c r="V135" s="3"/>
      <c r="W135" s="4"/>
      <c r="X135" s="3"/>
      <c r="Y135" s="4"/>
      <c r="Z135" t="s">
        <v>907</v>
      </c>
      <c r="AA135" s="3"/>
      <c r="AB135" s="4"/>
      <c r="AC135" s="3" t="s">
        <v>28368</v>
      </c>
      <c r="AD135" s="4"/>
      <c r="AE135" s="3"/>
      <c r="AF135" s="4"/>
      <c r="AG135" s="3" t="s">
        <v>28367</v>
      </c>
      <c r="AH135" s="4"/>
      <c r="AI135" s="3" t="s">
        <v>28366</v>
      </c>
      <c r="AJ135" s="4"/>
      <c r="AK135" s="3" t="s">
        <v>28365</v>
      </c>
      <c r="AL135" s="4" t="s">
        <v>28364</v>
      </c>
      <c r="AM135" s="3" t="s">
        <v>28363</v>
      </c>
      <c r="AN135" s="4"/>
      <c r="AO135" s="3" t="s">
        <v>28362</v>
      </c>
      <c r="AP135" s="4"/>
      <c r="AQ135" s="3" t="s">
        <v>28361</v>
      </c>
      <c r="AR135" s="4" t="s">
        <v>17943</v>
      </c>
      <c r="AS135" s="3" t="s">
        <v>923</v>
      </c>
      <c r="AT135" s="4"/>
      <c r="AU135" s="3" t="s">
        <v>28360</v>
      </c>
      <c r="AV135" s="4"/>
      <c r="AW135" s="3" t="s">
        <v>28359</v>
      </c>
      <c r="AX135" s="4"/>
      <c r="AY135" s="3" t="s">
        <v>28358</v>
      </c>
      <c r="AZ135" s="4"/>
      <c r="BA135" s="3" t="s">
        <v>28357</v>
      </c>
      <c r="BB135" s="4"/>
      <c r="BC135" s="3" t="s">
        <v>28356</v>
      </c>
      <c r="BD135" s="4"/>
      <c r="BE135" s="3" t="s">
        <v>28355</v>
      </c>
      <c r="BF135" s="4"/>
    </row>
    <row r="136" spans="2:58" customFormat="1">
      <c r="B136" t="str">
        <f>IFERROR(VLOOKUP(E136,Swadesh!$C$6:$D$212,2,FALSE),"")</f>
        <v/>
      </c>
      <c r="D136" t="s">
        <v>28098</v>
      </c>
      <c r="E136" s="6" t="s">
        <v>28354</v>
      </c>
      <c r="F136" s="5">
        <v>2.75</v>
      </c>
      <c r="G136">
        <f t="shared" si="2"/>
        <v>2</v>
      </c>
      <c r="H136" s="3" t="s">
        <v>28353</v>
      </c>
      <c r="I136" s="4" t="s">
        <v>28352</v>
      </c>
      <c r="J136" s="3" t="s">
        <v>28351</v>
      </c>
      <c r="K136" s="4" t="s">
        <v>28350</v>
      </c>
      <c r="L136" s="3" t="s">
        <v>28349</v>
      </c>
      <c r="M136" s="4" t="s">
        <v>28348</v>
      </c>
      <c r="N136" s="3" t="s">
        <v>28347</v>
      </c>
      <c r="O136" s="4"/>
      <c r="P136" t="s">
        <v>907</v>
      </c>
      <c r="Q136" s="3"/>
      <c r="R136" s="4"/>
      <c r="S136" t="s">
        <v>907</v>
      </c>
      <c r="T136" s="3"/>
      <c r="U136" s="4"/>
      <c r="V136" s="3" t="s">
        <v>28346</v>
      </c>
      <c r="W136" s="4"/>
      <c r="X136" s="3" t="s">
        <v>28345</v>
      </c>
      <c r="Y136" s="4"/>
      <c r="Z136" t="s">
        <v>907</v>
      </c>
      <c r="AA136" s="3" t="s">
        <v>28344</v>
      </c>
      <c r="AB136" s="4" t="s">
        <v>28343</v>
      </c>
      <c r="AC136" s="3" t="s">
        <v>28342</v>
      </c>
      <c r="AD136" s="4"/>
      <c r="AE136" s="3"/>
      <c r="AF136" s="4"/>
      <c r="AG136" s="3" t="s">
        <v>28341</v>
      </c>
      <c r="AH136" s="4"/>
      <c r="AI136" s="3" t="s">
        <v>28340</v>
      </c>
      <c r="AJ136" s="4"/>
      <c r="AK136" s="3" t="s">
        <v>28339</v>
      </c>
      <c r="AL136" s="4" t="s">
        <v>28338</v>
      </c>
      <c r="AM136" s="3" t="s">
        <v>28337</v>
      </c>
      <c r="AN136" s="4"/>
      <c r="AO136" s="3" t="s">
        <v>28336</v>
      </c>
      <c r="AP136" s="4" t="s">
        <v>28335</v>
      </c>
      <c r="AQ136" s="3" t="s">
        <v>28334</v>
      </c>
      <c r="AR136" s="4" t="s">
        <v>28333</v>
      </c>
      <c r="AS136" s="3" t="s">
        <v>28332</v>
      </c>
      <c r="AT136" s="4"/>
      <c r="AU136" s="3" t="s">
        <v>28331</v>
      </c>
      <c r="AV136" s="4"/>
      <c r="AW136" s="3" t="s">
        <v>28330</v>
      </c>
      <c r="AX136" s="4"/>
      <c r="AY136" s="3" t="s">
        <v>28329</v>
      </c>
      <c r="AZ136" s="4"/>
      <c r="BA136" s="3" t="s">
        <v>28328</v>
      </c>
      <c r="BB136" s="4" t="s">
        <v>973</v>
      </c>
      <c r="BC136" s="3" t="s">
        <v>28327</v>
      </c>
      <c r="BD136" s="4"/>
      <c r="BE136" s="3" t="s">
        <v>28326</v>
      </c>
      <c r="BF136" s="4"/>
    </row>
    <row r="137" spans="2:58" customFormat="1">
      <c r="B137" t="str">
        <f>IFERROR(VLOOKUP(E137,Swadesh!$C$6:$D$212,2,FALSE),"")</f>
        <v/>
      </c>
      <c r="D137" t="s">
        <v>28098</v>
      </c>
      <c r="E137" s="6" t="s">
        <v>28325</v>
      </c>
      <c r="F137" s="5">
        <v>2.76</v>
      </c>
      <c r="G137">
        <f t="shared" si="2"/>
        <v>2</v>
      </c>
      <c r="H137" s="3" t="s">
        <v>28324</v>
      </c>
      <c r="I137" s="4"/>
      <c r="J137" s="3" t="s">
        <v>28323</v>
      </c>
      <c r="K137" s="4"/>
      <c r="L137" s="3" t="s">
        <v>28322</v>
      </c>
      <c r="M137" s="4"/>
      <c r="N137" s="3" t="s">
        <v>28321</v>
      </c>
      <c r="O137" s="4"/>
      <c r="P137" t="s">
        <v>907</v>
      </c>
      <c r="Q137" s="3"/>
      <c r="R137" s="4"/>
      <c r="S137" t="s">
        <v>907</v>
      </c>
      <c r="T137" s="3"/>
      <c r="U137" s="4"/>
      <c r="V137" s="3" t="s">
        <v>28320</v>
      </c>
      <c r="W137" s="4"/>
      <c r="X137" s="3"/>
      <c r="Y137" s="4"/>
      <c r="Z137" t="s">
        <v>907</v>
      </c>
      <c r="AA137" s="3" t="s">
        <v>28319</v>
      </c>
      <c r="AB137" s="4"/>
      <c r="AC137" s="3" t="s">
        <v>28318</v>
      </c>
      <c r="AD137" s="4"/>
      <c r="AE137" s="3" t="s">
        <v>28317</v>
      </c>
      <c r="AF137" s="4"/>
      <c r="AG137" s="3" t="s">
        <v>28316</v>
      </c>
      <c r="AH137" s="4"/>
      <c r="AI137" s="3" t="s">
        <v>28315</v>
      </c>
      <c r="AJ137" s="4"/>
      <c r="AK137" s="3" t="s">
        <v>28314</v>
      </c>
      <c r="AL137" s="4"/>
      <c r="AM137" s="3" t="s">
        <v>28313</v>
      </c>
      <c r="AN137" s="4"/>
      <c r="AO137" s="3" t="s">
        <v>28312</v>
      </c>
      <c r="AP137" s="4"/>
      <c r="AQ137" s="3" t="s">
        <v>28311</v>
      </c>
      <c r="AR137" s="4"/>
      <c r="AS137" s="3" t="s">
        <v>28310</v>
      </c>
      <c r="AT137" s="4"/>
      <c r="AU137" s="3" t="s">
        <v>28309</v>
      </c>
      <c r="AV137" s="4"/>
      <c r="AW137" s="3" t="s">
        <v>28308</v>
      </c>
      <c r="AX137" s="4"/>
      <c r="AY137" s="3" t="s">
        <v>28307</v>
      </c>
      <c r="AZ137" s="4"/>
      <c r="BA137" s="3" t="s">
        <v>28306</v>
      </c>
      <c r="BB137" s="4"/>
      <c r="BC137" s="3" t="s">
        <v>28305</v>
      </c>
      <c r="BD137" s="4"/>
      <c r="BE137" s="3" t="s">
        <v>28287</v>
      </c>
      <c r="BF137" s="4"/>
    </row>
    <row r="138" spans="2:58" customFormat="1">
      <c r="B138" t="str">
        <f>IFERROR(VLOOKUP(E138,Swadesh!$C$6:$D$212,2,FALSE),"")</f>
        <v/>
      </c>
      <c r="D138" t="s">
        <v>28098</v>
      </c>
      <c r="E138" s="6" t="s">
        <v>28304</v>
      </c>
      <c r="F138" s="5">
        <v>2.77</v>
      </c>
      <c r="G138">
        <f t="shared" si="2"/>
        <v>2</v>
      </c>
      <c r="H138" s="3" t="s">
        <v>28303</v>
      </c>
      <c r="I138" s="4"/>
      <c r="J138" s="3" t="s">
        <v>28302</v>
      </c>
      <c r="K138" s="4"/>
      <c r="L138" s="3"/>
      <c r="M138" s="4"/>
      <c r="N138" s="3" t="s">
        <v>28301</v>
      </c>
      <c r="O138" s="4"/>
      <c r="P138" t="s">
        <v>907</v>
      </c>
      <c r="Q138" s="3"/>
      <c r="R138" s="4"/>
      <c r="S138" t="s">
        <v>907</v>
      </c>
      <c r="T138" s="3"/>
      <c r="U138" s="4"/>
      <c r="V138" s="3"/>
      <c r="W138" s="4"/>
      <c r="X138" s="3"/>
      <c r="Y138" s="4"/>
      <c r="Z138" t="s">
        <v>907</v>
      </c>
      <c r="AA138" s="3" t="s">
        <v>28300</v>
      </c>
      <c r="AB138" s="4"/>
      <c r="AC138" s="3" t="s">
        <v>28299</v>
      </c>
      <c r="AD138" s="4"/>
      <c r="AE138" s="3" t="s">
        <v>28298</v>
      </c>
      <c r="AF138" s="4"/>
      <c r="AG138" s="3"/>
      <c r="AH138" s="4"/>
      <c r="AI138" s="3" t="s">
        <v>28297</v>
      </c>
      <c r="AJ138" s="4"/>
      <c r="AK138" s="3" t="s">
        <v>28296</v>
      </c>
      <c r="AL138" s="4"/>
      <c r="AM138" s="3" t="s">
        <v>28295</v>
      </c>
      <c r="AN138" s="4"/>
      <c r="AO138" s="3"/>
      <c r="AP138" s="4"/>
      <c r="AQ138" s="3" t="s">
        <v>28294</v>
      </c>
      <c r="AR138" s="4"/>
      <c r="AS138" s="3" t="s">
        <v>923</v>
      </c>
      <c r="AT138" s="4"/>
      <c r="AU138" s="3" t="s">
        <v>28293</v>
      </c>
      <c r="AV138" s="4"/>
      <c r="AW138" s="3" t="s">
        <v>28292</v>
      </c>
      <c r="AX138" s="4"/>
      <c r="AY138" s="3" t="s">
        <v>28291</v>
      </c>
      <c r="AZ138" s="4"/>
      <c r="BA138" s="3" t="s">
        <v>28290</v>
      </c>
      <c r="BB138" s="4"/>
      <c r="BC138" s="3" t="s">
        <v>28289</v>
      </c>
      <c r="BD138" s="4" t="s">
        <v>28288</v>
      </c>
      <c r="BE138" s="3" t="s">
        <v>28287</v>
      </c>
      <c r="BF138" s="4"/>
    </row>
    <row r="139" spans="2:58" customFormat="1">
      <c r="B139" t="str">
        <f>IFERROR(VLOOKUP(E139,Swadesh!$C$6:$D$212,2,FALSE),"")</f>
        <v/>
      </c>
      <c r="D139" t="s">
        <v>28098</v>
      </c>
      <c r="E139" s="6" t="s">
        <v>28286</v>
      </c>
      <c r="F139" s="5">
        <v>2.81</v>
      </c>
      <c r="G139">
        <f t="shared" si="2"/>
        <v>2</v>
      </c>
      <c r="H139" s="3" t="s">
        <v>28285</v>
      </c>
      <c r="I139" s="4"/>
      <c r="J139" s="3" t="s">
        <v>28284</v>
      </c>
      <c r="K139" s="4" t="s">
        <v>959</v>
      </c>
      <c r="L139" s="3" t="s">
        <v>28283</v>
      </c>
      <c r="M139" s="4"/>
      <c r="N139" s="3" t="s">
        <v>28282</v>
      </c>
      <c r="O139" s="4"/>
      <c r="P139" t="s">
        <v>907</v>
      </c>
      <c r="Q139" s="3"/>
      <c r="R139" s="4" t="s">
        <v>28281</v>
      </c>
      <c r="S139" t="s">
        <v>907</v>
      </c>
      <c r="T139" s="3" t="s">
        <v>28280</v>
      </c>
      <c r="U139" s="4" t="s">
        <v>28279</v>
      </c>
      <c r="V139" s="3" t="s">
        <v>28278</v>
      </c>
      <c r="W139" s="4"/>
      <c r="X139" s="3" t="s">
        <v>28277</v>
      </c>
      <c r="Y139" s="4"/>
      <c r="Z139" t="s">
        <v>907</v>
      </c>
      <c r="AA139" s="3" t="s">
        <v>28276</v>
      </c>
      <c r="AB139" s="4" t="s">
        <v>27294</v>
      </c>
      <c r="AC139" s="3" t="s">
        <v>28275</v>
      </c>
      <c r="AD139" s="4"/>
      <c r="AE139" s="3" t="s">
        <v>28274</v>
      </c>
      <c r="AF139" s="4"/>
      <c r="AG139" s="3" t="s">
        <v>28273</v>
      </c>
      <c r="AH139" s="4" t="s">
        <v>28272</v>
      </c>
      <c r="AI139" s="3" t="s">
        <v>28271</v>
      </c>
      <c r="AJ139" s="4"/>
      <c r="AK139" s="3" t="s">
        <v>28270</v>
      </c>
      <c r="AL139" s="4"/>
      <c r="AM139" s="3" t="s">
        <v>28269</v>
      </c>
      <c r="AN139" s="4"/>
      <c r="AO139" s="3" t="s">
        <v>28268</v>
      </c>
      <c r="AP139" s="4"/>
      <c r="AQ139" s="3" t="s">
        <v>28267</v>
      </c>
      <c r="AR139" s="4"/>
      <c r="AS139" s="3" t="s">
        <v>28266</v>
      </c>
      <c r="AT139" s="4"/>
      <c r="AU139" s="3" t="s">
        <v>28265</v>
      </c>
      <c r="AV139" s="4"/>
      <c r="AW139" s="3" t="s">
        <v>28264</v>
      </c>
      <c r="AX139" s="4"/>
      <c r="AY139" s="3" t="s">
        <v>28263</v>
      </c>
      <c r="AZ139" s="4"/>
      <c r="BA139" s="3" t="s">
        <v>28262</v>
      </c>
      <c r="BB139" s="4"/>
      <c r="BC139" s="3" t="s">
        <v>28261</v>
      </c>
      <c r="BD139" s="4"/>
      <c r="BE139" s="3" t="s">
        <v>28260</v>
      </c>
      <c r="BF139" s="4"/>
    </row>
    <row r="140" spans="2:58" customFormat="1">
      <c r="B140" t="str">
        <f>IFERROR(VLOOKUP(E140,Swadesh!$C$6:$D$212,2,FALSE),"")</f>
        <v/>
      </c>
      <c r="D140" t="s">
        <v>28098</v>
      </c>
      <c r="E140" s="6" t="s">
        <v>28259</v>
      </c>
      <c r="F140" s="5">
        <v>2.82</v>
      </c>
      <c r="G140">
        <f t="shared" si="2"/>
        <v>2</v>
      </c>
      <c r="H140" s="3" t="s">
        <v>28258</v>
      </c>
      <c r="I140" s="4"/>
      <c r="J140" s="3" t="s">
        <v>28257</v>
      </c>
      <c r="K140" s="4" t="s">
        <v>28256</v>
      </c>
      <c r="L140" s="3" t="s">
        <v>28255</v>
      </c>
      <c r="M140" s="4"/>
      <c r="N140" s="3" t="s">
        <v>28254</v>
      </c>
      <c r="O140" s="4"/>
      <c r="P140" t="s">
        <v>907</v>
      </c>
      <c r="Q140" s="3"/>
      <c r="R140" s="4"/>
      <c r="S140" t="s">
        <v>907</v>
      </c>
      <c r="T140" s="3"/>
      <c r="U140" s="4"/>
      <c r="V140" s="3" t="s">
        <v>23385</v>
      </c>
      <c r="W140" s="4"/>
      <c r="X140" s="3" t="s">
        <v>28253</v>
      </c>
      <c r="Y140" s="4"/>
      <c r="Z140" t="s">
        <v>907</v>
      </c>
      <c r="AA140" s="3" t="s">
        <v>28252</v>
      </c>
      <c r="AB140" s="4"/>
      <c r="AC140" s="3" t="s">
        <v>28251</v>
      </c>
      <c r="AD140" s="4"/>
      <c r="AE140" s="3" t="s">
        <v>28250</v>
      </c>
      <c r="AF140" s="4"/>
      <c r="AG140" s="3" t="s">
        <v>28249</v>
      </c>
      <c r="AH140" s="4"/>
      <c r="AI140" s="3" t="s">
        <v>28248</v>
      </c>
      <c r="AJ140" s="4"/>
      <c r="AK140" s="3" t="s">
        <v>28247</v>
      </c>
      <c r="AL140" s="4"/>
      <c r="AM140" s="3" t="s">
        <v>28246</v>
      </c>
      <c r="AN140" s="4"/>
      <c r="AO140" s="3" t="s">
        <v>28245</v>
      </c>
      <c r="AP140" s="4"/>
      <c r="AQ140" s="3" t="s">
        <v>28244</v>
      </c>
      <c r="AR140" s="4"/>
      <c r="AS140" s="3" t="s">
        <v>28243</v>
      </c>
      <c r="AT140" s="4"/>
      <c r="AU140" s="3" t="s">
        <v>28242</v>
      </c>
      <c r="AV140" s="4"/>
      <c r="AW140" s="3" t="s">
        <v>28241</v>
      </c>
      <c r="AX140" s="4"/>
      <c r="AY140" s="3" t="s">
        <v>28240</v>
      </c>
      <c r="AZ140" s="4"/>
      <c r="BA140" s="3" t="s">
        <v>28239</v>
      </c>
      <c r="BB140" s="4"/>
      <c r="BC140" s="3" t="s">
        <v>28238</v>
      </c>
      <c r="BD140" s="4"/>
      <c r="BE140" s="3" t="s">
        <v>28237</v>
      </c>
      <c r="BF140" s="4"/>
    </row>
    <row r="141" spans="2:58" customFormat="1">
      <c r="B141">
        <f>IFERROR(VLOOKUP(E141,Swadesh!$C$6:$D$212,2,FALSE),"")</f>
        <v>1</v>
      </c>
      <c r="D141" t="s">
        <v>28098</v>
      </c>
      <c r="E141" s="6" t="s">
        <v>28236</v>
      </c>
      <c r="F141" s="5">
        <v>2.91</v>
      </c>
      <c r="G141">
        <f t="shared" si="2"/>
        <v>2</v>
      </c>
      <c r="H141" s="3" t="s">
        <v>28235</v>
      </c>
      <c r="I141" s="4" t="s">
        <v>28211</v>
      </c>
      <c r="J141" s="3" t="s">
        <v>4974</v>
      </c>
      <c r="K141" s="4"/>
      <c r="L141" s="3" t="s">
        <v>28234</v>
      </c>
      <c r="M141" s="4"/>
      <c r="N141" s="3" t="s">
        <v>28233</v>
      </c>
      <c r="O141" s="4"/>
      <c r="P141" t="s">
        <v>907</v>
      </c>
      <c r="Q141" s="3"/>
      <c r="R141" s="4" t="s">
        <v>28232</v>
      </c>
      <c r="S141" t="s">
        <v>28231</v>
      </c>
      <c r="T141" s="3" t="s">
        <v>28230</v>
      </c>
      <c r="U141" s="4" t="s">
        <v>28229</v>
      </c>
      <c r="V141" s="3" t="s">
        <v>28228</v>
      </c>
      <c r="W141" s="4" t="s">
        <v>28227</v>
      </c>
      <c r="X141" s="3" t="s">
        <v>28226</v>
      </c>
      <c r="Y141" s="4" t="s">
        <v>28225</v>
      </c>
      <c r="Z141" t="s">
        <v>907</v>
      </c>
      <c r="AA141" s="3" t="s">
        <v>28224</v>
      </c>
      <c r="AB141" s="4" t="s">
        <v>28223</v>
      </c>
      <c r="AC141" s="3" t="s">
        <v>28222</v>
      </c>
      <c r="AD141" s="4"/>
      <c r="AE141" s="3" t="s">
        <v>4894</v>
      </c>
      <c r="AF141" s="4"/>
      <c r="AG141" s="3"/>
      <c r="AH141" s="4"/>
      <c r="AI141" s="3" t="s">
        <v>28221</v>
      </c>
      <c r="AJ141" s="4"/>
      <c r="AK141" s="3" t="s">
        <v>4974</v>
      </c>
      <c r="AL141" s="4"/>
      <c r="AM141" s="3" t="s">
        <v>28220</v>
      </c>
      <c r="AN141" s="4"/>
      <c r="AO141" s="3"/>
      <c r="AP141" s="4"/>
      <c r="AQ141" s="3" t="s">
        <v>28219</v>
      </c>
      <c r="AR141" s="4"/>
      <c r="AS141" s="3" t="s">
        <v>28218</v>
      </c>
      <c r="AT141" s="4"/>
      <c r="AU141" s="3" t="s">
        <v>28217</v>
      </c>
      <c r="AV141" s="4"/>
      <c r="AW141" s="3" t="s">
        <v>4923</v>
      </c>
      <c r="AX141" s="4"/>
      <c r="AY141" s="3" t="s">
        <v>28216</v>
      </c>
      <c r="AZ141" s="4"/>
      <c r="BA141" s="3" t="s">
        <v>28215</v>
      </c>
      <c r="BB141" s="4"/>
      <c r="BC141" s="3" t="s">
        <v>28214</v>
      </c>
      <c r="BD141" s="4"/>
      <c r="BE141" s="3" t="s">
        <v>25133</v>
      </c>
      <c r="BF141" s="4"/>
    </row>
    <row r="142" spans="2:58" customFormat="1">
      <c r="B142">
        <f>IFERROR(VLOOKUP(E142,Swadesh!$C$6:$D$212,2,FALSE),"")</f>
        <v>2</v>
      </c>
      <c r="D142" t="s">
        <v>28098</v>
      </c>
      <c r="E142" s="6" t="s">
        <v>28213</v>
      </c>
      <c r="F142" s="5">
        <v>2.92</v>
      </c>
      <c r="G142">
        <f t="shared" si="2"/>
        <v>2</v>
      </c>
      <c r="H142" s="3" t="s">
        <v>28212</v>
      </c>
      <c r="I142" s="4" t="s">
        <v>28211</v>
      </c>
      <c r="J142" s="3" t="s">
        <v>28210</v>
      </c>
      <c r="K142" s="4"/>
      <c r="L142" s="3" t="s">
        <v>18693</v>
      </c>
      <c r="M142" s="4"/>
      <c r="N142" s="3" t="s">
        <v>28209</v>
      </c>
      <c r="O142" s="4"/>
      <c r="P142" t="s">
        <v>907</v>
      </c>
      <c r="Q142" s="3"/>
      <c r="R142" s="4"/>
      <c r="S142" t="s">
        <v>28208</v>
      </c>
      <c r="T142" s="3" t="s">
        <v>28207</v>
      </c>
      <c r="U142" s="4" t="s">
        <v>28206</v>
      </c>
      <c r="V142" s="3" t="s">
        <v>28204</v>
      </c>
      <c r="W142" s="4" t="s">
        <v>28205</v>
      </c>
      <c r="X142" s="3" t="s">
        <v>28204</v>
      </c>
      <c r="Y142" s="4"/>
      <c r="Z142" t="s">
        <v>907</v>
      </c>
      <c r="AA142" s="3" t="s">
        <v>28203</v>
      </c>
      <c r="AB142" s="4" t="s">
        <v>28202</v>
      </c>
      <c r="AC142" s="3" t="s">
        <v>28201</v>
      </c>
      <c r="AD142" s="4"/>
      <c r="AE142" s="3" t="s">
        <v>28200</v>
      </c>
      <c r="AF142" s="4"/>
      <c r="AG142" s="3"/>
      <c r="AH142" s="4"/>
      <c r="AI142" s="3" t="s">
        <v>4800</v>
      </c>
      <c r="AJ142" s="4"/>
      <c r="AK142" s="3" t="s">
        <v>4979</v>
      </c>
      <c r="AL142" s="4"/>
      <c r="AM142" s="3" t="s">
        <v>28199</v>
      </c>
      <c r="AN142" s="4"/>
      <c r="AO142" s="3"/>
      <c r="AP142" s="4"/>
      <c r="AQ142" s="3" t="s">
        <v>7724</v>
      </c>
      <c r="AR142" s="4"/>
      <c r="AS142" s="3" t="s">
        <v>28198</v>
      </c>
      <c r="AT142" s="4"/>
      <c r="AU142" s="3" t="s">
        <v>7724</v>
      </c>
      <c r="AV142" s="4"/>
      <c r="AW142" s="3" t="s">
        <v>28197</v>
      </c>
      <c r="AX142" s="4"/>
      <c r="AY142" s="3" t="s">
        <v>28196</v>
      </c>
      <c r="AZ142" s="4"/>
      <c r="BA142" s="3" t="s">
        <v>28195</v>
      </c>
      <c r="BB142" s="4"/>
      <c r="BC142" s="3" t="s">
        <v>28194</v>
      </c>
      <c r="BD142" s="4"/>
      <c r="BE142" s="3" t="s">
        <v>10935</v>
      </c>
      <c r="BF142" s="4"/>
    </row>
    <row r="143" spans="2:58" customFormat="1">
      <c r="B143" t="str">
        <f>IFERROR(VLOOKUP(E143,Swadesh!$C$6:$D$212,2,FALSE),"")</f>
        <v/>
      </c>
      <c r="D143" t="s">
        <v>28098</v>
      </c>
      <c r="E143" s="6" t="s">
        <v>28193</v>
      </c>
      <c r="F143" s="5">
        <v>2.93</v>
      </c>
      <c r="G143">
        <f t="shared" si="2"/>
        <v>2</v>
      </c>
      <c r="H143" s="3" t="s">
        <v>28192</v>
      </c>
      <c r="I143" s="4" t="s">
        <v>28191</v>
      </c>
      <c r="J143" s="3" t="s">
        <v>28190</v>
      </c>
      <c r="K143" s="4"/>
      <c r="L143" s="3" t="s">
        <v>28189</v>
      </c>
      <c r="M143" s="4" t="s">
        <v>28188</v>
      </c>
      <c r="N143" s="3" t="s">
        <v>28187</v>
      </c>
      <c r="O143" s="4"/>
      <c r="P143" t="s">
        <v>907</v>
      </c>
      <c r="Q143" s="3"/>
      <c r="R143" s="4"/>
      <c r="S143" t="s">
        <v>907</v>
      </c>
      <c r="T143" s="3" t="s">
        <v>28186</v>
      </c>
      <c r="U143" s="4" t="s">
        <v>28185</v>
      </c>
      <c r="V143" s="3" t="s">
        <v>28184</v>
      </c>
      <c r="W143" s="4" t="s">
        <v>28183</v>
      </c>
      <c r="X143" s="3" t="s">
        <v>28182</v>
      </c>
      <c r="Y143" s="4" t="s">
        <v>28181</v>
      </c>
      <c r="Z143" t="s">
        <v>907</v>
      </c>
      <c r="AA143" s="3" t="s">
        <v>28180</v>
      </c>
      <c r="AB143" s="4" t="s">
        <v>28179</v>
      </c>
      <c r="AC143" s="3" t="s">
        <v>28178</v>
      </c>
      <c r="AD143" s="4"/>
      <c r="AE143" s="3" t="s">
        <v>28177</v>
      </c>
      <c r="AF143" s="4" t="s">
        <v>28176</v>
      </c>
      <c r="AG143" s="3"/>
      <c r="AH143" s="4"/>
      <c r="AI143" s="3" t="s">
        <v>28175</v>
      </c>
      <c r="AJ143" s="4"/>
      <c r="AK143" s="3" t="s">
        <v>28174</v>
      </c>
      <c r="AL143" s="4"/>
      <c r="AM143" s="3" t="s">
        <v>28173</v>
      </c>
      <c r="AN143" s="4"/>
      <c r="AO143" s="3"/>
      <c r="AP143" s="4"/>
      <c r="AQ143" s="3" t="s">
        <v>28172</v>
      </c>
      <c r="AR143" s="4"/>
      <c r="AS143" s="3" t="s">
        <v>28171</v>
      </c>
      <c r="AT143" s="4"/>
      <c r="AU143" s="3" t="s">
        <v>28170</v>
      </c>
      <c r="AV143" s="4"/>
      <c r="AW143" s="3" t="s">
        <v>28169</v>
      </c>
      <c r="AX143" s="4"/>
      <c r="AY143" s="3" t="s">
        <v>28168</v>
      </c>
      <c r="AZ143" s="4" t="s">
        <v>28167</v>
      </c>
      <c r="BA143" s="3" t="s">
        <v>28166</v>
      </c>
      <c r="BB143" s="4"/>
      <c r="BC143" s="3" t="s">
        <v>28165</v>
      </c>
      <c r="BD143" s="4"/>
      <c r="BE143" s="3" t="s">
        <v>28164</v>
      </c>
      <c r="BF143" s="4"/>
    </row>
    <row r="144" spans="2:58" customFormat="1">
      <c r="B144">
        <f>IFERROR(VLOOKUP(E144,Swadesh!$C$6:$D$212,2,FALSE),"")</f>
        <v>4</v>
      </c>
      <c r="D144" t="s">
        <v>28098</v>
      </c>
      <c r="E144" s="6" t="s">
        <v>28163</v>
      </c>
      <c r="F144" s="5">
        <v>2.94</v>
      </c>
      <c r="G144">
        <f t="shared" si="2"/>
        <v>2</v>
      </c>
      <c r="H144" s="3" t="s">
        <v>28162</v>
      </c>
      <c r="I144" s="4" t="s">
        <v>28161</v>
      </c>
      <c r="J144" s="3" t="s">
        <v>28141</v>
      </c>
      <c r="K144" s="4"/>
      <c r="L144" s="3" t="s">
        <v>28160</v>
      </c>
      <c r="M144" s="4"/>
      <c r="N144" s="3" t="s">
        <v>28159</v>
      </c>
      <c r="O144" s="4"/>
      <c r="P144" t="s">
        <v>907</v>
      </c>
      <c r="Q144" s="3"/>
      <c r="R144" s="4"/>
      <c r="S144" t="s">
        <v>28158</v>
      </c>
      <c r="T144" s="3" t="s">
        <v>28157</v>
      </c>
      <c r="U144" s="4" t="s">
        <v>28156</v>
      </c>
      <c r="V144" s="3" t="s">
        <v>28155</v>
      </c>
      <c r="W144" s="4"/>
      <c r="X144" s="3" t="s">
        <v>28154</v>
      </c>
      <c r="Y144" s="4"/>
      <c r="Z144" t="s">
        <v>907</v>
      </c>
      <c r="AA144" s="3" t="s">
        <v>28153</v>
      </c>
      <c r="AB144" s="4" t="s">
        <v>28152</v>
      </c>
      <c r="AC144" s="3" t="s">
        <v>28133</v>
      </c>
      <c r="AD144" s="4"/>
      <c r="AE144" s="3" t="s">
        <v>28151</v>
      </c>
      <c r="AF144" s="4"/>
      <c r="AG144" s="3"/>
      <c r="AH144" s="4"/>
      <c r="AI144" s="3" t="s">
        <v>4894</v>
      </c>
      <c r="AJ144" s="4"/>
      <c r="AK144" s="3" t="s">
        <v>4894</v>
      </c>
      <c r="AL144" s="4"/>
      <c r="AM144" s="3" t="s">
        <v>28132</v>
      </c>
      <c r="AN144" s="4"/>
      <c r="AO144" s="3"/>
      <c r="AP144" s="4"/>
      <c r="AQ144" s="3" t="s">
        <v>28131</v>
      </c>
      <c r="AR144" s="4"/>
      <c r="AS144" s="3" t="s">
        <v>28150</v>
      </c>
      <c r="AT144" s="4"/>
      <c r="AU144" s="3" t="s">
        <v>28130</v>
      </c>
      <c r="AV144" s="4"/>
      <c r="AW144" s="3" t="s">
        <v>28129</v>
      </c>
      <c r="AX144" s="4"/>
      <c r="AY144" s="3" t="s">
        <v>28128</v>
      </c>
      <c r="AZ144" s="4"/>
      <c r="BA144" s="3" t="s">
        <v>28127</v>
      </c>
      <c r="BB144" s="4"/>
      <c r="BC144" s="3" t="s">
        <v>28126</v>
      </c>
      <c r="BD144" s="4"/>
      <c r="BE144" s="3" t="s">
        <v>28149</v>
      </c>
      <c r="BF144" s="4" t="s">
        <v>28148</v>
      </c>
    </row>
    <row r="145" spans="2:58" customFormat="1">
      <c r="B145" t="str">
        <f>IFERROR(VLOOKUP(E145,Swadesh!$C$6:$D$212,2,FALSE),"")</f>
        <v/>
      </c>
      <c r="D145" t="s">
        <v>28098</v>
      </c>
      <c r="E145" s="6" t="s">
        <v>28147</v>
      </c>
      <c r="F145" s="5">
        <v>2.9409999999999998</v>
      </c>
      <c r="G145">
        <f t="shared" si="2"/>
        <v>3</v>
      </c>
      <c r="H145" s="3" t="s">
        <v>923</v>
      </c>
      <c r="I145" s="4"/>
      <c r="J145" s="3" t="s">
        <v>28141</v>
      </c>
      <c r="K145" s="4"/>
      <c r="L145" s="3"/>
      <c r="M145" s="4"/>
      <c r="N145" s="3" t="s">
        <v>28146</v>
      </c>
      <c r="O145" s="4"/>
      <c r="P145" t="s">
        <v>907</v>
      </c>
      <c r="Q145" s="3"/>
      <c r="R145" s="4"/>
      <c r="S145" t="s">
        <v>907</v>
      </c>
      <c r="T145" s="3"/>
      <c r="U145" s="4"/>
      <c r="V145" s="3" t="s">
        <v>28145</v>
      </c>
      <c r="W145" s="4" t="s">
        <v>28144</v>
      </c>
      <c r="X145" s="3"/>
      <c r="Y145" s="4"/>
      <c r="Z145" t="s">
        <v>907</v>
      </c>
      <c r="AA145" s="3"/>
      <c r="AB145" s="4"/>
      <c r="AC145" s="3" t="s">
        <v>28133</v>
      </c>
      <c r="AD145" s="4"/>
      <c r="AE145" s="3"/>
      <c r="AF145" s="4"/>
      <c r="AG145" s="3"/>
      <c r="AH145" s="4"/>
      <c r="AI145" s="3" t="s">
        <v>4894</v>
      </c>
      <c r="AJ145" s="4"/>
      <c r="AK145" s="3" t="s">
        <v>923</v>
      </c>
      <c r="AL145" s="4"/>
      <c r="AM145" s="3" t="s">
        <v>28132</v>
      </c>
      <c r="AN145" s="4"/>
      <c r="AO145" s="3"/>
      <c r="AP145" s="4"/>
      <c r="AQ145" s="3" t="s">
        <v>28131</v>
      </c>
      <c r="AR145" s="4"/>
      <c r="AS145" s="3" t="s">
        <v>923</v>
      </c>
      <c r="AT145" s="4"/>
      <c r="AU145" s="3" t="s">
        <v>28143</v>
      </c>
      <c r="AV145" s="4"/>
      <c r="AW145" s="3" t="s">
        <v>28129</v>
      </c>
      <c r="AX145" s="4"/>
      <c r="AY145" s="3" t="s">
        <v>28128</v>
      </c>
      <c r="AZ145" s="4"/>
      <c r="BA145" s="3" t="s">
        <v>28127</v>
      </c>
      <c r="BB145" s="4"/>
      <c r="BC145" s="3" t="s">
        <v>28126</v>
      </c>
      <c r="BD145" s="4"/>
      <c r="BE145" s="3" t="s">
        <v>1872</v>
      </c>
      <c r="BF145" s="4"/>
    </row>
    <row r="146" spans="2:58" customFormat="1">
      <c r="B146" t="str">
        <f>IFERROR(VLOOKUP(E146,Swadesh!$C$6:$D$212,2,FALSE),"")</f>
        <v/>
      </c>
      <c r="D146" t="s">
        <v>28098</v>
      </c>
      <c r="E146" s="6" t="s">
        <v>28142</v>
      </c>
      <c r="F146" s="5">
        <v>2.9420000000000002</v>
      </c>
      <c r="G146">
        <f t="shared" si="2"/>
        <v>3</v>
      </c>
      <c r="H146" s="3" t="s">
        <v>923</v>
      </c>
      <c r="I146" s="4"/>
      <c r="J146" s="3" t="s">
        <v>28141</v>
      </c>
      <c r="K146" s="4"/>
      <c r="L146" s="3"/>
      <c r="M146" s="4"/>
      <c r="N146" s="3" t="s">
        <v>28140</v>
      </c>
      <c r="O146" s="4"/>
      <c r="P146" t="s">
        <v>907</v>
      </c>
      <c r="Q146" s="3"/>
      <c r="R146" s="4" t="s">
        <v>28139</v>
      </c>
      <c r="S146" t="s">
        <v>28138</v>
      </c>
      <c r="T146" s="3" t="s">
        <v>28137</v>
      </c>
      <c r="U146" s="4" t="s">
        <v>28136</v>
      </c>
      <c r="V146" s="3" t="s">
        <v>28135</v>
      </c>
      <c r="W146" s="4" t="s">
        <v>28134</v>
      </c>
      <c r="X146" s="3"/>
      <c r="Y146" s="4"/>
      <c r="Z146" t="s">
        <v>907</v>
      </c>
      <c r="AA146" s="3"/>
      <c r="AB146" s="4"/>
      <c r="AC146" s="3" t="s">
        <v>28133</v>
      </c>
      <c r="AD146" s="4"/>
      <c r="AE146" s="3"/>
      <c r="AF146" s="4"/>
      <c r="AG146" s="3"/>
      <c r="AH146" s="4"/>
      <c r="AI146" s="3" t="s">
        <v>4894</v>
      </c>
      <c r="AJ146" s="4"/>
      <c r="AK146" s="3" t="s">
        <v>923</v>
      </c>
      <c r="AL146" s="4"/>
      <c r="AM146" s="3" t="s">
        <v>28132</v>
      </c>
      <c r="AN146" s="4"/>
      <c r="AO146" s="3"/>
      <c r="AP146" s="4"/>
      <c r="AQ146" s="3" t="s">
        <v>28131</v>
      </c>
      <c r="AR146" s="4"/>
      <c r="AS146" s="3" t="s">
        <v>923</v>
      </c>
      <c r="AT146" s="4"/>
      <c r="AU146" s="3" t="s">
        <v>28130</v>
      </c>
      <c r="AV146" s="4"/>
      <c r="AW146" s="3" t="s">
        <v>28129</v>
      </c>
      <c r="AX146" s="4"/>
      <c r="AY146" s="3" t="s">
        <v>28128</v>
      </c>
      <c r="AZ146" s="4"/>
      <c r="BA146" s="3" t="s">
        <v>28127</v>
      </c>
      <c r="BB146" s="4"/>
      <c r="BC146" s="3" t="s">
        <v>28126</v>
      </c>
      <c r="BD146" s="4"/>
      <c r="BE146" s="3" t="s">
        <v>1872</v>
      </c>
      <c r="BF146" s="4"/>
    </row>
    <row r="147" spans="2:58" customFormat="1">
      <c r="B147">
        <f>IFERROR(VLOOKUP(E147,Swadesh!$C$6:$D$212,2,FALSE),"")</f>
        <v>5</v>
      </c>
      <c r="D147" t="s">
        <v>28098</v>
      </c>
      <c r="E147" s="6" t="s">
        <v>28125</v>
      </c>
      <c r="F147" s="5">
        <v>2.95</v>
      </c>
      <c r="G147">
        <f t="shared" si="2"/>
        <v>2</v>
      </c>
      <c r="H147" s="3" t="s">
        <v>28124</v>
      </c>
      <c r="I147" s="4" t="s">
        <v>28123</v>
      </c>
      <c r="J147" s="3" t="s">
        <v>28122</v>
      </c>
      <c r="K147" s="4"/>
      <c r="L147" s="3" t="s">
        <v>28121</v>
      </c>
      <c r="M147" s="4"/>
      <c r="N147" s="3" t="s">
        <v>28120</v>
      </c>
      <c r="O147" s="4"/>
      <c r="P147" t="s">
        <v>907</v>
      </c>
      <c r="Q147" s="3"/>
      <c r="R147" s="4" t="s">
        <v>28119</v>
      </c>
      <c r="S147" t="s">
        <v>907</v>
      </c>
      <c r="T147" s="3" t="s">
        <v>28118</v>
      </c>
      <c r="U147" s="4"/>
      <c r="V147" s="3" t="s">
        <v>28117</v>
      </c>
      <c r="W147" s="4" t="s">
        <v>28116</v>
      </c>
      <c r="X147" s="3" t="s">
        <v>28115</v>
      </c>
      <c r="Y147" s="4" t="s">
        <v>28114</v>
      </c>
      <c r="Z147" t="s">
        <v>907</v>
      </c>
      <c r="AA147" s="3" t="s">
        <v>28113</v>
      </c>
      <c r="AB147" s="4" t="s">
        <v>28112</v>
      </c>
      <c r="AC147" s="3" t="s">
        <v>28111</v>
      </c>
      <c r="AD147" s="4" t="s">
        <v>28110</v>
      </c>
      <c r="AE147" s="3" t="s">
        <v>28109</v>
      </c>
      <c r="AF147" s="4"/>
      <c r="AG147" s="3"/>
      <c r="AH147" s="4"/>
      <c r="AI147" s="3" t="s">
        <v>28108</v>
      </c>
      <c r="AJ147" s="4"/>
      <c r="AK147" s="3" t="s">
        <v>28107</v>
      </c>
      <c r="AL147" s="4"/>
      <c r="AM147" s="3" t="s">
        <v>28106</v>
      </c>
      <c r="AN147" s="4"/>
      <c r="AO147" s="3"/>
      <c r="AP147" s="4"/>
      <c r="AQ147" s="3" t="s">
        <v>4894</v>
      </c>
      <c r="AR147" s="4"/>
      <c r="AS147" s="3" t="s">
        <v>28105</v>
      </c>
      <c r="AT147" s="4"/>
      <c r="AU147" s="3" t="s">
        <v>14512</v>
      </c>
      <c r="AV147" s="4"/>
      <c r="AW147" s="3" t="s">
        <v>28104</v>
      </c>
      <c r="AX147" s="4"/>
      <c r="AY147" s="3" t="s">
        <v>28103</v>
      </c>
      <c r="AZ147" s="4"/>
      <c r="BA147" s="3" t="s">
        <v>28102</v>
      </c>
      <c r="BB147" s="4"/>
      <c r="BC147" s="3" t="s">
        <v>28101</v>
      </c>
      <c r="BD147" s="4"/>
      <c r="BE147" s="3" t="s">
        <v>28100</v>
      </c>
      <c r="BF147" s="4" t="s">
        <v>28099</v>
      </c>
    </row>
    <row r="148" spans="2:58" customFormat="1">
      <c r="B148">
        <f>IFERROR(VLOOKUP(E148,Swadesh!$C$6:$D$212,2,FALSE),"")</f>
        <v>6</v>
      </c>
      <c r="D148" t="s">
        <v>28098</v>
      </c>
      <c r="E148" s="6" t="s">
        <v>28097</v>
      </c>
      <c r="F148" s="5">
        <v>2.96</v>
      </c>
      <c r="G148">
        <f t="shared" si="2"/>
        <v>2</v>
      </c>
      <c r="H148" s="3" t="s">
        <v>28096</v>
      </c>
      <c r="I148" s="4" t="s">
        <v>28095</v>
      </c>
      <c r="J148" s="3" t="s">
        <v>28094</v>
      </c>
      <c r="K148" s="4"/>
      <c r="L148" s="3" t="s">
        <v>28093</v>
      </c>
      <c r="M148" s="4"/>
      <c r="N148" s="3" t="s">
        <v>28092</v>
      </c>
      <c r="O148" s="4"/>
      <c r="P148" t="s">
        <v>907</v>
      </c>
      <c r="Q148" s="3"/>
      <c r="R148" s="4" t="s">
        <v>28091</v>
      </c>
      <c r="S148" t="s">
        <v>907</v>
      </c>
      <c r="T148" s="3" t="s">
        <v>28090</v>
      </c>
      <c r="U148" s="4" t="s">
        <v>28089</v>
      </c>
      <c r="V148" s="3" t="s">
        <v>28088</v>
      </c>
      <c r="W148" s="4" t="s">
        <v>28087</v>
      </c>
      <c r="X148" s="3" t="s">
        <v>28086</v>
      </c>
      <c r="Y148" s="4"/>
      <c r="Z148" t="s">
        <v>907</v>
      </c>
      <c r="AA148" s="3" t="s">
        <v>28085</v>
      </c>
      <c r="AB148" s="4" t="s">
        <v>28084</v>
      </c>
      <c r="AC148" s="3" t="s">
        <v>28083</v>
      </c>
      <c r="AD148" s="4"/>
      <c r="AE148" s="3" t="s">
        <v>28082</v>
      </c>
      <c r="AF148" s="4"/>
      <c r="AG148" s="3"/>
      <c r="AH148" s="4"/>
      <c r="AI148" s="3" t="s">
        <v>28081</v>
      </c>
      <c r="AJ148" s="4"/>
      <c r="AK148" s="3" t="s">
        <v>28080</v>
      </c>
      <c r="AL148" s="4"/>
      <c r="AM148" s="3" t="s">
        <v>28079</v>
      </c>
      <c r="AN148" s="4"/>
      <c r="AO148" s="3"/>
      <c r="AP148" s="4"/>
      <c r="AQ148" s="3" t="s">
        <v>28078</v>
      </c>
      <c r="AR148" s="4"/>
      <c r="AS148" s="3" t="s">
        <v>28077</v>
      </c>
      <c r="AT148" s="4"/>
      <c r="AU148" s="3" t="s">
        <v>4966</v>
      </c>
      <c r="AV148" s="4"/>
      <c r="AW148" s="3" t="s">
        <v>28076</v>
      </c>
      <c r="AX148" s="4"/>
      <c r="AY148" s="3" t="s">
        <v>28075</v>
      </c>
      <c r="AZ148" s="4" t="s">
        <v>28074</v>
      </c>
      <c r="BA148" s="3" t="s">
        <v>28073</v>
      </c>
      <c r="BB148" s="4"/>
      <c r="BC148" s="3" t="s">
        <v>28072</v>
      </c>
      <c r="BD148" s="4"/>
      <c r="BE148" s="3" t="s">
        <v>28071</v>
      </c>
      <c r="BF148" s="4" t="s">
        <v>28070</v>
      </c>
    </row>
    <row r="149" spans="2:58" customFormat="1">
      <c r="B149">
        <f>IFERROR(VLOOKUP(E149,Swadesh!$C$6:$D$212,2,FALSE),"")</f>
        <v>44</v>
      </c>
      <c r="D149" t="s">
        <v>25990</v>
      </c>
      <c r="E149" s="6" t="s">
        <v>28060</v>
      </c>
      <c r="F149" s="5">
        <v>3.11</v>
      </c>
      <c r="G149">
        <f t="shared" si="2"/>
        <v>2</v>
      </c>
      <c r="H149" s="3" t="s">
        <v>28069</v>
      </c>
      <c r="I149" s="4"/>
      <c r="J149" s="3" t="s">
        <v>28068</v>
      </c>
      <c r="K149" s="4" t="s">
        <v>28067</v>
      </c>
      <c r="L149" s="3" t="s">
        <v>28066</v>
      </c>
      <c r="M149" s="4"/>
      <c r="N149" s="3" t="s">
        <v>28065</v>
      </c>
      <c r="O149" s="4"/>
      <c r="P149" t="s">
        <v>907</v>
      </c>
      <c r="Q149" s="3"/>
      <c r="R149" s="4"/>
      <c r="S149" t="s">
        <v>907</v>
      </c>
      <c r="T149" s="3" t="s">
        <v>28064</v>
      </c>
      <c r="U149" s="4"/>
      <c r="V149" s="3" t="s">
        <v>28063</v>
      </c>
      <c r="W149" s="4"/>
      <c r="X149" s="3" t="s">
        <v>27274</v>
      </c>
      <c r="Y149" s="4"/>
      <c r="Z149" t="s">
        <v>907</v>
      </c>
      <c r="AA149" s="3" t="s">
        <v>28062</v>
      </c>
      <c r="AB149" s="4" t="s">
        <v>28061</v>
      </c>
      <c r="AC149" s="3" t="s">
        <v>28060</v>
      </c>
      <c r="AD149" s="4"/>
      <c r="AE149" s="3" t="s">
        <v>28059</v>
      </c>
      <c r="AF149" s="4" t="s">
        <v>28058</v>
      </c>
      <c r="AG149" s="3" t="s">
        <v>28057</v>
      </c>
      <c r="AH149" s="4"/>
      <c r="AI149" s="3" t="s">
        <v>28056</v>
      </c>
      <c r="AJ149" s="4"/>
      <c r="AK149" s="3" t="s">
        <v>28055</v>
      </c>
      <c r="AL149" s="4"/>
      <c r="AM149" s="3" t="s">
        <v>28054</v>
      </c>
      <c r="AN149" s="4"/>
      <c r="AO149" s="3" t="s">
        <v>28053</v>
      </c>
      <c r="AP149" s="4"/>
      <c r="AQ149" s="3" t="s">
        <v>28052</v>
      </c>
      <c r="AR149" s="4"/>
      <c r="AS149" s="3" t="s">
        <v>28051</v>
      </c>
      <c r="AT149" s="4"/>
      <c r="AU149" s="3" t="s">
        <v>28050</v>
      </c>
      <c r="AV149" s="4"/>
      <c r="AW149" s="3" t="s">
        <v>28049</v>
      </c>
      <c r="AX149" s="4"/>
      <c r="AY149" s="3" t="s">
        <v>28048</v>
      </c>
      <c r="AZ149" s="4"/>
      <c r="BA149" s="3" t="s">
        <v>28047</v>
      </c>
      <c r="BB149" s="4"/>
      <c r="BC149" s="3" t="s">
        <v>28046</v>
      </c>
      <c r="BD149" s="4"/>
      <c r="BE149" s="3" t="s">
        <v>28045</v>
      </c>
      <c r="BF149" s="4"/>
    </row>
    <row r="150" spans="2:58" customFormat="1">
      <c r="B150" t="str">
        <f>IFERROR(VLOOKUP(E150,Swadesh!$C$6:$D$212,2,FALSE),"")</f>
        <v/>
      </c>
      <c r="D150" t="s">
        <v>25990</v>
      </c>
      <c r="E150" s="6" t="s">
        <v>28044</v>
      </c>
      <c r="F150" s="5">
        <v>3.12</v>
      </c>
      <c r="G150">
        <f t="shared" si="2"/>
        <v>2</v>
      </c>
      <c r="H150" s="3" t="s">
        <v>28043</v>
      </c>
      <c r="I150" s="4" t="s">
        <v>28042</v>
      </c>
      <c r="J150" s="3" t="s">
        <v>28041</v>
      </c>
      <c r="K150" s="4" t="s">
        <v>28040</v>
      </c>
      <c r="L150" s="3" t="s">
        <v>28039</v>
      </c>
      <c r="M150" s="4"/>
      <c r="N150" s="3" t="s">
        <v>28038</v>
      </c>
      <c r="O150" s="4"/>
      <c r="P150" t="s">
        <v>907</v>
      </c>
      <c r="Q150" s="3"/>
      <c r="R150" s="4"/>
      <c r="S150" t="s">
        <v>907</v>
      </c>
      <c r="T150" s="3"/>
      <c r="U150" s="4"/>
      <c r="V150" s="3" t="s">
        <v>28037</v>
      </c>
      <c r="W150" s="4"/>
      <c r="X150" s="3" t="s">
        <v>28036</v>
      </c>
      <c r="Y150" s="4"/>
      <c r="Z150" t="s">
        <v>907</v>
      </c>
      <c r="AA150" s="3"/>
      <c r="AB150" s="4"/>
      <c r="AC150" s="3" t="s">
        <v>28035</v>
      </c>
      <c r="AD150" s="4"/>
      <c r="AE150" s="3" t="s">
        <v>28034</v>
      </c>
      <c r="AF150" s="4"/>
      <c r="AG150" s="3" t="s">
        <v>28033</v>
      </c>
      <c r="AH150" s="4"/>
      <c r="AI150" s="3" t="s">
        <v>28032</v>
      </c>
      <c r="AJ150" s="4"/>
      <c r="AK150" s="3" t="s">
        <v>28031</v>
      </c>
      <c r="AL150" s="4"/>
      <c r="AM150" s="3" t="s">
        <v>28030</v>
      </c>
      <c r="AN150" s="4"/>
      <c r="AO150" s="3" t="s">
        <v>28029</v>
      </c>
      <c r="AP150" s="4"/>
      <c r="AQ150" s="3" t="s">
        <v>28028</v>
      </c>
      <c r="AR150" s="4" t="s">
        <v>23304</v>
      </c>
      <c r="AS150" s="3" t="s">
        <v>923</v>
      </c>
      <c r="AT150" s="4"/>
      <c r="AU150" s="3" t="s">
        <v>28027</v>
      </c>
      <c r="AV150" s="4"/>
      <c r="AW150" s="3" t="s">
        <v>28026</v>
      </c>
      <c r="AX150" s="4" t="s">
        <v>28025</v>
      </c>
      <c r="AY150" s="3" t="s">
        <v>28024</v>
      </c>
      <c r="AZ150" s="4"/>
      <c r="BA150" s="3" t="s">
        <v>28023</v>
      </c>
      <c r="BB150" s="4"/>
      <c r="BC150" s="3" t="s">
        <v>28022</v>
      </c>
      <c r="BD150" s="4"/>
      <c r="BE150" s="3" t="s">
        <v>28021</v>
      </c>
      <c r="BF150" s="4"/>
    </row>
    <row r="151" spans="2:58" customFormat="1">
      <c r="B151" t="str">
        <f>IFERROR(VLOOKUP(E151,Swadesh!$C$6:$D$212,2,FALSE),"")</f>
        <v/>
      </c>
      <c r="D151" t="s">
        <v>25990</v>
      </c>
      <c r="E151" s="6" t="s">
        <v>28020</v>
      </c>
      <c r="F151" s="5">
        <v>3.13</v>
      </c>
      <c r="G151">
        <f t="shared" si="2"/>
        <v>2</v>
      </c>
      <c r="H151" s="3" t="s">
        <v>28019</v>
      </c>
      <c r="I151" s="7" t="s">
        <v>28018</v>
      </c>
      <c r="J151" s="3" t="s">
        <v>28017</v>
      </c>
      <c r="K151" s="4" t="s">
        <v>28016</v>
      </c>
      <c r="L151" s="3" t="s">
        <v>28015</v>
      </c>
      <c r="M151" s="4"/>
      <c r="N151" s="3" t="s">
        <v>28014</v>
      </c>
      <c r="O151" s="4"/>
      <c r="P151" t="s">
        <v>907</v>
      </c>
      <c r="Q151" s="3"/>
      <c r="R151" s="4"/>
      <c r="S151" t="s">
        <v>907</v>
      </c>
      <c r="T151" s="3"/>
      <c r="U151" s="4"/>
      <c r="V151" s="3" t="s">
        <v>28013</v>
      </c>
      <c r="W151" s="4"/>
      <c r="X151" s="3"/>
      <c r="Y151" s="4"/>
      <c r="Z151" t="s">
        <v>907</v>
      </c>
      <c r="AA151" s="3"/>
      <c r="AB151" s="4"/>
      <c r="AC151" s="3" t="s">
        <v>28012</v>
      </c>
      <c r="AD151" s="4"/>
      <c r="AE151" s="3" t="s">
        <v>28011</v>
      </c>
      <c r="AF151" s="4"/>
      <c r="AG151" s="3" t="s">
        <v>28010</v>
      </c>
      <c r="AH151" s="4"/>
      <c r="AI151" s="3" t="s">
        <v>28009</v>
      </c>
      <c r="AJ151" s="4"/>
      <c r="AK151" s="3" t="s">
        <v>28008</v>
      </c>
      <c r="AL151" s="4"/>
      <c r="AM151" s="3" t="s">
        <v>28007</v>
      </c>
      <c r="AN151" s="4"/>
      <c r="AO151" s="3" t="s">
        <v>28006</v>
      </c>
      <c r="AP151" s="4"/>
      <c r="AQ151" s="3" t="s">
        <v>28005</v>
      </c>
      <c r="AR151" s="4"/>
      <c r="AS151" s="3" t="s">
        <v>923</v>
      </c>
      <c r="AT151" s="4"/>
      <c r="AU151" s="3" t="s">
        <v>28004</v>
      </c>
      <c r="AV151" s="4"/>
      <c r="AW151" s="3" t="s">
        <v>28003</v>
      </c>
      <c r="AX151" s="4" t="s">
        <v>28002</v>
      </c>
      <c r="AY151" s="3" t="s">
        <v>28001</v>
      </c>
      <c r="AZ151" s="4"/>
      <c r="BA151" s="3" t="s">
        <v>28000</v>
      </c>
      <c r="BB151" s="4"/>
      <c r="BC151" s="3" t="s">
        <v>27999</v>
      </c>
      <c r="BD151" s="4"/>
      <c r="BE151" s="3" t="s">
        <v>27998</v>
      </c>
      <c r="BF151" s="4"/>
    </row>
    <row r="152" spans="2:58" customFormat="1">
      <c r="B152" t="str">
        <f>IFERROR(VLOOKUP(E152,Swadesh!$C$6:$D$212,2,FALSE),"")</f>
        <v/>
      </c>
      <c r="D152" t="s">
        <v>25990</v>
      </c>
      <c r="E152" s="6" t="s">
        <v>27997</v>
      </c>
      <c r="F152" s="5">
        <v>3.15</v>
      </c>
      <c r="G152">
        <f t="shared" si="2"/>
        <v>2</v>
      </c>
      <c r="H152" s="3" t="s">
        <v>27996</v>
      </c>
      <c r="I152" s="4"/>
      <c r="J152" s="3" t="s">
        <v>27995</v>
      </c>
      <c r="K152" s="4" t="s">
        <v>1176</v>
      </c>
      <c r="L152" s="3" t="s">
        <v>27994</v>
      </c>
      <c r="M152" s="4"/>
      <c r="N152" s="3" t="s">
        <v>27993</v>
      </c>
      <c r="O152" s="4"/>
      <c r="P152" t="s">
        <v>907</v>
      </c>
      <c r="Q152" s="3"/>
      <c r="R152" s="4"/>
      <c r="S152" t="s">
        <v>907</v>
      </c>
      <c r="T152" s="3"/>
      <c r="U152" s="4"/>
      <c r="V152" s="3" t="s">
        <v>27992</v>
      </c>
      <c r="W152" s="4" t="s">
        <v>27991</v>
      </c>
      <c r="X152" s="3"/>
      <c r="Y152" s="4"/>
      <c r="Z152" t="s">
        <v>907</v>
      </c>
      <c r="AA152" s="3" t="s">
        <v>27990</v>
      </c>
      <c r="AB152" s="4"/>
      <c r="AC152" s="3" t="s">
        <v>27881</v>
      </c>
      <c r="AD152" s="4"/>
      <c r="AE152" s="3" t="s">
        <v>27880</v>
      </c>
      <c r="AF152" s="4"/>
      <c r="AG152" s="3" t="s">
        <v>27989</v>
      </c>
      <c r="AH152" s="4"/>
      <c r="AI152" s="3" t="s">
        <v>27988</v>
      </c>
      <c r="AJ152" s="4"/>
      <c r="AK152" s="3" t="s">
        <v>27987</v>
      </c>
      <c r="AL152" s="4" t="s">
        <v>27986</v>
      </c>
      <c r="AM152" s="3" t="s">
        <v>27876</v>
      </c>
      <c r="AN152" s="4"/>
      <c r="AO152" s="3" t="s">
        <v>27985</v>
      </c>
      <c r="AP152" s="4"/>
      <c r="AQ152" s="3" t="s">
        <v>27984</v>
      </c>
      <c r="AR152" s="4" t="s">
        <v>27983</v>
      </c>
      <c r="AS152" s="3" t="s">
        <v>923</v>
      </c>
      <c r="AT152" s="4"/>
      <c r="AU152" s="3" t="s">
        <v>27982</v>
      </c>
      <c r="AV152" s="4"/>
      <c r="AW152" s="3" t="s">
        <v>27872</v>
      </c>
      <c r="AX152" s="4"/>
      <c r="AY152" s="3" t="s">
        <v>27981</v>
      </c>
      <c r="AZ152" s="4" t="s">
        <v>20023</v>
      </c>
      <c r="BA152" s="3" t="s">
        <v>27870</v>
      </c>
      <c r="BB152" s="4"/>
      <c r="BC152" s="3" t="s">
        <v>27980</v>
      </c>
      <c r="BD152" s="4"/>
      <c r="BE152" s="3" t="s">
        <v>27867</v>
      </c>
      <c r="BF152" s="4"/>
    </row>
    <row r="153" spans="2:58" customFormat="1">
      <c r="B153" t="str">
        <f>IFERROR(VLOOKUP(E153,Swadesh!$C$6:$D$212,2,FALSE),"")</f>
        <v/>
      </c>
      <c r="D153" t="s">
        <v>25990</v>
      </c>
      <c r="E153" s="6" t="s">
        <v>27979</v>
      </c>
      <c r="F153" s="5">
        <v>3.16</v>
      </c>
      <c r="G153">
        <f t="shared" si="2"/>
        <v>2</v>
      </c>
      <c r="H153" s="3" t="s">
        <v>27978</v>
      </c>
      <c r="I153" s="4" t="s">
        <v>27977</v>
      </c>
      <c r="J153" s="3" t="s">
        <v>27976</v>
      </c>
      <c r="K153" s="4" t="s">
        <v>27975</v>
      </c>
      <c r="L153" s="3" t="s">
        <v>27974</v>
      </c>
      <c r="M153" s="4" t="s">
        <v>1304</v>
      </c>
      <c r="N153" s="3" t="s">
        <v>27973</v>
      </c>
      <c r="O153" s="4"/>
      <c r="P153" t="s">
        <v>907</v>
      </c>
      <c r="Q153" s="3" t="s">
        <v>27972</v>
      </c>
      <c r="R153" s="4" t="s">
        <v>27971</v>
      </c>
      <c r="S153" t="s">
        <v>907</v>
      </c>
      <c r="T153" s="3"/>
      <c r="U153" s="4"/>
      <c r="V153" s="3"/>
      <c r="W153" s="4" t="s">
        <v>27970</v>
      </c>
      <c r="X153" s="3"/>
      <c r="Y153" s="4" t="s">
        <v>27969</v>
      </c>
      <c r="Z153" t="s">
        <v>907</v>
      </c>
      <c r="AA153" s="3" t="s">
        <v>27968</v>
      </c>
      <c r="AB153" s="4"/>
      <c r="AC153" s="3" t="s">
        <v>27967</v>
      </c>
      <c r="AD153" s="4" t="s">
        <v>27966</v>
      </c>
      <c r="AE153" s="3" t="s">
        <v>27965</v>
      </c>
      <c r="AF153" s="4"/>
      <c r="AG153" s="3" t="s">
        <v>27964</v>
      </c>
      <c r="AH153" s="4" t="s">
        <v>27963</v>
      </c>
      <c r="AI153" s="3" t="s">
        <v>27962</v>
      </c>
      <c r="AJ153" s="4" t="s">
        <v>27961</v>
      </c>
      <c r="AK153" s="3" t="s">
        <v>27960</v>
      </c>
      <c r="AL153" s="4" t="s">
        <v>6896</v>
      </c>
      <c r="AM153" s="3" t="s">
        <v>27959</v>
      </c>
      <c r="AN153" s="4"/>
      <c r="AO153" s="3" t="s">
        <v>27958</v>
      </c>
      <c r="AP153" s="4" t="s">
        <v>14946</v>
      </c>
      <c r="AQ153" s="3" t="s">
        <v>27957</v>
      </c>
      <c r="AR153" s="4" t="s">
        <v>27956</v>
      </c>
      <c r="AS153" s="3" t="s">
        <v>27955</v>
      </c>
      <c r="AT153" s="4"/>
      <c r="AU153" s="3" t="s">
        <v>27954</v>
      </c>
      <c r="AV153" s="4"/>
      <c r="AW153" s="3" t="s">
        <v>27953</v>
      </c>
      <c r="AX153" s="4"/>
      <c r="AY153" s="3" t="s">
        <v>27952</v>
      </c>
      <c r="AZ153" s="4"/>
      <c r="BA153" s="3" t="s">
        <v>27951</v>
      </c>
      <c r="BB153" s="4"/>
      <c r="BC153" s="3" t="s">
        <v>27950</v>
      </c>
      <c r="BD153" s="4" t="s">
        <v>6896</v>
      </c>
      <c r="BE153" s="3" t="s">
        <v>27949</v>
      </c>
      <c r="BF153" s="4"/>
    </row>
    <row r="154" spans="2:58" customFormat="1">
      <c r="B154" t="str">
        <f>IFERROR(VLOOKUP(E154,Swadesh!$C$6:$D$212,2,FALSE),"")</f>
        <v/>
      </c>
      <c r="D154" t="s">
        <v>25990</v>
      </c>
      <c r="E154" s="6" t="s">
        <v>27948</v>
      </c>
      <c r="F154" s="5">
        <v>3.18</v>
      </c>
      <c r="G154">
        <f t="shared" si="2"/>
        <v>2</v>
      </c>
      <c r="H154" s="3" t="s">
        <v>27947</v>
      </c>
      <c r="I154" s="4"/>
      <c r="J154" s="3" t="s">
        <v>27946</v>
      </c>
      <c r="K154" s="4" t="s">
        <v>27945</v>
      </c>
      <c r="L154" s="3" t="s">
        <v>27944</v>
      </c>
      <c r="M154" s="4"/>
      <c r="N154" s="3" t="s">
        <v>27943</v>
      </c>
      <c r="O154" s="4"/>
      <c r="P154" t="s">
        <v>907</v>
      </c>
      <c r="Q154" s="3"/>
      <c r="R154" s="4"/>
      <c r="S154" t="s">
        <v>907</v>
      </c>
      <c r="T154" s="3"/>
      <c r="U154" s="4"/>
      <c r="V154" s="3" t="s">
        <v>27942</v>
      </c>
      <c r="W154" s="4"/>
      <c r="X154" s="3" t="s">
        <v>27941</v>
      </c>
      <c r="Y154" s="4"/>
      <c r="Z154" t="s">
        <v>907</v>
      </c>
      <c r="AA154" s="3" t="s">
        <v>27940</v>
      </c>
      <c r="AB154" s="4" t="s">
        <v>27939</v>
      </c>
      <c r="AC154" s="3" t="s">
        <v>27938</v>
      </c>
      <c r="AD154" s="4"/>
      <c r="AE154" s="3" t="s">
        <v>27937</v>
      </c>
      <c r="AF154" s="4" t="s">
        <v>27936</v>
      </c>
      <c r="AG154" s="3" t="s">
        <v>27935</v>
      </c>
      <c r="AH154" s="4"/>
      <c r="AI154" s="3" t="s">
        <v>27934</v>
      </c>
      <c r="AJ154" s="4" t="s">
        <v>27933</v>
      </c>
      <c r="AK154" s="3" t="s">
        <v>27932</v>
      </c>
      <c r="AL154" s="4" t="s">
        <v>27931</v>
      </c>
      <c r="AM154" s="3" t="s">
        <v>27930</v>
      </c>
      <c r="AN154" s="4"/>
      <c r="AO154" s="3" t="s">
        <v>27929</v>
      </c>
      <c r="AP154" s="4"/>
      <c r="AQ154" s="3" t="s">
        <v>27928</v>
      </c>
      <c r="AR154" s="4"/>
      <c r="AS154" s="3" t="s">
        <v>27927</v>
      </c>
      <c r="AT154" s="4"/>
      <c r="AU154" s="3" t="s">
        <v>27926</v>
      </c>
      <c r="AV154" s="4"/>
      <c r="AW154" s="3" t="s">
        <v>27925</v>
      </c>
      <c r="AX154" s="4"/>
      <c r="AY154" s="3" t="s">
        <v>27924</v>
      </c>
      <c r="AZ154" s="4"/>
      <c r="BA154" s="3" t="s">
        <v>27923</v>
      </c>
      <c r="BB154" s="4"/>
      <c r="BC154" s="3" t="s">
        <v>27922</v>
      </c>
      <c r="BD154" s="4"/>
      <c r="BE154" s="3" t="s">
        <v>27921</v>
      </c>
      <c r="BF154" s="4"/>
    </row>
    <row r="155" spans="2:58" customFormat="1">
      <c r="B155" t="str">
        <f>IFERROR(VLOOKUP(E155,Swadesh!$C$6:$D$212,2,FALSE),"")</f>
        <v/>
      </c>
      <c r="D155" t="s">
        <v>25990</v>
      </c>
      <c r="E155" s="6" t="s">
        <v>27920</v>
      </c>
      <c r="F155" s="5">
        <v>3.19</v>
      </c>
      <c r="G155">
        <f t="shared" si="2"/>
        <v>2</v>
      </c>
      <c r="H155" s="3" t="s">
        <v>27919</v>
      </c>
      <c r="I155" s="4" t="s">
        <v>27918</v>
      </c>
      <c r="J155" s="3" t="s">
        <v>27917</v>
      </c>
      <c r="K155" s="4" t="s">
        <v>1129</v>
      </c>
      <c r="L155" s="3" t="s">
        <v>27916</v>
      </c>
      <c r="M155" s="4"/>
      <c r="N155" s="3" t="s">
        <v>27915</v>
      </c>
      <c r="O155" s="4"/>
      <c r="P155" t="s">
        <v>907</v>
      </c>
      <c r="Q155" s="3"/>
      <c r="R155" s="4"/>
      <c r="S155" t="s">
        <v>907</v>
      </c>
      <c r="T155" s="3"/>
      <c r="U155" s="4"/>
      <c r="V155" s="3" t="s">
        <v>27914</v>
      </c>
      <c r="W155" s="4"/>
      <c r="X155" s="3"/>
      <c r="Y155" s="4"/>
      <c r="Z155" t="s">
        <v>907</v>
      </c>
      <c r="AA155" s="3" t="s">
        <v>27913</v>
      </c>
      <c r="AB155" s="4"/>
      <c r="AC155" s="3" t="s">
        <v>27912</v>
      </c>
      <c r="AD155" s="4"/>
      <c r="AE155" s="3" t="s">
        <v>27911</v>
      </c>
      <c r="AF155" s="4" t="s">
        <v>27910</v>
      </c>
      <c r="AG155" s="3" t="s">
        <v>27909</v>
      </c>
      <c r="AH155" s="4"/>
      <c r="AI155" s="3" t="s">
        <v>27908</v>
      </c>
      <c r="AJ155" s="4"/>
      <c r="AK155" s="3" t="s">
        <v>27907</v>
      </c>
      <c r="AL155" s="4" t="s">
        <v>27906</v>
      </c>
      <c r="AM155" s="3" t="s">
        <v>27905</v>
      </c>
      <c r="AN155" s="4"/>
      <c r="AO155" s="3" t="s">
        <v>27904</v>
      </c>
      <c r="AP155" s="4"/>
      <c r="AQ155" s="3" t="s">
        <v>27903</v>
      </c>
      <c r="AR155" s="4"/>
      <c r="AS155" s="3" t="s">
        <v>27902</v>
      </c>
      <c r="AT155" s="4" t="s">
        <v>27901</v>
      </c>
      <c r="AU155" s="3" t="s">
        <v>27900</v>
      </c>
      <c r="AV155" s="4"/>
      <c r="AW155" s="3" t="s">
        <v>27899</v>
      </c>
      <c r="AX155" s="4" t="s">
        <v>27898</v>
      </c>
      <c r="AY155" s="3" t="s">
        <v>27897</v>
      </c>
      <c r="AZ155" s="4"/>
      <c r="BA155" s="3" t="s">
        <v>27896</v>
      </c>
      <c r="BB155" s="4"/>
      <c r="BC155" s="3" t="s">
        <v>27895</v>
      </c>
      <c r="BD155" s="4" t="s">
        <v>27894</v>
      </c>
      <c r="BE155" s="3" t="s">
        <v>27893</v>
      </c>
      <c r="BF155" s="4"/>
    </row>
    <row r="156" spans="2:58" customFormat="1">
      <c r="B156" t="str">
        <f>IFERROR(VLOOKUP(E156,Swadesh!$C$6:$D$212,2,FALSE),"")</f>
        <v/>
      </c>
      <c r="D156" t="s">
        <v>25990</v>
      </c>
      <c r="E156" s="6" t="s">
        <v>27892</v>
      </c>
      <c r="F156" s="5">
        <v>3.2</v>
      </c>
      <c r="G156">
        <f t="shared" si="2"/>
        <v>1</v>
      </c>
      <c r="H156" s="3" t="s">
        <v>27891</v>
      </c>
      <c r="I156" s="4" t="s">
        <v>27890</v>
      </c>
      <c r="J156" s="3" t="s">
        <v>27889</v>
      </c>
      <c r="K156" s="4" t="s">
        <v>27888</v>
      </c>
      <c r="L156" s="3" t="s">
        <v>27887</v>
      </c>
      <c r="M156" s="4" t="s">
        <v>27886</v>
      </c>
      <c r="N156" s="3" t="s">
        <v>27885</v>
      </c>
      <c r="O156" s="4"/>
      <c r="P156" t="s">
        <v>907</v>
      </c>
      <c r="Q156" s="3"/>
      <c r="R156" s="4"/>
      <c r="S156" t="s">
        <v>907</v>
      </c>
      <c r="T156" s="3"/>
      <c r="U156" s="4"/>
      <c r="V156" s="3"/>
      <c r="W156" s="4"/>
      <c r="X156" s="3" t="s">
        <v>27884</v>
      </c>
      <c r="Y156" s="4" t="s">
        <v>27883</v>
      </c>
      <c r="Z156" t="s">
        <v>907</v>
      </c>
      <c r="AA156" s="3" t="s">
        <v>27882</v>
      </c>
      <c r="AB156" s="4"/>
      <c r="AC156" s="3" t="s">
        <v>27881</v>
      </c>
      <c r="AD156" s="4"/>
      <c r="AE156" s="3" t="s">
        <v>27880</v>
      </c>
      <c r="AF156" s="4"/>
      <c r="AG156" s="3" t="s">
        <v>27879</v>
      </c>
      <c r="AH156" s="4"/>
      <c r="AI156" s="3" t="s">
        <v>27878</v>
      </c>
      <c r="AJ156" s="4"/>
      <c r="AK156" s="3" t="s">
        <v>27877</v>
      </c>
      <c r="AL156" s="4"/>
      <c r="AM156" s="3" t="s">
        <v>27876</v>
      </c>
      <c r="AN156" s="4"/>
      <c r="AO156" s="3" t="s">
        <v>27875</v>
      </c>
      <c r="AP156" s="4"/>
      <c r="AQ156" s="3" t="s">
        <v>27874</v>
      </c>
      <c r="AR156" s="4"/>
      <c r="AS156" s="3" t="s">
        <v>923</v>
      </c>
      <c r="AT156" s="4"/>
      <c r="AU156" s="3" t="s">
        <v>27873</v>
      </c>
      <c r="AV156" s="4"/>
      <c r="AW156" s="3" t="s">
        <v>27872</v>
      </c>
      <c r="AX156" s="4"/>
      <c r="AY156" s="3" t="s">
        <v>27871</v>
      </c>
      <c r="AZ156" s="4" t="s">
        <v>11482</v>
      </c>
      <c r="BA156" s="3" t="s">
        <v>27870</v>
      </c>
      <c r="BB156" s="4"/>
      <c r="BC156" s="3" t="s">
        <v>27869</v>
      </c>
      <c r="BD156" s="4" t="s">
        <v>27868</v>
      </c>
      <c r="BE156" s="3" t="s">
        <v>27867</v>
      </c>
      <c r="BF156" s="4"/>
    </row>
    <row r="157" spans="2:58" customFormat="1">
      <c r="B157" t="str">
        <f>IFERROR(VLOOKUP(E157,Swadesh!$C$6:$D$212,2,FALSE),"")</f>
        <v/>
      </c>
      <c r="D157" t="s">
        <v>25990</v>
      </c>
      <c r="E157" s="6" t="s">
        <v>27866</v>
      </c>
      <c r="F157" s="5">
        <v>3.21</v>
      </c>
      <c r="G157">
        <f t="shared" si="2"/>
        <v>2</v>
      </c>
      <c r="H157" s="3" t="s">
        <v>27865</v>
      </c>
      <c r="I157" s="4" t="s">
        <v>27864</v>
      </c>
      <c r="J157" s="3" t="s">
        <v>27863</v>
      </c>
      <c r="K157" s="4" t="s">
        <v>1129</v>
      </c>
      <c r="L157" s="3" t="s">
        <v>27862</v>
      </c>
      <c r="M157" s="4"/>
      <c r="N157" s="3" t="s">
        <v>27861</v>
      </c>
      <c r="O157" s="4"/>
      <c r="P157" t="s">
        <v>907</v>
      </c>
      <c r="Q157" s="3"/>
      <c r="R157" s="4"/>
      <c r="S157" t="s">
        <v>907</v>
      </c>
      <c r="T157" s="3"/>
      <c r="U157" s="4"/>
      <c r="V157" s="3" t="s">
        <v>27860</v>
      </c>
      <c r="W157" s="4"/>
      <c r="X157" s="3" t="s">
        <v>27859</v>
      </c>
      <c r="Y157" s="4"/>
      <c r="Z157" t="s">
        <v>907</v>
      </c>
      <c r="AA157" s="3" t="s">
        <v>27815</v>
      </c>
      <c r="AB157" s="4"/>
      <c r="AC157" s="3" t="s">
        <v>27858</v>
      </c>
      <c r="AD157" s="4"/>
      <c r="AE157" s="3" t="s">
        <v>27857</v>
      </c>
      <c r="AF157" s="4"/>
      <c r="AG157" s="3" t="s">
        <v>27856</v>
      </c>
      <c r="AH157" s="4"/>
      <c r="AI157" s="3" t="s">
        <v>27855</v>
      </c>
      <c r="AJ157" s="4"/>
      <c r="AK157" s="3" t="s">
        <v>27854</v>
      </c>
      <c r="AL157" s="4"/>
      <c r="AM157" s="3" t="s">
        <v>27853</v>
      </c>
      <c r="AN157" s="4"/>
      <c r="AO157" s="3" t="s">
        <v>27852</v>
      </c>
      <c r="AP157" s="4"/>
      <c r="AQ157" s="3" t="s">
        <v>27851</v>
      </c>
      <c r="AR157" s="4"/>
      <c r="AS157" s="3" t="s">
        <v>923</v>
      </c>
      <c r="AT157" s="4"/>
      <c r="AU157" s="3" t="s">
        <v>27850</v>
      </c>
      <c r="AV157" s="4"/>
      <c r="AW157" s="3" t="s">
        <v>27849</v>
      </c>
      <c r="AX157" s="4"/>
      <c r="AY157" s="3" t="s">
        <v>27848</v>
      </c>
      <c r="AZ157" s="4"/>
      <c r="BA157" s="3" t="s">
        <v>27847</v>
      </c>
      <c r="BB157" s="4"/>
      <c r="BC157" s="3" t="s">
        <v>27846</v>
      </c>
      <c r="BD157" s="4"/>
      <c r="BE157" s="3" t="s">
        <v>27845</v>
      </c>
      <c r="BF157" s="4"/>
    </row>
    <row r="158" spans="2:58" customFormat="1">
      <c r="B158" t="str">
        <f>IFERROR(VLOOKUP(E158,Swadesh!$C$6:$D$212,2,FALSE),"")</f>
        <v/>
      </c>
      <c r="D158" t="s">
        <v>25990</v>
      </c>
      <c r="E158" s="6" t="s">
        <v>27844</v>
      </c>
      <c r="F158" s="5">
        <v>3.22</v>
      </c>
      <c r="G158">
        <f t="shared" si="2"/>
        <v>2</v>
      </c>
      <c r="H158" s="3" t="s">
        <v>27843</v>
      </c>
      <c r="I158" s="4" t="s">
        <v>27842</v>
      </c>
      <c r="J158" s="3" t="s">
        <v>27841</v>
      </c>
      <c r="K158" s="4"/>
      <c r="L158" s="3" t="s">
        <v>27840</v>
      </c>
      <c r="M158" s="4"/>
      <c r="N158" s="3" t="s">
        <v>27839</v>
      </c>
      <c r="O158" s="4"/>
      <c r="P158" t="s">
        <v>907</v>
      </c>
      <c r="Q158" s="3"/>
      <c r="R158" s="4"/>
      <c r="S158" t="s">
        <v>907</v>
      </c>
      <c r="T158" s="3"/>
      <c r="U158" s="4"/>
      <c r="V158" s="3" t="s">
        <v>27838</v>
      </c>
      <c r="W158" s="4"/>
      <c r="X158" s="3" t="s">
        <v>27837</v>
      </c>
      <c r="Y158" s="4"/>
      <c r="Z158" t="s">
        <v>907</v>
      </c>
      <c r="AA158" s="3" t="s">
        <v>27815</v>
      </c>
      <c r="AB158" s="4"/>
      <c r="AC158" s="3" t="s">
        <v>27836</v>
      </c>
      <c r="AD158" s="4"/>
      <c r="AE158" s="3" t="s">
        <v>27835</v>
      </c>
      <c r="AF158" s="4"/>
      <c r="AG158" s="3" t="s">
        <v>27834</v>
      </c>
      <c r="AH158" s="4"/>
      <c r="AI158" s="3" t="s">
        <v>27833</v>
      </c>
      <c r="AJ158" s="4"/>
      <c r="AK158" s="3" t="s">
        <v>27832</v>
      </c>
      <c r="AL158" s="4"/>
      <c r="AM158" s="3" t="s">
        <v>27831</v>
      </c>
      <c r="AN158" s="4"/>
      <c r="AO158" s="3" t="s">
        <v>27830</v>
      </c>
      <c r="AP158" s="4"/>
      <c r="AQ158" s="3" t="s">
        <v>27829</v>
      </c>
      <c r="AR158" s="4"/>
      <c r="AS158" s="3" t="s">
        <v>27828</v>
      </c>
      <c r="AT158" s="4"/>
      <c r="AU158" s="3" t="s">
        <v>27827</v>
      </c>
      <c r="AV158" s="4"/>
      <c r="AW158" s="3" t="s">
        <v>9935</v>
      </c>
      <c r="AX158" s="4"/>
      <c r="AY158" s="3" t="s">
        <v>27804</v>
      </c>
      <c r="AZ158" s="4"/>
      <c r="BA158" s="3" t="s">
        <v>27826</v>
      </c>
      <c r="BB158" s="4"/>
      <c r="BC158" s="3" t="s">
        <v>27825</v>
      </c>
      <c r="BD158" s="4"/>
      <c r="BE158" s="3" t="s">
        <v>27824</v>
      </c>
      <c r="BF158" s="4"/>
    </row>
    <row r="159" spans="2:58" customFormat="1">
      <c r="B159" t="str">
        <f>IFERROR(VLOOKUP(E159,Swadesh!$C$6:$D$212,2,FALSE),"")</f>
        <v/>
      </c>
      <c r="D159" t="s">
        <v>25990</v>
      </c>
      <c r="E159" s="6" t="s">
        <v>27823</v>
      </c>
      <c r="F159" s="5">
        <v>3.23</v>
      </c>
      <c r="G159">
        <f t="shared" si="2"/>
        <v>2</v>
      </c>
      <c r="H159" s="3" t="s">
        <v>27822</v>
      </c>
      <c r="I159" s="4"/>
      <c r="J159" s="3" t="s">
        <v>27821</v>
      </c>
      <c r="K159" s="4" t="s">
        <v>27820</v>
      </c>
      <c r="L159" s="3" t="s">
        <v>27819</v>
      </c>
      <c r="M159" s="4"/>
      <c r="N159" s="3" t="s">
        <v>27818</v>
      </c>
      <c r="O159" s="4"/>
      <c r="P159" t="s">
        <v>907</v>
      </c>
      <c r="Q159" s="3"/>
      <c r="R159" s="4"/>
      <c r="S159" t="s">
        <v>907</v>
      </c>
      <c r="T159" s="3"/>
      <c r="U159" s="4"/>
      <c r="V159" s="3" t="s">
        <v>27817</v>
      </c>
      <c r="W159" s="4"/>
      <c r="X159" s="3" t="s">
        <v>27816</v>
      </c>
      <c r="Y159" s="4"/>
      <c r="Z159" t="s">
        <v>907</v>
      </c>
      <c r="AA159" s="3" t="s">
        <v>27815</v>
      </c>
      <c r="AB159" s="4"/>
      <c r="AC159" s="3" t="s">
        <v>27814</v>
      </c>
      <c r="AD159" s="4"/>
      <c r="AE159" s="3" t="s">
        <v>27813</v>
      </c>
      <c r="AF159" s="4"/>
      <c r="AG159" s="3" t="s">
        <v>27812</v>
      </c>
      <c r="AH159" s="4"/>
      <c r="AI159" s="3" t="s">
        <v>27811</v>
      </c>
      <c r="AJ159" s="4"/>
      <c r="AK159" s="3" t="s">
        <v>27810</v>
      </c>
      <c r="AL159" s="4"/>
      <c r="AM159" s="3" t="s">
        <v>27809</v>
      </c>
      <c r="AN159" s="4"/>
      <c r="AO159" s="3" t="s">
        <v>27808</v>
      </c>
      <c r="AP159" s="4"/>
      <c r="AQ159" s="3" t="s">
        <v>27807</v>
      </c>
      <c r="AR159" s="4"/>
      <c r="AS159" s="3" t="s">
        <v>923</v>
      </c>
      <c r="AT159" s="4"/>
      <c r="AU159" s="3" t="s">
        <v>27806</v>
      </c>
      <c r="AV159" s="4"/>
      <c r="AW159" s="3" t="s">
        <v>27805</v>
      </c>
      <c r="AX159" s="4"/>
      <c r="AY159" s="3" t="s">
        <v>27804</v>
      </c>
      <c r="AZ159" s="4"/>
      <c r="BA159" s="3" t="s">
        <v>27803</v>
      </c>
      <c r="BB159" s="4"/>
      <c r="BC159" s="3" t="s">
        <v>27802</v>
      </c>
      <c r="BD159" s="4"/>
      <c r="BE159" s="3" t="s">
        <v>27801</v>
      </c>
      <c r="BF159" s="4"/>
    </row>
    <row r="160" spans="2:58" customFormat="1">
      <c r="B160" t="str">
        <f>IFERROR(VLOOKUP(E160,Swadesh!$C$6:$D$212,2,FALSE),"")</f>
        <v/>
      </c>
      <c r="D160" t="s">
        <v>25990</v>
      </c>
      <c r="E160" s="6" t="s">
        <v>27800</v>
      </c>
      <c r="F160" s="5">
        <v>3.24</v>
      </c>
      <c r="G160">
        <f t="shared" si="2"/>
        <v>2</v>
      </c>
      <c r="H160" s="3" t="s">
        <v>27799</v>
      </c>
      <c r="I160" s="4"/>
      <c r="J160" s="3" t="s">
        <v>27798</v>
      </c>
      <c r="K160" s="4" t="s">
        <v>959</v>
      </c>
      <c r="L160" s="3" t="s">
        <v>27797</v>
      </c>
      <c r="M160" s="4"/>
      <c r="N160" s="3" t="s">
        <v>27796</v>
      </c>
      <c r="O160" s="4"/>
      <c r="P160" t="s">
        <v>907</v>
      </c>
      <c r="Q160" s="3"/>
      <c r="R160" s="4"/>
      <c r="S160" t="s">
        <v>907</v>
      </c>
      <c r="T160" s="3"/>
      <c r="U160" s="4"/>
      <c r="V160" s="3" t="s">
        <v>27795</v>
      </c>
      <c r="W160" s="4"/>
      <c r="X160" s="3" t="s">
        <v>27794</v>
      </c>
      <c r="Y160" s="4"/>
      <c r="Z160" t="s">
        <v>907</v>
      </c>
      <c r="AA160" s="3" t="s">
        <v>27793</v>
      </c>
      <c r="AB160" s="4" t="s">
        <v>27792</v>
      </c>
      <c r="AC160" s="3" t="s">
        <v>27791</v>
      </c>
      <c r="AD160" s="4"/>
      <c r="AE160" s="3" t="s">
        <v>27790</v>
      </c>
      <c r="AF160" s="4"/>
      <c r="AG160" s="3" t="s">
        <v>27789</v>
      </c>
      <c r="AH160" s="4"/>
      <c r="AI160" s="3" t="s">
        <v>27788</v>
      </c>
      <c r="AJ160" s="4"/>
      <c r="AK160" s="3" t="s">
        <v>27787</v>
      </c>
      <c r="AL160" s="4"/>
      <c r="AM160" s="3" t="s">
        <v>27786</v>
      </c>
      <c r="AN160" s="4"/>
      <c r="AO160" s="3" t="s">
        <v>27785</v>
      </c>
      <c r="AP160" s="4"/>
      <c r="AQ160" s="3" t="s">
        <v>27784</v>
      </c>
      <c r="AR160" s="4"/>
      <c r="AS160" s="3" t="s">
        <v>27783</v>
      </c>
      <c r="AT160" s="4" t="s">
        <v>27782</v>
      </c>
      <c r="AU160" s="3" t="s">
        <v>27781</v>
      </c>
      <c r="AV160" s="4"/>
      <c r="AW160" s="3" t="s">
        <v>27780</v>
      </c>
      <c r="AX160" s="4"/>
      <c r="AY160" s="3" t="s">
        <v>27779</v>
      </c>
      <c r="AZ160" s="4"/>
      <c r="BA160" s="3" t="s">
        <v>27778</v>
      </c>
      <c r="BB160" s="4"/>
      <c r="BC160" s="3" t="s">
        <v>27777</v>
      </c>
      <c r="BD160" s="4"/>
      <c r="BE160" s="3" t="s">
        <v>27776</v>
      </c>
      <c r="BF160" s="4" t="s">
        <v>27775</v>
      </c>
    </row>
    <row r="161" spans="2:57" customFormat="1">
      <c r="B161" t="str">
        <f>IFERROR(VLOOKUP(E161,Swadesh!$C$6:$D$212,2,FALSE),"")</f>
        <v/>
      </c>
      <c r="D161" t="s">
        <v>25990</v>
      </c>
      <c r="E161" s="6" t="s">
        <v>27774</v>
      </c>
      <c r="F161" s="5">
        <v>3.25</v>
      </c>
      <c r="G161">
        <f t="shared" si="2"/>
        <v>2</v>
      </c>
      <c r="H161" s="3" t="s">
        <v>27773</v>
      </c>
      <c r="I161" s="4"/>
      <c r="J161" s="3" t="s">
        <v>27753</v>
      </c>
      <c r="K161" s="4"/>
      <c r="L161" s="3" t="s">
        <v>27772</v>
      </c>
      <c r="M161" s="4"/>
      <c r="N161" s="3" t="s">
        <v>27771</v>
      </c>
      <c r="O161" s="4"/>
      <c r="P161" t="s">
        <v>907</v>
      </c>
      <c r="Q161" s="3"/>
      <c r="R161" s="4"/>
      <c r="S161" t="s">
        <v>907</v>
      </c>
      <c r="T161" s="3"/>
      <c r="U161" s="4"/>
      <c r="V161" s="3" t="s">
        <v>27770</v>
      </c>
      <c r="W161" s="4"/>
      <c r="X161" s="3" t="s">
        <v>27769</v>
      </c>
      <c r="Y161" s="4"/>
      <c r="Z161" t="s">
        <v>907</v>
      </c>
      <c r="AA161" s="3" t="s">
        <v>27768</v>
      </c>
      <c r="AB161" s="4"/>
      <c r="AC161" s="3" t="s">
        <v>27728</v>
      </c>
      <c r="AD161" s="4"/>
      <c r="AE161" s="3" t="s">
        <v>27767</v>
      </c>
      <c r="AF161" s="4" t="s">
        <v>27766</v>
      </c>
      <c r="AG161" s="3" t="s">
        <v>27765</v>
      </c>
      <c r="AH161" s="4"/>
      <c r="AI161" s="3" t="s">
        <v>27764</v>
      </c>
      <c r="AJ161" s="4"/>
      <c r="AK161" s="3" t="s">
        <v>27763</v>
      </c>
      <c r="AL161" s="4"/>
      <c r="AM161" s="3" t="s">
        <v>27762</v>
      </c>
      <c r="AN161" s="4"/>
      <c r="AO161" s="3" t="s">
        <v>27761</v>
      </c>
      <c r="AP161" s="4"/>
      <c r="AQ161" s="3" t="s">
        <v>27760</v>
      </c>
      <c r="AR161" s="4"/>
      <c r="AS161" s="3" t="s">
        <v>27699</v>
      </c>
      <c r="AT161" s="4"/>
      <c r="AU161" s="3" t="s">
        <v>27759</v>
      </c>
      <c r="AV161" s="4"/>
      <c r="AW161" s="3" t="s">
        <v>27718</v>
      </c>
      <c r="AX161" s="4"/>
      <c r="AY161" s="3" t="s">
        <v>27758</v>
      </c>
      <c r="AZ161" s="4"/>
      <c r="BA161" s="3" t="s">
        <v>27757</v>
      </c>
      <c r="BB161" s="4"/>
      <c r="BC161" s="3" t="s">
        <v>27715</v>
      </c>
      <c r="BD161" s="4"/>
      <c r="BE161" s="3" t="s">
        <v>27756</v>
      </c>
    </row>
    <row r="162" spans="2:57" customFormat="1">
      <c r="B162" t="str">
        <f>IFERROR(VLOOKUP(E162,Swadesh!$C$6:$D$212,2,FALSE),"")</f>
        <v/>
      </c>
      <c r="D162" t="s">
        <v>25990</v>
      </c>
      <c r="E162" s="6" t="s">
        <v>27755</v>
      </c>
      <c r="F162" s="5">
        <v>3.26</v>
      </c>
      <c r="G162">
        <f t="shared" si="2"/>
        <v>2</v>
      </c>
      <c r="H162" s="3" t="s">
        <v>27754</v>
      </c>
      <c r="I162" s="4"/>
      <c r="J162" s="3" t="s">
        <v>27753</v>
      </c>
      <c r="K162" s="4"/>
      <c r="L162" s="3" t="s">
        <v>27752</v>
      </c>
      <c r="M162" s="4"/>
      <c r="N162" s="3" t="s">
        <v>27751</v>
      </c>
      <c r="O162" s="4"/>
      <c r="P162" t="s">
        <v>907</v>
      </c>
      <c r="Q162" s="3"/>
      <c r="R162" s="4"/>
      <c r="S162" t="s">
        <v>907</v>
      </c>
      <c r="T162" s="3"/>
      <c r="U162" s="4"/>
      <c r="V162" s="3"/>
      <c r="W162" s="4"/>
      <c r="X162" s="3" t="s">
        <v>27750</v>
      </c>
      <c r="Y162" s="4"/>
      <c r="Z162" t="s">
        <v>907</v>
      </c>
      <c r="AA162" s="3"/>
      <c r="AB162" s="4"/>
      <c r="AC162" s="3" t="s">
        <v>27749</v>
      </c>
      <c r="AD162" s="4"/>
      <c r="AE162" s="3" t="s">
        <v>27748</v>
      </c>
      <c r="AF162" s="4" t="s">
        <v>2353</v>
      </c>
      <c r="AG162" s="3" t="s">
        <v>27747</v>
      </c>
      <c r="AH162" s="4"/>
      <c r="AI162" s="3" t="s">
        <v>27746</v>
      </c>
      <c r="AJ162" s="4"/>
      <c r="AK162" s="3" t="s">
        <v>27745</v>
      </c>
      <c r="AL162" s="4"/>
      <c r="AM162" s="3" t="s">
        <v>27744</v>
      </c>
      <c r="AN162" s="4"/>
      <c r="AO162" s="3" t="s">
        <v>27743</v>
      </c>
      <c r="AP162" s="4"/>
      <c r="AQ162" s="3" t="s">
        <v>27742</v>
      </c>
      <c r="AR162" s="4"/>
      <c r="AS162" s="3" t="s">
        <v>923</v>
      </c>
      <c r="AT162" s="4"/>
      <c r="AU162" s="3" t="s">
        <v>27741</v>
      </c>
      <c r="AV162" s="4"/>
      <c r="AW162" s="3" t="s">
        <v>27740</v>
      </c>
      <c r="AX162" s="4"/>
      <c r="AY162" s="3" t="s">
        <v>27739</v>
      </c>
      <c r="AZ162" s="4"/>
      <c r="BA162" s="3" t="s">
        <v>27738</v>
      </c>
      <c r="BB162" s="4"/>
      <c r="BC162" s="3" t="s">
        <v>27737</v>
      </c>
      <c r="BD162" s="4"/>
      <c r="BE162" s="3" t="s">
        <v>27736</v>
      </c>
    </row>
    <row r="163" spans="2:57" customFormat="1">
      <c r="B163" t="str">
        <f>IFERROR(VLOOKUP(E163,Swadesh!$C$6:$D$212,2,FALSE),"")</f>
        <v/>
      </c>
      <c r="D163" t="s">
        <v>25990</v>
      </c>
      <c r="E163" s="6" t="s">
        <v>27735</v>
      </c>
      <c r="F163" s="5">
        <v>3.28</v>
      </c>
      <c r="G163">
        <f t="shared" si="2"/>
        <v>2</v>
      </c>
      <c r="H163" s="3" t="s">
        <v>27734</v>
      </c>
      <c r="I163" s="4" t="s">
        <v>27733</v>
      </c>
      <c r="J163" s="3" t="s">
        <v>27732</v>
      </c>
      <c r="K163" s="4"/>
      <c r="L163" s="3" t="s">
        <v>27731</v>
      </c>
      <c r="M163" s="4"/>
      <c r="N163" s="3" t="s">
        <v>27730</v>
      </c>
      <c r="O163" s="4"/>
      <c r="P163" t="s">
        <v>907</v>
      </c>
      <c r="Q163" s="3"/>
      <c r="R163" s="4"/>
      <c r="S163" t="s">
        <v>907</v>
      </c>
      <c r="T163" s="3"/>
      <c r="U163" s="4"/>
      <c r="V163" s="3"/>
      <c r="W163" s="4"/>
      <c r="X163" s="3" t="s">
        <v>27729</v>
      </c>
      <c r="Y163" s="4"/>
      <c r="Z163" t="s">
        <v>907</v>
      </c>
      <c r="AA163" s="3"/>
      <c r="AB163" s="4"/>
      <c r="AC163" s="3" t="s">
        <v>27728</v>
      </c>
      <c r="AD163" s="4"/>
      <c r="AE163" s="3" t="s">
        <v>27727</v>
      </c>
      <c r="AF163" s="4" t="s">
        <v>27726</v>
      </c>
      <c r="AG163" s="3" t="s">
        <v>27725</v>
      </c>
      <c r="AH163" s="4"/>
      <c r="AI163" s="3" t="s">
        <v>27724</v>
      </c>
      <c r="AJ163" s="4"/>
      <c r="AK163" s="3" t="s">
        <v>27723</v>
      </c>
      <c r="AL163" s="4"/>
      <c r="AM163" s="3" t="s">
        <v>27722</v>
      </c>
      <c r="AN163" s="4"/>
      <c r="AO163" s="3" t="s">
        <v>27721</v>
      </c>
      <c r="AP163" s="4"/>
      <c r="AQ163" s="3" t="s">
        <v>27720</v>
      </c>
      <c r="AR163" s="4"/>
      <c r="AS163" s="3" t="s">
        <v>923</v>
      </c>
      <c r="AT163" s="4"/>
      <c r="AU163" s="3" t="s">
        <v>27719</v>
      </c>
      <c r="AV163" s="4"/>
      <c r="AW163" s="3" t="s">
        <v>27718</v>
      </c>
      <c r="AX163" s="4"/>
      <c r="AY163" s="3" t="s">
        <v>27717</v>
      </c>
      <c r="AZ163" s="4"/>
      <c r="BA163" s="3" t="s">
        <v>27716</v>
      </c>
      <c r="BB163" s="4"/>
      <c r="BC163" s="3" t="s">
        <v>27715</v>
      </c>
      <c r="BD163" s="4"/>
      <c r="BE163" s="3" t="s">
        <v>1872</v>
      </c>
    </row>
    <row r="164" spans="2:57" customFormat="1">
      <c r="B164" t="str">
        <f>IFERROR(VLOOKUP(E164,Swadesh!$C$6:$D$212,2,FALSE),"")</f>
        <v/>
      </c>
      <c r="D164" t="s">
        <v>25990</v>
      </c>
      <c r="E164" s="6" t="s">
        <v>27699</v>
      </c>
      <c r="F164" s="5">
        <v>3.29</v>
      </c>
      <c r="G164">
        <f t="shared" si="2"/>
        <v>2</v>
      </c>
      <c r="H164" s="3" t="s">
        <v>27714</v>
      </c>
      <c r="I164" s="4" t="s">
        <v>27713</v>
      </c>
      <c r="J164" s="3" t="s">
        <v>27712</v>
      </c>
      <c r="K164" s="4" t="s">
        <v>27711</v>
      </c>
      <c r="L164" s="3" t="s">
        <v>27710</v>
      </c>
      <c r="M164" s="4"/>
      <c r="N164" s="3" t="s">
        <v>27709</v>
      </c>
      <c r="O164" s="4"/>
      <c r="P164" t="s">
        <v>907</v>
      </c>
      <c r="Q164" s="3"/>
      <c r="R164" s="4"/>
      <c r="S164" t="s">
        <v>907</v>
      </c>
      <c r="T164" s="3"/>
      <c r="U164" s="4"/>
      <c r="V164" s="3" t="s">
        <v>27708</v>
      </c>
      <c r="W164" s="4"/>
      <c r="X164" s="3" t="s">
        <v>27707</v>
      </c>
      <c r="Y164" s="4"/>
      <c r="Z164" t="s">
        <v>907</v>
      </c>
      <c r="AA164" s="3" t="s">
        <v>27706</v>
      </c>
      <c r="AB164" s="4"/>
      <c r="AC164" s="3" t="s">
        <v>27705</v>
      </c>
      <c r="AD164" s="4"/>
      <c r="AE164" s="3" t="s">
        <v>27704</v>
      </c>
      <c r="AF164" s="4"/>
      <c r="AG164" s="3" t="s">
        <v>27703</v>
      </c>
      <c r="AH164" s="4"/>
      <c r="AI164" s="3" t="s">
        <v>27702</v>
      </c>
      <c r="AJ164" s="4"/>
      <c r="AK164" s="3" t="s">
        <v>27701</v>
      </c>
      <c r="AL164" s="4"/>
      <c r="AM164" s="3" t="s">
        <v>27700</v>
      </c>
      <c r="AN164" s="4"/>
      <c r="AO164" s="3" t="s">
        <v>27699</v>
      </c>
      <c r="AP164" s="4"/>
      <c r="AQ164" s="3" t="s">
        <v>27698</v>
      </c>
      <c r="AR164" s="4"/>
      <c r="AS164" s="3" t="s">
        <v>27697</v>
      </c>
      <c r="AT164" s="4"/>
      <c r="AU164" s="3" t="s">
        <v>18789</v>
      </c>
      <c r="AV164" s="4"/>
      <c r="AW164" s="3" t="s">
        <v>27696</v>
      </c>
      <c r="AX164" s="4"/>
      <c r="AY164" s="3" t="s">
        <v>27695</v>
      </c>
      <c r="AZ164" s="4"/>
      <c r="BA164" s="3" t="s">
        <v>27694</v>
      </c>
      <c r="BB164" s="4"/>
      <c r="BC164" s="3" t="s">
        <v>27693</v>
      </c>
      <c r="BD164" s="4"/>
      <c r="BE164" s="3" t="s">
        <v>27692</v>
      </c>
    </row>
    <row r="165" spans="2:57" customFormat="1">
      <c r="B165" t="str">
        <f>IFERROR(VLOOKUP(E165,Swadesh!$C$6:$D$212,2,FALSE),"")</f>
        <v/>
      </c>
      <c r="D165" t="s">
        <v>25990</v>
      </c>
      <c r="E165" s="6" t="s">
        <v>27691</v>
      </c>
      <c r="F165" s="5">
        <v>3.32</v>
      </c>
      <c r="G165">
        <f t="shared" si="2"/>
        <v>2</v>
      </c>
      <c r="H165" s="3" t="s">
        <v>27690</v>
      </c>
      <c r="I165" s="4"/>
      <c r="J165" s="3" t="s">
        <v>27689</v>
      </c>
      <c r="K165" s="4" t="s">
        <v>959</v>
      </c>
      <c r="L165" s="3" t="s">
        <v>27688</v>
      </c>
      <c r="M165" s="4"/>
      <c r="N165" s="3" t="s">
        <v>27687</v>
      </c>
      <c r="O165" s="4"/>
      <c r="P165" t="s">
        <v>907</v>
      </c>
      <c r="Q165" s="3"/>
      <c r="R165" s="4"/>
      <c r="S165" t="s">
        <v>907</v>
      </c>
      <c r="T165" s="3"/>
      <c r="U165" s="4"/>
      <c r="V165" s="3" t="s">
        <v>27686</v>
      </c>
      <c r="W165" s="4"/>
      <c r="X165" s="3" t="s">
        <v>27685</v>
      </c>
      <c r="Y165" s="4"/>
      <c r="Z165" t="s">
        <v>907</v>
      </c>
      <c r="AA165" s="3" t="s">
        <v>27684</v>
      </c>
      <c r="AB165" s="4"/>
      <c r="AC165" s="3" t="s">
        <v>27683</v>
      </c>
      <c r="AD165" s="4"/>
      <c r="AE165" s="3" t="s">
        <v>27682</v>
      </c>
      <c r="AF165" s="4"/>
      <c r="AG165" s="3" t="s">
        <v>27681</v>
      </c>
      <c r="AH165" s="4"/>
      <c r="AI165" s="3" t="s">
        <v>27680</v>
      </c>
      <c r="AJ165" s="4"/>
      <c r="AK165" s="3" t="s">
        <v>27679</v>
      </c>
      <c r="AL165" s="4"/>
      <c r="AM165" s="3" t="s">
        <v>27678</v>
      </c>
      <c r="AN165" s="4"/>
      <c r="AO165" s="3" t="s">
        <v>27677</v>
      </c>
      <c r="AP165" s="4"/>
      <c r="AQ165" s="3" t="s">
        <v>27676</v>
      </c>
      <c r="AR165" s="4" t="s">
        <v>27675</v>
      </c>
      <c r="AS165" s="3" t="s">
        <v>27674</v>
      </c>
      <c r="AT165" s="4" t="s">
        <v>27673</v>
      </c>
      <c r="AU165" s="3" t="s">
        <v>27672</v>
      </c>
      <c r="AV165" s="4"/>
      <c r="AW165" s="3" t="s">
        <v>27671</v>
      </c>
      <c r="AX165" s="4"/>
      <c r="AY165" s="3" t="s">
        <v>27670</v>
      </c>
      <c r="AZ165" s="4"/>
      <c r="BA165" s="3" t="s">
        <v>27669</v>
      </c>
      <c r="BB165" s="4"/>
      <c r="BC165" s="3" t="s">
        <v>27668</v>
      </c>
      <c r="BD165" s="4"/>
      <c r="BE165" s="3" t="s">
        <v>27667</v>
      </c>
    </row>
    <row r="166" spans="2:57" customFormat="1">
      <c r="B166" t="str">
        <f>IFERROR(VLOOKUP(E166,Swadesh!$C$6:$D$212,2,FALSE),"")</f>
        <v/>
      </c>
      <c r="D166" t="s">
        <v>25990</v>
      </c>
      <c r="E166" s="6" t="s">
        <v>18141</v>
      </c>
      <c r="F166" s="5">
        <v>3.34</v>
      </c>
      <c r="G166">
        <f t="shared" si="2"/>
        <v>2</v>
      </c>
      <c r="H166" s="3" t="s">
        <v>27666</v>
      </c>
      <c r="I166" s="4"/>
      <c r="J166" s="3" t="s">
        <v>27665</v>
      </c>
      <c r="K166" s="4"/>
      <c r="L166" s="3"/>
      <c r="M166" s="4"/>
      <c r="N166" s="3" t="s">
        <v>27664</v>
      </c>
      <c r="O166" s="4"/>
      <c r="P166" t="s">
        <v>907</v>
      </c>
      <c r="Q166" s="3"/>
      <c r="R166" s="4"/>
      <c r="S166" t="s">
        <v>907</v>
      </c>
      <c r="T166" s="3"/>
      <c r="U166" s="4"/>
      <c r="V166" s="3" t="s">
        <v>27663</v>
      </c>
      <c r="W166" s="4"/>
      <c r="X166" s="3" t="s">
        <v>27662</v>
      </c>
      <c r="Y166" s="4"/>
      <c r="Z166" t="s">
        <v>907</v>
      </c>
      <c r="AA166" s="3" t="s">
        <v>27661</v>
      </c>
      <c r="AB166" s="4"/>
      <c r="AC166" s="3" t="s">
        <v>27660</v>
      </c>
      <c r="AD166" s="4"/>
      <c r="AE166" s="3" t="s">
        <v>27659</v>
      </c>
      <c r="AF166" s="4"/>
      <c r="AG166" s="3" t="s">
        <v>27658</v>
      </c>
      <c r="AH166" s="4"/>
      <c r="AI166" s="3" t="s">
        <v>27657</v>
      </c>
      <c r="AJ166" s="4"/>
      <c r="AK166" s="3" t="s">
        <v>27656</v>
      </c>
      <c r="AL166" s="4"/>
      <c r="AM166" s="3" t="s">
        <v>27655</v>
      </c>
      <c r="AN166" s="4"/>
      <c r="AO166" s="3" t="s">
        <v>27654</v>
      </c>
      <c r="AP166" s="4"/>
      <c r="AQ166" s="3" t="s">
        <v>27653</v>
      </c>
      <c r="AR166" s="4"/>
      <c r="AS166" s="3" t="s">
        <v>923</v>
      </c>
      <c r="AT166" s="4" t="s">
        <v>27629</v>
      </c>
      <c r="AU166" s="3" t="s">
        <v>27652</v>
      </c>
      <c r="AV166" s="4"/>
      <c r="AW166" s="3" t="s">
        <v>27651</v>
      </c>
      <c r="AX166" s="4"/>
      <c r="AY166" s="3" t="s">
        <v>27650</v>
      </c>
      <c r="AZ166" s="4"/>
      <c r="BA166" s="3" t="s">
        <v>27649</v>
      </c>
      <c r="BB166" s="4"/>
      <c r="BC166" s="3" t="s">
        <v>27648</v>
      </c>
      <c r="BD166" s="4"/>
      <c r="BE166" s="3" t="s">
        <v>27647</v>
      </c>
    </row>
    <row r="167" spans="2:57" customFormat="1">
      <c r="B167" t="str">
        <f>IFERROR(VLOOKUP(E167,Swadesh!$C$6:$D$212,2,FALSE),"")</f>
        <v/>
      </c>
      <c r="D167" t="s">
        <v>25990</v>
      </c>
      <c r="E167" s="6" t="s">
        <v>25117</v>
      </c>
      <c r="F167" s="5">
        <v>3.35</v>
      </c>
      <c r="G167">
        <f t="shared" si="2"/>
        <v>2</v>
      </c>
      <c r="H167" s="3" t="s">
        <v>27646</v>
      </c>
      <c r="I167" s="4"/>
      <c r="J167" s="3" t="s">
        <v>27645</v>
      </c>
      <c r="K167" s="4"/>
      <c r="L167" s="3" t="s">
        <v>27644</v>
      </c>
      <c r="M167" s="4"/>
      <c r="N167" s="3" t="s">
        <v>27643</v>
      </c>
      <c r="O167" s="4"/>
      <c r="P167" t="s">
        <v>907</v>
      </c>
      <c r="Q167" s="3"/>
      <c r="R167" s="4"/>
      <c r="S167" t="s">
        <v>907</v>
      </c>
      <c r="T167" s="3" t="s">
        <v>27642</v>
      </c>
      <c r="U167" s="4" t="s">
        <v>27641</v>
      </c>
      <c r="V167" s="3" t="s">
        <v>27640</v>
      </c>
      <c r="W167" s="4"/>
      <c r="X167" s="3" t="s">
        <v>27639</v>
      </c>
      <c r="Y167" s="4"/>
      <c r="Z167" t="s">
        <v>907</v>
      </c>
      <c r="AA167" s="3" t="s">
        <v>27638</v>
      </c>
      <c r="AB167" s="4"/>
      <c r="AC167" s="3" t="s">
        <v>27637</v>
      </c>
      <c r="AD167" s="4"/>
      <c r="AE167" s="3" t="s">
        <v>27636</v>
      </c>
      <c r="AF167" s="4"/>
      <c r="AG167" s="3" t="s">
        <v>27635</v>
      </c>
      <c r="AH167" s="4"/>
      <c r="AI167" s="3" t="s">
        <v>27634</v>
      </c>
      <c r="AJ167" s="4"/>
      <c r="AK167" s="3" t="s">
        <v>27633</v>
      </c>
      <c r="AL167" s="4"/>
      <c r="AM167" s="3" t="s">
        <v>27632</v>
      </c>
      <c r="AN167" s="4"/>
      <c r="AO167" s="3" t="s">
        <v>27631</v>
      </c>
      <c r="AP167" s="4"/>
      <c r="AQ167" s="3" t="s">
        <v>27630</v>
      </c>
      <c r="AR167" s="4"/>
      <c r="AS167" s="3" t="s">
        <v>923</v>
      </c>
      <c r="AT167" s="4" t="s">
        <v>27629</v>
      </c>
      <c r="AU167" s="3" t="s">
        <v>27628</v>
      </c>
      <c r="AV167" s="4"/>
      <c r="AW167" s="3" t="s">
        <v>27627</v>
      </c>
      <c r="AX167" s="4"/>
      <c r="AY167" s="3" t="s">
        <v>27626</v>
      </c>
      <c r="AZ167" s="4"/>
      <c r="BA167" s="3" t="s">
        <v>27625</v>
      </c>
      <c r="BB167" s="4"/>
      <c r="BC167" s="3" t="s">
        <v>27624</v>
      </c>
      <c r="BD167" s="4"/>
      <c r="BE167" s="3" t="s">
        <v>27623</v>
      </c>
    </row>
    <row r="168" spans="2:57" customFormat="1">
      <c r="B168" t="str">
        <f>IFERROR(VLOOKUP(E168,Swadesh!$C$6:$D$212,2,FALSE),"")</f>
        <v/>
      </c>
      <c r="D168" t="s">
        <v>25990</v>
      </c>
      <c r="E168" s="6" t="s">
        <v>27622</v>
      </c>
      <c r="F168" s="5">
        <v>3.36</v>
      </c>
      <c r="G168">
        <f t="shared" si="2"/>
        <v>2</v>
      </c>
      <c r="H168" s="3" t="s">
        <v>27621</v>
      </c>
      <c r="I168" s="4" t="s">
        <v>27620</v>
      </c>
      <c r="J168" s="3" t="s">
        <v>27619</v>
      </c>
      <c r="K168" s="4"/>
      <c r="L168" s="3" t="s">
        <v>27618</v>
      </c>
      <c r="M168" s="4"/>
      <c r="N168" s="3" t="s">
        <v>27617</v>
      </c>
      <c r="O168" s="4"/>
      <c r="P168" t="s">
        <v>907</v>
      </c>
      <c r="Q168" s="3"/>
      <c r="R168" s="4"/>
      <c r="S168" t="s">
        <v>907</v>
      </c>
      <c r="T168" s="3"/>
      <c r="U168" s="4"/>
      <c r="V168" s="3" t="s">
        <v>27616</v>
      </c>
      <c r="W168" s="4"/>
      <c r="X168" s="3" t="s">
        <v>27615</v>
      </c>
      <c r="Y168" s="4"/>
      <c r="Z168" t="s">
        <v>907</v>
      </c>
      <c r="AA168" s="3" t="s">
        <v>27614</v>
      </c>
      <c r="AB168" s="4" t="s">
        <v>27613</v>
      </c>
      <c r="AC168" s="3" t="s">
        <v>27612</v>
      </c>
      <c r="AD168" s="4"/>
      <c r="AE168" s="3" t="s">
        <v>27611</v>
      </c>
      <c r="AF168" s="4"/>
      <c r="AG168" s="3" t="s">
        <v>27610</v>
      </c>
      <c r="AH168" s="4"/>
      <c r="AI168" s="3" t="s">
        <v>27609</v>
      </c>
      <c r="AJ168" s="4"/>
      <c r="AK168" s="3" t="s">
        <v>27608</v>
      </c>
      <c r="AL168" s="4"/>
      <c r="AM168" s="3" t="s">
        <v>27607</v>
      </c>
      <c r="AN168" s="4"/>
      <c r="AO168" s="3" t="s">
        <v>27606</v>
      </c>
      <c r="AP168" s="4" t="s">
        <v>27605</v>
      </c>
      <c r="AQ168" s="3" t="s">
        <v>27604</v>
      </c>
      <c r="AR168" s="4"/>
      <c r="AS168" s="3" t="s">
        <v>27603</v>
      </c>
      <c r="AT168" s="4"/>
      <c r="AU168" s="3" t="s">
        <v>27602</v>
      </c>
      <c r="AV168" s="4"/>
      <c r="AW168" s="3" t="s">
        <v>27601</v>
      </c>
      <c r="AX168" s="4"/>
      <c r="AY168" s="3" t="s">
        <v>27600</v>
      </c>
      <c r="AZ168" s="4"/>
      <c r="BA168" s="3" t="s">
        <v>27599</v>
      </c>
      <c r="BB168" s="4"/>
      <c r="BC168" s="3" t="s">
        <v>27598</v>
      </c>
      <c r="BD168" s="4"/>
      <c r="BE168" s="3" t="s">
        <v>27597</v>
      </c>
    </row>
    <row r="169" spans="2:57" customFormat="1">
      <c r="B169" t="str">
        <f>IFERROR(VLOOKUP(E169,Swadesh!$C$6:$D$212,2,FALSE),"")</f>
        <v/>
      </c>
      <c r="D169" t="s">
        <v>25990</v>
      </c>
      <c r="E169" s="6" t="s">
        <v>27596</v>
      </c>
      <c r="F169" s="5">
        <v>3.37</v>
      </c>
      <c r="G169">
        <f t="shared" si="2"/>
        <v>2</v>
      </c>
      <c r="H169" s="3" t="s">
        <v>27595</v>
      </c>
      <c r="I169" s="4"/>
      <c r="J169" s="3" t="s">
        <v>27594</v>
      </c>
      <c r="K169" s="4"/>
      <c r="L169" s="3"/>
      <c r="M169" s="4"/>
      <c r="N169" s="3" t="s">
        <v>27593</v>
      </c>
      <c r="O169" s="4"/>
      <c r="P169" t="s">
        <v>907</v>
      </c>
      <c r="Q169" s="3"/>
      <c r="R169" s="4"/>
      <c r="S169" t="s">
        <v>907</v>
      </c>
      <c r="T169" s="3"/>
      <c r="U169" s="4"/>
      <c r="V169" s="3"/>
      <c r="W169" s="4"/>
      <c r="X169" s="3"/>
      <c r="Y169" s="4"/>
      <c r="Z169" t="s">
        <v>907</v>
      </c>
      <c r="AA169" s="3"/>
      <c r="AB169" s="4"/>
      <c r="AC169" s="3" t="s">
        <v>27592</v>
      </c>
      <c r="AD169" s="4"/>
      <c r="AE169" s="3" t="s">
        <v>27591</v>
      </c>
      <c r="AF169" s="4"/>
      <c r="AG169" s="3" t="s">
        <v>27590</v>
      </c>
      <c r="AH169" s="4"/>
      <c r="AI169" s="3" t="s">
        <v>27589</v>
      </c>
      <c r="AJ169" s="4"/>
      <c r="AK169" s="3" t="s">
        <v>27588</v>
      </c>
      <c r="AL169" s="4"/>
      <c r="AM169" s="3" t="s">
        <v>27587</v>
      </c>
      <c r="AN169" s="4"/>
      <c r="AO169" s="3" t="s">
        <v>27586</v>
      </c>
      <c r="AP169" s="4"/>
      <c r="AQ169" s="3" t="s">
        <v>27585</v>
      </c>
      <c r="AR169" s="4"/>
      <c r="AS169" s="3" t="s">
        <v>923</v>
      </c>
      <c r="AT169" s="4"/>
      <c r="AU169" s="3" t="s">
        <v>27585</v>
      </c>
      <c r="AV169" s="4"/>
      <c r="AW169" s="3" t="s">
        <v>27584</v>
      </c>
      <c r="AX169" s="4"/>
      <c r="AY169" s="3" t="s">
        <v>27583</v>
      </c>
      <c r="AZ169" s="4"/>
      <c r="BA169" s="3" t="s">
        <v>27582</v>
      </c>
      <c r="BB169" s="4"/>
      <c r="BC169" s="3" t="s">
        <v>27581</v>
      </c>
      <c r="BD169" s="4"/>
      <c r="BE169" s="3" t="s">
        <v>27580</v>
      </c>
    </row>
    <row r="170" spans="2:57" customFormat="1">
      <c r="B170" t="str">
        <f>IFERROR(VLOOKUP(E170,Swadesh!$C$6:$D$212,2,FALSE),"")</f>
        <v/>
      </c>
      <c r="D170" t="s">
        <v>25990</v>
      </c>
      <c r="E170" s="6" t="s">
        <v>27566</v>
      </c>
      <c r="F170" s="5">
        <v>3.38</v>
      </c>
      <c r="G170">
        <f t="shared" si="2"/>
        <v>2</v>
      </c>
      <c r="H170" s="3" t="s">
        <v>27579</v>
      </c>
      <c r="I170" s="4"/>
      <c r="J170" s="3" t="s">
        <v>27578</v>
      </c>
      <c r="K170" s="4" t="s">
        <v>27577</v>
      </c>
      <c r="L170" s="3" t="s">
        <v>27576</v>
      </c>
      <c r="M170" s="4"/>
      <c r="N170" s="3" t="s">
        <v>27575</v>
      </c>
      <c r="O170" s="4"/>
      <c r="P170" t="s">
        <v>907</v>
      </c>
      <c r="Q170" s="3"/>
      <c r="R170" s="4"/>
      <c r="S170" t="s">
        <v>907</v>
      </c>
      <c r="T170" s="3"/>
      <c r="U170" s="4"/>
      <c r="V170" s="3"/>
      <c r="W170" s="4"/>
      <c r="X170" s="3" t="s">
        <v>27574</v>
      </c>
      <c r="Y170" s="4"/>
      <c r="Z170" t="s">
        <v>907</v>
      </c>
      <c r="AA170" s="3"/>
      <c r="AB170" s="4"/>
      <c r="AC170" s="3" t="s">
        <v>27573</v>
      </c>
      <c r="AD170" s="4"/>
      <c r="AE170" s="3" t="s">
        <v>27572</v>
      </c>
      <c r="AF170" s="4"/>
      <c r="AG170" s="3" t="s">
        <v>27571</v>
      </c>
      <c r="AH170" s="4"/>
      <c r="AI170" s="3" t="s">
        <v>27570</v>
      </c>
      <c r="AJ170" s="4"/>
      <c r="AK170" s="3" t="s">
        <v>27569</v>
      </c>
      <c r="AL170" s="4"/>
      <c r="AM170" s="3" t="s">
        <v>27568</v>
      </c>
      <c r="AN170" s="4"/>
      <c r="AO170" s="3" t="s">
        <v>27567</v>
      </c>
      <c r="AP170" s="4"/>
      <c r="AQ170" s="3" t="s">
        <v>27566</v>
      </c>
      <c r="AR170" s="4"/>
      <c r="AS170" s="3" t="s">
        <v>923</v>
      </c>
      <c r="AT170" s="4"/>
      <c r="AU170" s="3" t="s">
        <v>27565</v>
      </c>
      <c r="AV170" s="4"/>
      <c r="AW170" s="3" t="s">
        <v>27564</v>
      </c>
      <c r="AX170" s="4"/>
      <c r="AY170" s="3" t="s">
        <v>27563</v>
      </c>
      <c r="AZ170" s="4"/>
      <c r="BA170" s="3" t="s">
        <v>27562</v>
      </c>
      <c r="BB170" s="4"/>
      <c r="BC170" s="3" t="s">
        <v>27561</v>
      </c>
      <c r="BD170" s="4"/>
      <c r="BE170" s="3" t="s">
        <v>27560</v>
      </c>
    </row>
    <row r="171" spans="2:57" customFormat="1">
      <c r="B171" t="str">
        <f>IFERROR(VLOOKUP(E171,Swadesh!$C$6:$D$212,2,FALSE),"")</f>
        <v/>
      </c>
      <c r="D171" t="s">
        <v>25990</v>
      </c>
      <c r="E171" s="6" t="s">
        <v>27559</v>
      </c>
      <c r="F171" s="5">
        <v>3.41</v>
      </c>
      <c r="G171">
        <f t="shared" si="2"/>
        <v>2</v>
      </c>
      <c r="H171" s="3" t="s">
        <v>27558</v>
      </c>
      <c r="I171" s="4"/>
      <c r="J171" s="3" t="s">
        <v>27557</v>
      </c>
      <c r="K171" s="4"/>
      <c r="L171" s="3" t="s">
        <v>27556</v>
      </c>
      <c r="M171" s="4"/>
      <c r="N171" s="3" t="s">
        <v>27555</v>
      </c>
      <c r="O171" s="4"/>
      <c r="P171" t="s">
        <v>907</v>
      </c>
      <c r="Q171" s="3"/>
      <c r="R171" s="4"/>
      <c r="S171" t="s">
        <v>907</v>
      </c>
      <c r="T171" s="3"/>
      <c r="U171" s="4"/>
      <c r="V171" s="3" t="s">
        <v>27554</v>
      </c>
      <c r="W171" s="4"/>
      <c r="X171" s="3" t="s">
        <v>27553</v>
      </c>
      <c r="Y171" s="4"/>
      <c r="Z171" t="s">
        <v>907</v>
      </c>
      <c r="AA171" s="3" t="s">
        <v>27552</v>
      </c>
      <c r="AB171" s="4" t="s">
        <v>27551</v>
      </c>
      <c r="AC171" s="3" t="s">
        <v>27550</v>
      </c>
      <c r="AD171" s="4"/>
      <c r="AE171" s="3" t="s">
        <v>27549</v>
      </c>
      <c r="AF171" s="4" t="s">
        <v>27548</v>
      </c>
      <c r="AG171" s="3" t="s">
        <v>27547</v>
      </c>
      <c r="AH171" s="4"/>
      <c r="AI171" s="3" t="s">
        <v>27546</v>
      </c>
      <c r="AJ171" s="4"/>
      <c r="AK171" s="3" t="s">
        <v>27545</v>
      </c>
      <c r="AL171" s="4"/>
      <c r="AM171" s="3" t="s">
        <v>27544</v>
      </c>
      <c r="AN171" s="4"/>
      <c r="AO171" s="3" t="s">
        <v>27543</v>
      </c>
      <c r="AP171" s="4" t="s">
        <v>27542</v>
      </c>
      <c r="AQ171" s="3" t="s">
        <v>27541</v>
      </c>
      <c r="AR171" s="4"/>
      <c r="AS171" s="3" t="s">
        <v>923</v>
      </c>
      <c r="AT171" s="4"/>
      <c r="AU171" s="3" t="s">
        <v>27540</v>
      </c>
      <c r="AV171" s="4"/>
      <c r="AW171" s="3" t="s">
        <v>27539</v>
      </c>
      <c r="AX171" s="4"/>
      <c r="AY171" s="3" t="s">
        <v>27497</v>
      </c>
      <c r="AZ171" s="4"/>
      <c r="BA171" s="3" t="s">
        <v>27538</v>
      </c>
      <c r="BB171" s="4"/>
      <c r="BC171" s="3" t="s">
        <v>27537</v>
      </c>
      <c r="BD171" s="4"/>
      <c r="BE171" s="3" t="s">
        <v>27536</v>
      </c>
    </row>
    <row r="172" spans="2:57" customFormat="1">
      <c r="B172" t="str">
        <f>IFERROR(VLOOKUP(E172,Swadesh!$C$6:$D$212,2,FALSE),"")</f>
        <v/>
      </c>
      <c r="D172" t="s">
        <v>25990</v>
      </c>
      <c r="E172" s="6" t="s">
        <v>27535</v>
      </c>
      <c r="F172" s="5">
        <v>3.42</v>
      </c>
      <c r="G172">
        <f t="shared" si="2"/>
        <v>2</v>
      </c>
      <c r="H172" s="3" t="s">
        <v>27534</v>
      </c>
      <c r="I172" s="4" t="s">
        <v>27533</v>
      </c>
      <c r="J172" s="3" t="s">
        <v>27532</v>
      </c>
      <c r="K172" s="4" t="s">
        <v>959</v>
      </c>
      <c r="L172" s="3"/>
      <c r="M172" s="4"/>
      <c r="N172" s="3" t="s">
        <v>27531</v>
      </c>
      <c r="O172" s="4"/>
      <c r="P172" t="s">
        <v>907</v>
      </c>
      <c r="Q172" s="3"/>
      <c r="R172" s="4"/>
      <c r="S172" t="s">
        <v>907</v>
      </c>
      <c r="T172" s="3"/>
      <c r="U172" s="4"/>
      <c r="V172" s="3" t="s">
        <v>27530</v>
      </c>
      <c r="W172" s="4"/>
      <c r="X172" s="3" t="s">
        <v>27529</v>
      </c>
      <c r="Y172" s="4"/>
      <c r="Z172" t="s">
        <v>907</v>
      </c>
      <c r="AA172" s="3"/>
      <c r="AB172" s="4"/>
      <c r="AC172" s="3" t="s">
        <v>27528</v>
      </c>
      <c r="AD172" s="4"/>
      <c r="AE172" s="3" t="s">
        <v>27527</v>
      </c>
      <c r="AF172" s="4" t="s">
        <v>27526</v>
      </c>
      <c r="AG172" s="3" t="s">
        <v>27525</v>
      </c>
      <c r="AH172" s="4"/>
      <c r="AI172" s="3" t="s">
        <v>27524</v>
      </c>
      <c r="AJ172" s="4"/>
      <c r="AK172" s="3" t="s">
        <v>27523</v>
      </c>
      <c r="AL172" s="4"/>
      <c r="AM172" s="3" t="s">
        <v>27522</v>
      </c>
      <c r="AN172" s="4"/>
      <c r="AO172" s="3" t="s">
        <v>27521</v>
      </c>
      <c r="AP172" s="4"/>
      <c r="AQ172" s="3" t="s">
        <v>27520</v>
      </c>
      <c r="AR172" s="4"/>
      <c r="AS172" s="3" t="s">
        <v>923</v>
      </c>
      <c r="AT172" s="4"/>
      <c r="AU172" s="3" t="s">
        <v>27519</v>
      </c>
      <c r="AV172" s="4"/>
      <c r="AW172" s="3" t="s">
        <v>27518</v>
      </c>
      <c r="AX172" s="4"/>
      <c r="AY172" s="3" t="s">
        <v>27517</v>
      </c>
      <c r="AZ172" s="4"/>
      <c r="BA172" s="3" t="s">
        <v>27516</v>
      </c>
      <c r="BB172" s="4"/>
      <c r="BC172" s="3" t="s">
        <v>27515</v>
      </c>
      <c r="BD172" s="4"/>
      <c r="BE172" s="3" t="s">
        <v>27514</v>
      </c>
    </row>
    <row r="173" spans="2:57" customFormat="1">
      <c r="B173" t="str">
        <f>IFERROR(VLOOKUP(E173,Swadesh!$C$6:$D$212,2,FALSE),"")</f>
        <v/>
      </c>
      <c r="D173" t="s">
        <v>25990</v>
      </c>
      <c r="E173" s="6" t="s">
        <v>27513</v>
      </c>
      <c r="F173" s="5">
        <v>3.44</v>
      </c>
      <c r="G173">
        <f t="shared" si="2"/>
        <v>2</v>
      </c>
      <c r="H173" s="3" t="s">
        <v>27512</v>
      </c>
      <c r="I173" s="4"/>
      <c r="J173" s="3" t="s">
        <v>27511</v>
      </c>
      <c r="K173" s="4" t="s">
        <v>27510</v>
      </c>
      <c r="L173" s="3" t="s">
        <v>27509</v>
      </c>
      <c r="M173" s="4"/>
      <c r="N173" s="3" t="s">
        <v>27508</v>
      </c>
      <c r="O173" s="4"/>
      <c r="P173" t="s">
        <v>907</v>
      </c>
      <c r="Q173" s="3"/>
      <c r="R173" s="4"/>
      <c r="S173" t="s">
        <v>907</v>
      </c>
      <c r="T173" s="3"/>
      <c r="U173" s="4"/>
      <c r="V173" s="3"/>
      <c r="W173" s="4"/>
      <c r="X173" s="3"/>
      <c r="Y173" s="4"/>
      <c r="Z173" t="s">
        <v>907</v>
      </c>
      <c r="AA173" s="3"/>
      <c r="AB173" s="4"/>
      <c r="AC173" s="3" t="s">
        <v>27507</v>
      </c>
      <c r="AD173" s="4"/>
      <c r="AE173" s="3" t="s">
        <v>27506</v>
      </c>
      <c r="AF173" s="4"/>
      <c r="AG173" s="3" t="s">
        <v>27505</v>
      </c>
      <c r="AH173" s="4"/>
      <c r="AI173" s="3" t="s">
        <v>27504</v>
      </c>
      <c r="AJ173" s="4"/>
      <c r="AK173" s="3" t="s">
        <v>27503</v>
      </c>
      <c r="AL173" s="4"/>
      <c r="AM173" s="3" t="s">
        <v>27502</v>
      </c>
      <c r="AN173" s="4"/>
      <c r="AO173" s="3" t="s">
        <v>27501</v>
      </c>
      <c r="AP173" s="4"/>
      <c r="AQ173" s="3" t="s">
        <v>27500</v>
      </c>
      <c r="AR173" s="4"/>
      <c r="AS173" s="3" t="s">
        <v>923</v>
      </c>
      <c r="AT173" s="4"/>
      <c r="AU173" s="3" t="s">
        <v>27499</v>
      </c>
      <c r="AV173" s="4"/>
      <c r="AW173" s="3" t="s">
        <v>27498</v>
      </c>
      <c r="AX173" s="4"/>
      <c r="AY173" s="3" t="s">
        <v>27497</v>
      </c>
      <c r="AZ173" s="4"/>
      <c r="BA173" s="3" t="s">
        <v>27496</v>
      </c>
      <c r="BB173" s="4"/>
      <c r="BC173" s="3" t="s">
        <v>27495</v>
      </c>
      <c r="BD173" s="4"/>
      <c r="BE173" s="3" t="s">
        <v>27494</v>
      </c>
    </row>
    <row r="174" spans="2:57" customFormat="1">
      <c r="B174" t="str">
        <f>IFERROR(VLOOKUP(E174,Swadesh!$C$6:$D$212,2,FALSE),"")</f>
        <v/>
      </c>
      <c r="D174" t="s">
        <v>25990</v>
      </c>
      <c r="E174" s="6" t="s">
        <v>27493</v>
      </c>
      <c r="F174" s="5">
        <v>3.45</v>
      </c>
      <c r="G174">
        <f t="shared" si="2"/>
        <v>2</v>
      </c>
      <c r="H174" s="3" t="s">
        <v>27492</v>
      </c>
      <c r="I174" s="4"/>
      <c r="J174" s="3" t="s">
        <v>27491</v>
      </c>
      <c r="K174" s="4" t="s">
        <v>27490</v>
      </c>
      <c r="L174" s="3" t="s">
        <v>27489</v>
      </c>
      <c r="M174" s="4"/>
      <c r="N174" s="3" t="s">
        <v>27488</v>
      </c>
      <c r="O174" s="4"/>
      <c r="P174" t="s">
        <v>907</v>
      </c>
      <c r="Q174" s="3"/>
      <c r="R174" s="4"/>
      <c r="S174" t="s">
        <v>907</v>
      </c>
      <c r="T174" s="3"/>
      <c r="U174" s="4"/>
      <c r="V174" s="3"/>
      <c r="W174" s="4"/>
      <c r="X174" s="3"/>
      <c r="Y174" s="4"/>
      <c r="Z174" t="s">
        <v>907</v>
      </c>
      <c r="AA174" s="3"/>
      <c r="AB174" s="4"/>
      <c r="AC174" s="3" t="s">
        <v>27487</v>
      </c>
      <c r="AD174" s="4"/>
      <c r="AE174" s="3" t="s">
        <v>27486</v>
      </c>
      <c r="AF174" s="4"/>
      <c r="AG174" s="3" t="s">
        <v>27485</v>
      </c>
      <c r="AH174" s="4"/>
      <c r="AI174" s="3" t="s">
        <v>27484</v>
      </c>
      <c r="AJ174" s="4"/>
      <c r="AK174" s="3" t="s">
        <v>27483</v>
      </c>
      <c r="AL174" s="4" t="s">
        <v>973</v>
      </c>
      <c r="AM174" s="3" t="s">
        <v>27482</v>
      </c>
      <c r="AN174" s="4"/>
      <c r="AO174" s="3" t="s">
        <v>27481</v>
      </c>
      <c r="AP174" s="4"/>
      <c r="AQ174" s="3" t="s">
        <v>27480</v>
      </c>
      <c r="AR174" s="4"/>
      <c r="AS174" s="3" t="s">
        <v>27479</v>
      </c>
      <c r="AT174" s="4"/>
      <c r="AU174" s="3" t="s">
        <v>27478</v>
      </c>
      <c r="AV174" s="4"/>
      <c r="AW174" s="3" t="s">
        <v>27477</v>
      </c>
      <c r="AX174" s="4"/>
      <c r="AY174" s="3" t="s">
        <v>27476</v>
      </c>
      <c r="AZ174" s="4"/>
      <c r="BA174" s="3" t="s">
        <v>27475</v>
      </c>
      <c r="BB174" s="4"/>
      <c r="BC174" s="3" t="s">
        <v>27474</v>
      </c>
      <c r="BD174" s="4"/>
      <c r="BE174" s="3" t="s">
        <v>27473</v>
      </c>
    </row>
    <row r="175" spans="2:57" customFormat="1">
      <c r="B175" t="str">
        <f>IFERROR(VLOOKUP(E175,Swadesh!$C$6:$D$212,2,FALSE),"")</f>
        <v/>
      </c>
      <c r="D175" t="s">
        <v>25990</v>
      </c>
      <c r="E175" s="6" t="s">
        <v>27472</v>
      </c>
      <c r="F175" s="5">
        <v>3.46</v>
      </c>
      <c r="G175">
        <f t="shared" si="2"/>
        <v>2</v>
      </c>
      <c r="H175" s="3" t="s">
        <v>27471</v>
      </c>
      <c r="I175" s="4"/>
      <c r="J175" s="3" t="s">
        <v>27470</v>
      </c>
      <c r="K175" s="4" t="s">
        <v>1129</v>
      </c>
      <c r="L175" s="3" t="s">
        <v>27469</v>
      </c>
      <c r="M175" s="4"/>
      <c r="N175" s="3" t="s">
        <v>27468</v>
      </c>
      <c r="O175" s="4"/>
      <c r="P175" t="s">
        <v>907</v>
      </c>
      <c r="Q175" s="3"/>
      <c r="R175" s="4"/>
      <c r="S175" t="s">
        <v>907</v>
      </c>
      <c r="T175" s="3"/>
      <c r="U175" s="4"/>
      <c r="V175" s="3" t="s">
        <v>27467</v>
      </c>
      <c r="W175" s="4"/>
      <c r="X175" s="3" t="s">
        <v>27466</v>
      </c>
      <c r="Y175" s="4"/>
      <c r="Z175" t="s">
        <v>907</v>
      </c>
      <c r="AA175" s="3" t="s">
        <v>27465</v>
      </c>
      <c r="AB175" s="4" t="s">
        <v>27464</v>
      </c>
      <c r="AC175" s="3" t="s">
        <v>27463</v>
      </c>
      <c r="AD175" s="4"/>
      <c r="AE175" s="3" t="s">
        <v>27462</v>
      </c>
      <c r="AF175" s="4"/>
      <c r="AG175" s="3" t="s">
        <v>27461</v>
      </c>
      <c r="AH175" s="4"/>
      <c r="AI175" s="3" t="s">
        <v>27460</v>
      </c>
      <c r="AJ175" s="4"/>
      <c r="AK175" s="3" t="s">
        <v>27459</v>
      </c>
      <c r="AL175" s="4"/>
      <c r="AM175" s="3" t="s">
        <v>27458</v>
      </c>
      <c r="AN175" s="4"/>
      <c r="AO175" s="3" t="s">
        <v>27457</v>
      </c>
      <c r="AP175" s="4"/>
      <c r="AQ175" s="3" t="s">
        <v>27456</v>
      </c>
      <c r="AR175" s="4"/>
      <c r="AS175" s="3" t="s">
        <v>27455</v>
      </c>
      <c r="AT175" s="4"/>
      <c r="AU175" s="3" t="s">
        <v>27454</v>
      </c>
      <c r="AV175" s="4"/>
      <c r="AW175" s="3" t="s">
        <v>27453</v>
      </c>
      <c r="AX175" s="4"/>
      <c r="AY175" s="3" t="s">
        <v>27452</v>
      </c>
      <c r="AZ175" s="4"/>
      <c r="BA175" s="3" t="s">
        <v>27451</v>
      </c>
      <c r="BB175" s="4"/>
      <c r="BC175" s="3" t="s">
        <v>27450</v>
      </c>
      <c r="BD175" s="4"/>
      <c r="BE175" s="3" t="s">
        <v>27449</v>
      </c>
    </row>
    <row r="176" spans="2:57" customFormat="1">
      <c r="B176" t="str">
        <f>IFERROR(VLOOKUP(E176,Swadesh!$C$6:$D$212,2,FALSE),"")</f>
        <v/>
      </c>
      <c r="D176" t="s">
        <v>25990</v>
      </c>
      <c r="E176" s="6" t="s">
        <v>27448</v>
      </c>
      <c r="F176" s="5">
        <v>3.47</v>
      </c>
      <c r="G176">
        <f t="shared" si="2"/>
        <v>2</v>
      </c>
      <c r="H176" s="3" t="s">
        <v>27447</v>
      </c>
      <c r="I176" s="4" t="s">
        <v>973</v>
      </c>
      <c r="J176" s="3" t="s">
        <v>27446</v>
      </c>
      <c r="K176" s="4" t="s">
        <v>1848</v>
      </c>
      <c r="L176" s="3" t="s">
        <v>27445</v>
      </c>
      <c r="M176" s="4"/>
      <c r="N176" s="3" t="s">
        <v>27444</v>
      </c>
      <c r="O176" s="4"/>
      <c r="P176" t="s">
        <v>907</v>
      </c>
      <c r="Q176" s="3"/>
      <c r="R176" s="4"/>
      <c r="S176" t="s">
        <v>907</v>
      </c>
      <c r="T176" s="3"/>
      <c r="U176" s="4"/>
      <c r="V176" s="3"/>
      <c r="W176" s="4"/>
      <c r="X176" s="3"/>
      <c r="Y176" s="4"/>
      <c r="Z176" t="s">
        <v>907</v>
      </c>
      <c r="AA176" s="3"/>
      <c r="AB176" s="4"/>
      <c r="AC176" s="3" t="s">
        <v>27443</v>
      </c>
      <c r="AD176" s="4"/>
      <c r="AE176" s="3" t="s">
        <v>27442</v>
      </c>
      <c r="AF176" s="4"/>
      <c r="AG176" s="3" t="s">
        <v>27438</v>
      </c>
      <c r="AH176" s="4"/>
      <c r="AI176" s="3" t="s">
        <v>27437</v>
      </c>
      <c r="AJ176" s="4"/>
      <c r="AK176" s="3" t="s">
        <v>27437</v>
      </c>
      <c r="AL176" s="4"/>
      <c r="AM176" s="3" t="s">
        <v>27441</v>
      </c>
      <c r="AN176" s="4"/>
      <c r="AO176" s="3" t="s">
        <v>27440</v>
      </c>
      <c r="AP176" s="4"/>
      <c r="AQ176" s="3" t="s">
        <v>27439</v>
      </c>
      <c r="AR176" s="4"/>
      <c r="AS176" s="3" t="s">
        <v>923</v>
      </c>
      <c r="AT176" s="4"/>
      <c r="AU176" s="3" t="s">
        <v>27438</v>
      </c>
      <c r="AV176" s="4"/>
      <c r="AW176" s="3" t="s">
        <v>27437</v>
      </c>
      <c r="AX176" s="4"/>
      <c r="AY176" s="3" t="s">
        <v>27436</v>
      </c>
      <c r="AZ176" s="4"/>
      <c r="BA176" s="3" t="s">
        <v>27435</v>
      </c>
      <c r="BB176" s="4"/>
      <c r="BC176" s="3" t="s">
        <v>27434</v>
      </c>
      <c r="BD176" s="4"/>
      <c r="BE176" s="3" t="s">
        <v>27433</v>
      </c>
    </row>
    <row r="177" spans="2:58" customFormat="1">
      <c r="B177" t="str">
        <f>IFERROR(VLOOKUP(E177,Swadesh!$C$6:$D$212,2,FALSE),"")</f>
        <v/>
      </c>
      <c r="D177" t="s">
        <v>25990</v>
      </c>
      <c r="E177" s="6" t="s">
        <v>27432</v>
      </c>
      <c r="F177" s="5">
        <v>3.5</v>
      </c>
      <c r="G177">
        <f t="shared" si="2"/>
        <v>1</v>
      </c>
      <c r="H177" s="3" t="s">
        <v>27431</v>
      </c>
      <c r="I177" s="4" t="s">
        <v>27430</v>
      </c>
      <c r="J177" s="3" t="s">
        <v>27429</v>
      </c>
      <c r="K177" s="4" t="s">
        <v>27428</v>
      </c>
      <c r="L177" s="3"/>
      <c r="M177" s="4"/>
      <c r="N177" s="3" t="s">
        <v>27427</v>
      </c>
      <c r="O177" s="4"/>
      <c r="P177" t="s">
        <v>907</v>
      </c>
      <c r="Q177" s="3"/>
      <c r="R177" s="4" t="s">
        <v>27426</v>
      </c>
      <c r="S177" t="s">
        <v>907</v>
      </c>
      <c r="T177" s="3" t="s">
        <v>27425</v>
      </c>
      <c r="U177" s="4" t="s">
        <v>27424</v>
      </c>
      <c r="V177" s="3" t="s">
        <v>27423</v>
      </c>
      <c r="W177" s="4"/>
      <c r="X177" s="3" t="s">
        <v>27361</v>
      </c>
      <c r="Y177" s="4"/>
      <c r="Z177" t="s">
        <v>907</v>
      </c>
      <c r="AA177" s="3"/>
      <c r="AB177" s="4" t="s">
        <v>27422</v>
      </c>
      <c r="AC177" s="3" t="s">
        <v>27421</v>
      </c>
      <c r="AD177" s="4"/>
      <c r="AE177" s="3" t="s">
        <v>27420</v>
      </c>
      <c r="AF177" s="4"/>
      <c r="AG177" s="3"/>
      <c r="AH177" s="4"/>
      <c r="AI177" s="3" t="s">
        <v>27419</v>
      </c>
      <c r="AJ177" s="4"/>
      <c r="AK177" s="3" t="s">
        <v>27418</v>
      </c>
      <c r="AL177" s="4"/>
      <c r="AM177" s="3" t="s">
        <v>27417</v>
      </c>
      <c r="AN177" s="4"/>
      <c r="AO177" s="3"/>
      <c r="AP177" s="4"/>
      <c r="AQ177" s="3" t="s">
        <v>27263</v>
      </c>
      <c r="AR177" s="4"/>
      <c r="AS177" s="3" t="s">
        <v>27262</v>
      </c>
      <c r="AT177" s="4"/>
      <c r="AU177" s="3" t="s">
        <v>27416</v>
      </c>
      <c r="AV177" s="4"/>
      <c r="AW177" s="3" t="s">
        <v>27415</v>
      </c>
      <c r="AX177" s="4" t="s">
        <v>2722</v>
      </c>
      <c r="AY177" s="3" t="s">
        <v>27414</v>
      </c>
      <c r="AZ177" s="4" t="s">
        <v>20023</v>
      </c>
      <c r="BA177" s="3" t="s">
        <v>27413</v>
      </c>
      <c r="BB177" s="4"/>
      <c r="BC177" s="3" t="s">
        <v>27412</v>
      </c>
      <c r="BD177" s="4"/>
      <c r="BE177" s="3" t="s">
        <v>27411</v>
      </c>
      <c r="BF177" s="4" t="s">
        <v>2722</v>
      </c>
    </row>
    <row r="178" spans="2:58" customFormat="1">
      <c r="B178" t="str">
        <f>IFERROR(VLOOKUP(E178,Swadesh!$C$6:$D$212,2,FALSE),"")</f>
        <v/>
      </c>
      <c r="D178" t="s">
        <v>25990</v>
      </c>
      <c r="E178" s="6" t="s">
        <v>27410</v>
      </c>
      <c r="F178" s="5">
        <v>3.52</v>
      </c>
      <c r="G178">
        <f t="shared" si="2"/>
        <v>2</v>
      </c>
      <c r="H178" s="3" t="s">
        <v>27409</v>
      </c>
      <c r="I178" s="4"/>
      <c r="J178" s="3" t="s">
        <v>27408</v>
      </c>
      <c r="K178" s="4" t="s">
        <v>27407</v>
      </c>
      <c r="L178" s="3" t="s">
        <v>27406</v>
      </c>
      <c r="M178" s="4"/>
      <c r="N178" s="3" t="s">
        <v>27405</v>
      </c>
      <c r="O178" s="4"/>
      <c r="P178" t="s">
        <v>907</v>
      </c>
      <c r="Q178" s="3"/>
      <c r="R178" s="4"/>
      <c r="S178" t="s">
        <v>907</v>
      </c>
      <c r="T178" s="3"/>
      <c r="U178" s="4"/>
      <c r="V178" s="3"/>
      <c r="W178" s="4"/>
      <c r="X178" s="3" t="s">
        <v>27404</v>
      </c>
      <c r="Y178" s="4"/>
      <c r="Z178" t="s">
        <v>907</v>
      </c>
      <c r="AA178" s="3" t="s">
        <v>27403</v>
      </c>
      <c r="AB178" s="4" t="s">
        <v>27402</v>
      </c>
      <c r="AC178" s="3" t="s">
        <v>27401</v>
      </c>
      <c r="AD178" s="4"/>
      <c r="AE178" s="3" t="s">
        <v>27400</v>
      </c>
      <c r="AF178" s="4"/>
      <c r="AG178" s="3" t="s">
        <v>27399</v>
      </c>
      <c r="AH178" s="4"/>
      <c r="AI178" s="3" t="s">
        <v>27398</v>
      </c>
      <c r="AJ178" s="4"/>
      <c r="AK178" s="3" t="s">
        <v>27397</v>
      </c>
      <c r="AL178" s="4"/>
      <c r="AM178" s="3" t="s">
        <v>27396</v>
      </c>
      <c r="AN178" s="4"/>
      <c r="AO178" s="3" t="s">
        <v>27395</v>
      </c>
      <c r="AP178" s="4"/>
      <c r="AQ178" s="3" t="s">
        <v>27394</v>
      </c>
      <c r="AR178" s="4"/>
      <c r="AS178" s="3" t="s">
        <v>27393</v>
      </c>
      <c r="AT178" s="4"/>
      <c r="AU178" s="3" t="s">
        <v>27392</v>
      </c>
      <c r="AV178" s="4"/>
      <c r="AW178" s="3" t="s">
        <v>27391</v>
      </c>
      <c r="AX178" s="4"/>
      <c r="AY178" s="3" t="s">
        <v>27390</v>
      </c>
      <c r="AZ178" s="4"/>
      <c r="BA178" s="3" t="s">
        <v>27389</v>
      </c>
      <c r="BB178" s="4"/>
      <c r="BC178" s="3" t="s">
        <v>27388</v>
      </c>
      <c r="BD178" s="4"/>
      <c r="BE178" s="3" t="s">
        <v>27387</v>
      </c>
      <c r="BF178" s="4"/>
    </row>
    <row r="179" spans="2:58" customFormat="1">
      <c r="B179" t="str">
        <f>IFERROR(VLOOKUP(E179,Swadesh!$C$6:$D$212,2,FALSE),"")</f>
        <v/>
      </c>
      <c r="D179" t="s">
        <v>25990</v>
      </c>
      <c r="E179" s="6" t="s">
        <v>9543</v>
      </c>
      <c r="F179" s="5">
        <v>3.54</v>
      </c>
      <c r="G179">
        <f t="shared" si="2"/>
        <v>2</v>
      </c>
      <c r="H179" s="3" t="s">
        <v>27386</v>
      </c>
      <c r="I179" s="4"/>
      <c r="J179" s="3" t="s">
        <v>27385</v>
      </c>
      <c r="K179" s="4"/>
      <c r="L179" s="3" t="s">
        <v>27384</v>
      </c>
      <c r="M179" s="4"/>
      <c r="N179" s="3" t="s">
        <v>27383</v>
      </c>
      <c r="O179" s="4"/>
      <c r="P179" t="s">
        <v>907</v>
      </c>
      <c r="Q179" s="3"/>
      <c r="R179" s="4"/>
      <c r="S179" t="s">
        <v>907</v>
      </c>
      <c r="T179" s="3"/>
      <c r="U179" s="4"/>
      <c r="V179" s="3" t="s">
        <v>27382</v>
      </c>
      <c r="W179" s="4"/>
      <c r="X179" s="3" t="s">
        <v>27381</v>
      </c>
      <c r="Y179" s="4"/>
      <c r="Z179" t="s">
        <v>907</v>
      </c>
      <c r="AA179" s="3" t="s">
        <v>27380</v>
      </c>
      <c r="AB179" s="4"/>
      <c r="AC179" s="3" t="s">
        <v>27379</v>
      </c>
      <c r="AD179" s="4"/>
      <c r="AE179" s="3" t="s">
        <v>27378</v>
      </c>
      <c r="AF179" s="4"/>
      <c r="AG179" s="3" t="s">
        <v>27377</v>
      </c>
      <c r="AH179" s="4"/>
      <c r="AI179" s="3" t="s">
        <v>27376</v>
      </c>
      <c r="AJ179" s="4"/>
      <c r="AK179" s="3" t="s">
        <v>27375</v>
      </c>
      <c r="AL179" s="4"/>
      <c r="AM179" s="3" t="s">
        <v>27374</v>
      </c>
      <c r="AN179" s="4"/>
      <c r="AO179" s="3" t="s">
        <v>27373</v>
      </c>
      <c r="AP179" s="4"/>
      <c r="AQ179" s="3" t="s">
        <v>27372</v>
      </c>
      <c r="AR179" s="4"/>
      <c r="AS179" s="3" t="s">
        <v>923</v>
      </c>
      <c r="AT179" s="4"/>
      <c r="AU179" s="3" t="s">
        <v>27371</v>
      </c>
      <c r="AV179" s="4"/>
      <c r="AW179" s="3" t="s">
        <v>27349</v>
      </c>
      <c r="AX179" s="4"/>
      <c r="AY179" s="3" t="s">
        <v>27370</v>
      </c>
      <c r="AZ179" s="4"/>
      <c r="BA179" s="3" t="s">
        <v>27369</v>
      </c>
      <c r="BB179" s="4"/>
      <c r="BC179" s="3" t="s">
        <v>27368</v>
      </c>
      <c r="BD179" s="4"/>
      <c r="BE179" s="3" t="s">
        <v>27367</v>
      </c>
      <c r="BF179" s="4"/>
    </row>
    <row r="180" spans="2:58" customFormat="1">
      <c r="B180" t="str">
        <f>IFERROR(VLOOKUP(E180,Swadesh!$C$6:$D$212,2,FALSE),"")</f>
        <v/>
      </c>
      <c r="D180" t="s">
        <v>25990</v>
      </c>
      <c r="E180" s="6" t="s">
        <v>27366</v>
      </c>
      <c r="F180" s="5">
        <v>3.55</v>
      </c>
      <c r="G180">
        <f t="shared" si="2"/>
        <v>2</v>
      </c>
      <c r="H180" s="3"/>
      <c r="I180" s="4" t="s">
        <v>27365</v>
      </c>
      <c r="J180" s="3" t="s">
        <v>27364</v>
      </c>
      <c r="K180" s="4"/>
      <c r="L180" s="3" t="s">
        <v>27363</v>
      </c>
      <c r="M180" s="4"/>
      <c r="N180" s="3" t="s">
        <v>27362</v>
      </c>
      <c r="O180" s="4"/>
      <c r="P180" t="s">
        <v>907</v>
      </c>
      <c r="Q180" s="3"/>
      <c r="R180" s="4"/>
      <c r="S180" t="s">
        <v>907</v>
      </c>
      <c r="T180" s="3"/>
      <c r="U180" s="4"/>
      <c r="V180" s="3" t="s">
        <v>26327</v>
      </c>
      <c r="W180" s="4"/>
      <c r="X180" s="3" t="s">
        <v>27361</v>
      </c>
      <c r="Y180" s="4"/>
      <c r="Z180" t="s">
        <v>907</v>
      </c>
      <c r="AA180" s="3" t="s">
        <v>27360</v>
      </c>
      <c r="AB180" s="4" t="s">
        <v>27359</v>
      </c>
      <c r="AC180" s="3" t="s">
        <v>27358</v>
      </c>
      <c r="AD180" s="4"/>
      <c r="AE180" s="3" t="s">
        <v>27357</v>
      </c>
      <c r="AF180" s="4"/>
      <c r="AG180" s="3"/>
      <c r="AH180" s="4"/>
      <c r="AI180" s="3" t="s">
        <v>27356</v>
      </c>
      <c r="AJ180" s="4"/>
      <c r="AK180" s="3" t="s">
        <v>27355</v>
      </c>
      <c r="AL180" s="4" t="s">
        <v>27354</v>
      </c>
      <c r="AM180" s="3" t="s">
        <v>27353</v>
      </c>
      <c r="AN180" s="4"/>
      <c r="AO180" s="3" t="s">
        <v>27352</v>
      </c>
      <c r="AP180" s="4"/>
      <c r="AQ180" s="3" t="s">
        <v>27351</v>
      </c>
      <c r="AR180" s="4"/>
      <c r="AS180" s="3" t="s">
        <v>923</v>
      </c>
      <c r="AT180" s="4"/>
      <c r="AU180" s="3" t="s">
        <v>27350</v>
      </c>
      <c r="AV180" s="4"/>
      <c r="AW180" s="3" t="s">
        <v>27349</v>
      </c>
      <c r="AX180" s="4"/>
      <c r="AY180" s="3" t="s">
        <v>27348</v>
      </c>
      <c r="AZ180" s="4"/>
      <c r="BA180" s="3" t="s">
        <v>27347</v>
      </c>
      <c r="BB180" s="4"/>
      <c r="BC180" s="3" t="s">
        <v>27346</v>
      </c>
      <c r="BD180" s="4"/>
      <c r="BE180" s="3" t="s">
        <v>27345</v>
      </c>
      <c r="BF180" s="4"/>
    </row>
    <row r="181" spans="2:58" customFormat="1">
      <c r="B181" t="str">
        <f>IFERROR(VLOOKUP(E181,Swadesh!$C$6:$D$212,2,FALSE),"")</f>
        <v/>
      </c>
      <c r="D181" t="s">
        <v>25990</v>
      </c>
      <c r="E181" s="6" t="s">
        <v>27344</v>
      </c>
      <c r="F181" s="5">
        <v>3.56</v>
      </c>
      <c r="G181">
        <f t="shared" si="2"/>
        <v>2</v>
      </c>
      <c r="H181" s="3" t="s">
        <v>27343</v>
      </c>
      <c r="I181" s="4" t="s">
        <v>973</v>
      </c>
      <c r="J181" s="3" t="s">
        <v>27342</v>
      </c>
      <c r="K181" s="4"/>
      <c r="L181" s="3" t="s">
        <v>27341</v>
      </c>
      <c r="M181" s="4"/>
      <c r="N181" s="3" t="s">
        <v>27340</v>
      </c>
      <c r="O181" s="4"/>
      <c r="P181" t="s">
        <v>907</v>
      </c>
      <c r="Q181" s="3"/>
      <c r="R181" s="4"/>
      <c r="S181" t="s">
        <v>907</v>
      </c>
      <c r="T181" s="3"/>
      <c r="U181" s="4"/>
      <c r="V181" s="3" t="s">
        <v>27339</v>
      </c>
      <c r="W181" s="4"/>
      <c r="X181" s="3" t="s">
        <v>27338</v>
      </c>
      <c r="Y181" s="4"/>
      <c r="Z181" t="s">
        <v>907</v>
      </c>
      <c r="AA181" s="3"/>
      <c r="AB181" s="4"/>
      <c r="AC181" s="3" t="s">
        <v>27337</v>
      </c>
      <c r="AD181" s="4"/>
      <c r="AE181" s="3" t="s">
        <v>27336</v>
      </c>
      <c r="AF181" s="4"/>
      <c r="AG181" s="3" t="s">
        <v>27335</v>
      </c>
      <c r="AH181" s="4"/>
      <c r="AI181" s="3" t="s">
        <v>27334</v>
      </c>
      <c r="AJ181" s="4"/>
      <c r="AK181" s="3" t="s">
        <v>25756</v>
      </c>
      <c r="AL181" s="4"/>
      <c r="AM181" s="3" t="s">
        <v>27333</v>
      </c>
      <c r="AN181" s="4"/>
      <c r="AO181" s="3" t="s">
        <v>27332</v>
      </c>
      <c r="AP181" s="4"/>
      <c r="AQ181" s="3" t="s">
        <v>27331</v>
      </c>
      <c r="AR181" s="4"/>
      <c r="AS181" s="3" t="s">
        <v>923</v>
      </c>
      <c r="AT181" s="4"/>
      <c r="AU181" s="3" t="s">
        <v>27330</v>
      </c>
      <c r="AV181" s="4"/>
      <c r="AW181" s="3" t="s">
        <v>27329</v>
      </c>
      <c r="AX181" s="4"/>
      <c r="AY181" s="3" t="s">
        <v>27328</v>
      </c>
      <c r="AZ181" s="4"/>
      <c r="BA181" s="3" t="s">
        <v>27327</v>
      </c>
      <c r="BB181" s="4"/>
      <c r="BC181" s="3" t="s">
        <v>27326</v>
      </c>
      <c r="BD181" s="4"/>
      <c r="BE181" s="3" t="s">
        <v>27325</v>
      </c>
      <c r="BF181" s="4"/>
    </row>
    <row r="182" spans="2:58" customFormat="1">
      <c r="B182" t="str">
        <f>IFERROR(VLOOKUP(E182,Swadesh!$C$6:$D$212,2,FALSE),"")</f>
        <v/>
      </c>
      <c r="D182" t="s">
        <v>25990</v>
      </c>
      <c r="E182" s="6" t="s">
        <v>27324</v>
      </c>
      <c r="F182" s="5">
        <v>3.57</v>
      </c>
      <c r="G182">
        <f t="shared" si="2"/>
        <v>2</v>
      </c>
      <c r="H182" s="3"/>
      <c r="I182" s="4" t="s">
        <v>27323</v>
      </c>
      <c r="J182" s="3" t="s">
        <v>27322</v>
      </c>
      <c r="K182" s="4" t="s">
        <v>959</v>
      </c>
      <c r="L182" s="3" t="s">
        <v>27321</v>
      </c>
      <c r="M182" s="4" t="s">
        <v>27320</v>
      </c>
      <c r="N182" s="3" t="s">
        <v>27319</v>
      </c>
      <c r="O182" s="4"/>
      <c r="P182" t="s">
        <v>907</v>
      </c>
      <c r="Q182" s="3"/>
      <c r="R182" s="4"/>
      <c r="S182" t="s">
        <v>907</v>
      </c>
      <c r="T182" s="3"/>
      <c r="U182" s="4"/>
      <c r="V182" s="3" t="s">
        <v>27318</v>
      </c>
      <c r="W182" s="4"/>
      <c r="X182" s="3" t="s">
        <v>27317</v>
      </c>
      <c r="Y182" s="4"/>
      <c r="Z182" t="s">
        <v>907</v>
      </c>
      <c r="AA182" s="3"/>
      <c r="AB182" s="4"/>
      <c r="AC182" s="3" t="s">
        <v>27316</v>
      </c>
      <c r="AD182" s="4"/>
      <c r="AE182" s="3" t="s">
        <v>27315</v>
      </c>
      <c r="AF182" s="4"/>
      <c r="AG182" s="3" t="s">
        <v>27314</v>
      </c>
      <c r="AH182" s="4"/>
      <c r="AI182" s="3" t="s">
        <v>27313</v>
      </c>
      <c r="AJ182" s="4"/>
      <c r="AK182" s="3" t="s">
        <v>27312</v>
      </c>
      <c r="AL182" s="4"/>
      <c r="AM182" s="3" t="s">
        <v>27311</v>
      </c>
      <c r="AN182" s="4"/>
      <c r="AO182" s="3" t="s">
        <v>27310</v>
      </c>
      <c r="AP182" s="4"/>
      <c r="AQ182" s="3" t="s">
        <v>5027</v>
      </c>
      <c r="AR182" s="4"/>
      <c r="AS182" s="3" t="s">
        <v>923</v>
      </c>
      <c r="AT182" s="4"/>
      <c r="AU182" s="3" t="s">
        <v>26403</v>
      </c>
      <c r="AV182" s="4"/>
      <c r="AW182" s="3" t="s">
        <v>27309</v>
      </c>
      <c r="AX182" s="4"/>
      <c r="AY182" s="3" t="s">
        <v>27308</v>
      </c>
      <c r="AZ182" s="4"/>
      <c r="BA182" s="3" t="s">
        <v>27307</v>
      </c>
      <c r="BB182" s="4"/>
      <c r="BC182" s="3" t="s">
        <v>27306</v>
      </c>
      <c r="BD182" s="4"/>
      <c r="BE182" s="3" t="s">
        <v>27305</v>
      </c>
      <c r="BF182" s="4"/>
    </row>
    <row r="183" spans="2:58" customFormat="1">
      <c r="B183" t="str">
        <f>IFERROR(VLOOKUP(E183,Swadesh!$C$6:$D$212,2,FALSE),"")</f>
        <v/>
      </c>
      <c r="D183" t="s">
        <v>25990</v>
      </c>
      <c r="E183" s="6" t="s">
        <v>27287</v>
      </c>
      <c r="F183" s="5">
        <v>3.58</v>
      </c>
      <c r="G183">
        <f t="shared" si="2"/>
        <v>2</v>
      </c>
      <c r="H183" s="3" t="s">
        <v>27304</v>
      </c>
      <c r="I183" s="4"/>
      <c r="J183" s="3" t="s">
        <v>27303</v>
      </c>
      <c r="K183" s="4" t="s">
        <v>959</v>
      </c>
      <c r="L183" s="3" t="s">
        <v>27302</v>
      </c>
      <c r="M183" s="4"/>
      <c r="N183" s="3" t="s">
        <v>27301</v>
      </c>
      <c r="O183" s="4"/>
      <c r="P183" t="s">
        <v>907</v>
      </c>
      <c r="Q183" s="3"/>
      <c r="R183" s="4" t="s">
        <v>27300</v>
      </c>
      <c r="S183" t="s">
        <v>907</v>
      </c>
      <c r="T183" s="3" t="s">
        <v>27299</v>
      </c>
      <c r="U183" s="4" t="s">
        <v>27298</v>
      </c>
      <c r="V183" s="3" t="s">
        <v>27297</v>
      </c>
      <c r="W183" s="4"/>
      <c r="X183" s="3" t="s">
        <v>27296</v>
      </c>
      <c r="Y183" s="4"/>
      <c r="Z183" t="s">
        <v>907</v>
      </c>
      <c r="AA183" s="3" t="s">
        <v>27295</v>
      </c>
      <c r="AB183" s="4" t="s">
        <v>27294</v>
      </c>
      <c r="AC183" s="3" t="s">
        <v>27293</v>
      </c>
      <c r="AD183" s="4"/>
      <c r="AE183" s="3" t="s">
        <v>27292</v>
      </c>
      <c r="AF183" s="4"/>
      <c r="AG183" s="3"/>
      <c r="AH183" s="4"/>
      <c r="AI183" s="3" t="s">
        <v>27291</v>
      </c>
      <c r="AJ183" s="4"/>
      <c r="AK183" s="3" t="s">
        <v>27290</v>
      </c>
      <c r="AL183" s="4"/>
      <c r="AM183" s="3" t="s">
        <v>27289</v>
      </c>
      <c r="AN183" s="4"/>
      <c r="AO183" s="3"/>
      <c r="AP183" s="4"/>
      <c r="AQ183" s="3" t="s">
        <v>27288</v>
      </c>
      <c r="AR183" s="4"/>
      <c r="AS183" s="3" t="s">
        <v>923</v>
      </c>
      <c r="AT183" s="4"/>
      <c r="AU183" s="3" t="s">
        <v>27287</v>
      </c>
      <c r="AV183" s="4"/>
      <c r="AW183" s="3" t="s">
        <v>27286</v>
      </c>
      <c r="AX183" s="4"/>
      <c r="AY183" s="3" t="s">
        <v>27285</v>
      </c>
      <c r="AZ183" s="4"/>
      <c r="BA183" s="3" t="s">
        <v>27284</v>
      </c>
      <c r="BB183" s="4"/>
      <c r="BC183" s="3" t="s">
        <v>27283</v>
      </c>
      <c r="BD183" s="4"/>
      <c r="BE183" s="3" t="s">
        <v>27282</v>
      </c>
      <c r="BF183" s="4"/>
    </row>
    <row r="184" spans="2:58" customFormat="1">
      <c r="B184">
        <f>IFERROR(VLOOKUP(E184,Swadesh!$C$6:$D$212,2,FALSE),"")</f>
        <v>46</v>
      </c>
      <c r="D184" t="s">
        <v>25990</v>
      </c>
      <c r="E184" s="6" t="s">
        <v>27281</v>
      </c>
      <c r="F184" s="5">
        <v>3.581</v>
      </c>
      <c r="G184">
        <f t="shared" si="2"/>
        <v>3</v>
      </c>
      <c r="H184" s="3" t="s">
        <v>27280</v>
      </c>
      <c r="I184" s="4"/>
      <c r="J184" s="3" t="s">
        <v>27279</v>
      </c>
      <c r="K184" s="4"/>
      <c r="L184" s="3" t="s">
        <v>27278</v>
      </c>
      <c r="M184" s="4"/>
      <c r="N184" s="3" t="s">
        <v>27277</v>
      </c>
      <c r="O184" s="4"/>
      <c r="P184" t="s">
        <v>907</v>
      </c>
      <c r="Q184" s="3"/>
      <c r="R184" s="4" t="s">
        <v>27276</v>
      </c>
      <c r="S184" t="s">
        <v>907</v>
      </c>
      <c r="T184" s="3" t="s">
        <v>27275</v>
      </c>
      <c r="U184" s="4"/>
      <c r="V184" s="3" t="s">
        <v>27274</v>
      </c>
      <c r="W184" s="4"/>
      <c r="X184" s="3" t="s">
        <v>27273</v>
      </c>
      <c r="Y184" s="4"/>
      <c r="Z184" t="s">
        <v>907</v>
      </c>
      <c r="AA184" s="3" t="s">
        <v>27272</v>
      </c>
      <c r="AB184" s="4" t="s">
        <v>27271</v>
      </c>
      <c r="AC184" s="3" t="s">
        <v>27270</v>
      </c>
      <c r="AD184" s="4"/>
      <c r="AE184" s="3" t="s">
        <v>27269</v>
      </c>
      <c r="AF184" s="4"/>
      <c r="AG184" s="3" t="s">
        <v>27268</v>
      </c>
      <c r="AH184" s="4"/>
      <c r="AI184" s="3" t="s">
        <v>27267</v>
      </c>
      <c r="AJ184" s="4"/>
      <c r="AK184" s="3" t="s">
        <v>27266</v>
      </c>
      <c r="AL184" s="4"/>
      <c r="AM184" s="3" t="s">
        <v>27265</v>
      </c>
      <c r="AN184" s="4"/>
      <c r="AO184" s="3" t="s">
        <v>27264</v>
      </c>
      <c r="AP184" s="4"/>
      <c r="AQ184" s="3" t="s">
        <v>27263</v>
      </c>
      <c r="AR184" s="4"/>
      <c r="AS184" s="3" t="s">
        <v>27262</v>
      </c>
      <c r="AT184" s="4"/>
      <c r="AU184" s="3" t="s">
        <v>27261</v>
      </c>
      <c r="AV184" s="4"/>
      <c r="AW184" s="3" t="s">
        <v>27260</v>
      </c>
      <c r="AX184" s="4"/>
      <c r="AY184" s="3" t="s">
        <v>27259</v>
      </c>
      <c r="AZ184" s="4"/>
      <c r="BA184" s="3" t="s">
        <v>27258</v>
      </c>
      <c r="BB184" s="4"/>
      <c r="BC184" s="3" t="s">
        <v>27257</v>
      </c>
      <c r="BD184" s="4"/>
      <c r="BE184" s="3" t="s">
        <v>27256</v>
      </c>
      <c r="BF184" s="4"/>
    </row>
    <row r="185" spans="2:58" customFormat="1">
      <c r="B185" t="str">
        <f>IFERROR(VLOOKUP(E185,Swadesh!$C$6:$D$212,2,FALSE),"")</f>
        <v/>
      </c>
      <c r="D185" t="s">
        <v>25990</v>
      </c>
      <c r="E185" s="6" t="s">
        <v>27255</v>
      </c>
      <c r="F185" s="5">
        <v>3.5819999999999999</v>
      </c>
      <c r="G185">
        <f t="shared" si="2"/>
        <v>3</v>
      </c>
      <c r="H185" s="3"/>
      <c r="I185" s="4" t="s">
        <v>27254</v>
      </c>
      <c r="J185" s="3" t="s">
        <v>27253</v>
      </c>
      <c r="K185" s="4" t="s">
        <v>27252</v>
      </c>
      <c r="L185" s="3"/>
      <c r="M185" s="4"/>
      <c r="N185" s="3" t="s">
        <v>27251</v>
      </c>
      <c r="O185" s="4"/>
      <c r="P185" t="s">
        <v>907</v>
      </c>
      <c r="Q185" s="3"/>
      <c r="R185" s="4"/>
      <c r="S185" t="s">
        <v>907</v>
      </c>
      <c r="T185" s="3"/>
      <c r="U185" s="4"/>
      <c r="V185" s="3" t="s">
        <v>27250</v>
      </c>
      <c r="W185" s="4"/>
      <c r="X185" s="3"/>
      <c r="Y185" s="4"/>
      <c r="Z185" t="s">
        <v>907</v>
      </c>
      <c r="AA185" s="3"/>
      <c r="AB185" s="4"/>
      <c r="AC185" s="3" t="s">
        <v>27249</v>
      </c>
      <c r="AD185" s="4"/>
      <c r="AE185" s="3"/>
      <c r="AF185" s="4"/>
      <c r="AG185" s="3"/>
      <c r="AH185" s="4"/>
      <c r="AI185" s="3" t="s">
        <v>27248</v>
      </c>
      <c r="AJ185" s="4"/>
      <c r="AK185" s="3" t="s">
        <v>27247</v>
      </c>
      <c r="AL185" s="4" t="s">
        <v>27246</v>
      </c>
      <c r="AM185" s="3" t="s">
        <v>27245</v>
      </c>
      <c r="AN185" s="4"/>
      <c r="AO185" s="3"/>
      <c r="AP185" s="4"/>
      <c r="AQ185" s="3" t="s">
        <v>27244</v>
      </c>
      <c r="AR185" s="4"/>
      <c r="AS185" s="3" t="s">
        <v>923</v>
      </c>
      <c r="AT185" s="4"/>
      <c r="AU185" s="3" t="s">
        <v>27243</v>
      </c>
      <c r="AV185" s="4" t="s">
        <v>26747</v>
      </c>
      <c r="AW185" s="3" t="s">
        <v>27242</v>
      </c>
      <c r="AX185" s="4"/>
      <c r="AY185" s="3" t="s">
        <v>27241</v>
      </c>
      <c r="AZ185" s="4"/>
      <c r="BA185" s="3" t="s">
        <v>27240</v>
      </c>
      <c r="BB185" s="4"/>
      <c r="BC185" s="3" t="s">
        <v>27239</v>
      </c>
      <c r="BD185" s="4"/>
      <c r="BE185" s="3" t="s">
        <v>27238</v>
      </c>
      <c r="BF185" s="4"/>
    </row>
    <row r="186" spans="2:58" customFormat="1">
      <c r="B186" t="str">
        <f>IFERROR(VLOOKUP(E186,Swadesh!$C$6:$D$212,2,FALSE),"")</f>
        <v/>
      </c>
      <c r="D186" t="s">
        <v>25990</v>
      </c>
      <c r="E186" s="6" t="s">
        <v>27237</v>
      </c>
      <c r="F186" s="5">
        <v>3.5830000000000002</v>
      </c>
      <c r="G186">
        <f t="shared" si="2"/>
        <v>3</v>
      </c>
      <c r="H186" s="3" t="s">
        <v>27236</v>
      </c>
      <c r="I186" s="4" t="s">
        <v>27235</v>
      </c>
      <c r="J186" s="3" t="s">
        <v>27234</v>
      </c>
      <c r="K186" s="4" t="s">
        <v>1031</v>
      </c>
      <c r="L186" s="3"/>
      <c r="M186" s="4"/>
      <c r="N186" s="3" t="s">
        <v>27233</v>
      </c>
      <c r="O186" s="4"/>
      <c r="P186" t="s">
        <v>907</v>
      </c>
      <c r="Q186" s="3"/>
      <c r="R186" s="4"/>
      <c r="S186" t="s">
        <v>907</v>
      </c>
      <c r="T186" s="3" t="s">
        <v>27232</v>
      </c>
      <c r="U186" s="4"/>
      <c r="V186" s="3" t="s">
        <v>27231</v>
      </c>
      <c r="W186" s="4" t="s">
        <v>27230</v>
      </c>
      <c r="X186" s="3"/>
      <c r="Y186" s="4"/>
      <c r="Z186" t="s">
        <v>907</v>
      </c>
      <c r="AA186" s="3" t="s">
        <v>27229</v>
      </c>
      <c r="AB186" s="4"/>
      <c r="AC186" s="3" t="s">
        <v>27228</v>
      </c>
      <c r="AD186" s="4"/>
      <c r="AE186" s="3" t="s">
        <v>27227</v>
      </c>
      <c r="AF186" s="4" t="s">
        <v>27226</v>
      </c>
      <c r="AG186" s="3"/>
      <c r="AH186" s="4"/>
      <c r="AI186" s="3" t="s">
        <v>27225</v>
      </c>
      <c r="AJ186" s="4"/>
      <c r="AK186" s="3" t="s">
        <v>27224</v>
      </c>
      <c r="AL186" s="4" t="s">
        <v>27223</v>
      </c>
      <c r="AM186" s="3" t="s">
        <v>27222</v>
      </c>
      <c r="AN186" s="4"/>
      <c r="AO186" s="3"/>
      <c r="AP186" s="4"/>
      <c r="AQ186" s="3" t="s">
        <v>27221</v>
      </c>
      <c r="AR186" s="4"/>
      <c r="AS186" s="3" t="s">
        <v>923</v>
      </c>
      <c r="AT186" s="4"/>
      <c r="AU186" s="3" t="s">
        <v>27220</v>
      </c>
      <c r="AV186" s="4"/>
      <c r="AW186" s="3" t="s">
        <v>27219</v>
      </c>
      <c r="AX186" s="4"/>
      <c r="AY186" s="3" t="s">
        <v>27218</v>
      </c>
      <c r="AZ186" s="4"/>
      <c r="BA186" s="3" t="s">
        <v>27217</v>
      </c>
      <c r="BB186" s="4"/>
      <c r="BC186" s="3" t="s">
        <v>27216</v>
      </c>
      <c r="BD186" s="4"/>
      <c r="BE186" s="3" t="s">
        <v>27215</v>
      </c>
      <c r="BF186" s="4"/>
    </row>
    <row r="187" spans="2:58" customFormat="1">
      <c r="B187" t="str">
        <f>IFERROR(VLOOKUP(E187,Swadesh!$C$6:$D$212,2,FALSE),"")</f>
        <v/>
      </c>
      <c r="D187" t="s">
        <v>25990</v>
      </c>
      <c r="E187" s="6" t="s">
        <v>27214</v>
      </c>
      <c r="F187" s="5">
        <v>3.5840000000000001</v>
      </c>
      <c r="G187">
        <f t="shared" si="2"/>
        <v>3</v>
      </c>
      <c r="H187" s="3"/>
      <c r="I187" s="4"/>
      <c r="J187" s="3" t="s">
        <v>27213</v>
      </c>
      <c r="K187" s="4" t="s">
        <v>1176</v>
      </c>
      <c r="L187" s="3" t="s">
        <v>27212</v>
      </c>
      <c r="M187" s="4"/>
      <c r="N187" s="3" t="s">
        <v>27211</v>
      </c>
      <c r="O187" s="4"/>
      <c r="P187" t="s">
        <v>907</v>
      </c>
      <c r="Q187" s="3"/>
      <c r="R187" s="4"/>
      <c r="S187" t="s">
        <v>907</v>
      </c>
      <c r="T187" s="3"/>
      <c r="U187" s="4"/>
      <c r="V187" s="3"/>
      <c r="W187" s="4"/>
      <c r="X187" s="3" t="s">
        <v>27210</v>
      </c>
      <c r="Y187" s="4"/>
      <c r="Z187" t="s">
        <v>907</v>
      </c>
      <c r="AA187" s="3" t="s">
        <v>27191</v>
      </c>
      <c r="AB187" s="4"/>
      <c r="AC187" s="3" t="s">
        <v>27209</v>
      </c>
      <c r="AD187" s="4"/>
      <c r="AE187" s="3" t="s">
        <v>27208</v>
      </c>
      <c r="AF187" s="4"/>
      <c r="AG187" s="3"/>
      <c r="AH187" s="4"/>
      <c r="AI187" s="3" t="s">
        <v>27207</v>
      </c>
      <c r="AJ187" s="4"/>
      <c r="AK187" s="3"/>
      <c r="AL187" s="4"/>
      <c r="AM187" s="3" t="s">
        <v>27206</v>
      </c>
      <c r="AN187" s="4"/>
      <c r="AO187" s="3"/>
      <c r="AP187" s="4"/>
      <c r="AQ187" s="3" t="s">
        <v>27205</v>
      </c>
      <c r="AR187" s="4"/>
      <c r="AS187" s="3" t="s">
        <v>27204</v>
      </c>
      <c r="AT187" s="4"/>
      <c r="AU187" s="3" t="s">
        <v>27203</v>
      </c>
      <c r="AV187" s="4"/>
      <c r="AW187" s="3" t="s">
        <v>27202</v>
      </c>
      <c r="AX187" s="4"/>
      <c r="AY187" s="3" t="s">
        <v>27201</v>
      </c>
      <c r="AZ187" s="4"/>
      <c r="BA187" s="3" t="s">
        <v>27200</v>
      </c>
      <c r="BB187" s="4"/>
      <c r="BC187" s="3" t="s">
        <v>27199</v>
      </c>
      <c r="BD187" s="4"/>
      <c r="BE187" s="3" t="s">
        <v>27198</v>
      </c>
      <c r="BF187" s="4"/>
    </row>
    <row r="188" spans="2:58" customFormat="1">
      <c r="B188" t="str">
        <f>IFERROR(VLOOKUP(E188,Swadesh!$C$6:$D$212,2,FALSE),"")</f>
        <v/>
      </c>
      <c r="D188" t="s">
        <v>25990</v>
      </c>
      <c r="E188" s="6" t="s">
        <v>27197</v>
      </c>
      <c r="F188" s="5">
        <v>3.585</v>
      </c>
      <c r="G188">
        <f t="shared" si="2"/>
        <v>3</v>
      </c>
      <c r="H188" s="3" t="s">
        <v>27196</v>
      </c>
      <c r="I188" s="4"/>
      <c r="J188" s="3" t="s">
        <v>27177</v>
      </c>
      <c r="K188" s="4" t="s">
        <v>959</v>
      </c>
      <c r="L188" s="3" t="s">
        <v>27195</v>
      </c>
      <c r="M188" s="4"/>
      <c r="N188" s="3" t="s">
        <v>27194</v>
      </c>
      <c r="O188" s="4"/>
      <c r="P188" t="s">
        <v>907</v>
      </c>
      <c r="Q188" s="3"/>
      <c r="R188" s="4"/>
      <c r="S188" t="s">
        <v>907</v>
      </c>
      <c r="T188" s="3"/>
      <c r="U188" s="4"/>
      <c r="V188" s="3" t="s">
        <v>27193</v>
      </c>
      <c r="W188" s="4"/>
      <c r="X188" s="3" t="s">
        <v>27192</v>
      </c>
      <c r="Y188" s="4"/>
      <c r="Z188" t="s">
        <v>907</v>
      </c>
      <c r="AA188" s="3" t="s">
        <v>27191</v>
      </c>
      <c r="AB188" s="4"/>
      <c r="AC188" s="3" t="s">
        <v>27190</v>
      </c>
      <c r="AD188" s="4"/>
      <c r="AE188" s="3"/>
      <c r="AF188" s="4"/>
      <c r="AG188" s="3"/>
      <c r="AH188" s="4"/>
      <c r="AI188" s="3" t="s">
        <v>27189</v>
      </c>
      <c r="AJ188" s="4"/>
      <c r="AK188" s="3" t="s">
        <v>27188</v>
      </c>
      <c r="AL188" s="4"/>
      <c r="AM188" s="3" t="s">
        <v>27187</v>
      </c>
      <c r="AN188" s="4"/>
      <c r="AO188" s="3"/>
      <c r="AP188" s="4"/>
      <c r="AQ188" s="3" t="s">
        <v>27186</v>
      </c>
      <c r="AR188" s="4"/>
      <c r="AS188" s="3" t="s">
        <v>923</v>
      </c>
      <c r="AT188" s="4"/>
      <c r="AU188" s="3" t="s">
        <v>27185</v>
      </c>
      <c r="AV188" s="4"/>
      <c r="AW188" s="3" t="s">
        <v>27184</v>
      </c>
      <c r="AX188" s="4"/>
      <c r="AY188" s="3" t="s">
        <v>27183</v>
      </c>
      <c r="AZ188" s="4"/>
      <c r="BA188" s="3" t="s">
        <v>27182</v>
      </c>
      <c r="BB188" s="4"/>
      <c r="BC188" s="3" t="s">
        <v>27181</v>
      </c>
      <c r="BD188" s="4"/>
      <c r="BE188" s="3" t="s">
        <v>27180</v>
      </c>
      <c r="BF188" s="4"/>
    </row>
    <row r="189" spans="2:58" customFormat="1">
      <c r="B189" t="str">
        <f>IFERROR(VLOOKUP(E189,Swadesh!$C$6:$D$212,2,FALSE),"")</f>
        <v/>
      </c>
      <c r="D189" t="s">
        <v>25990</v>
      </c>
      <c r="E189" s="6" t="s">
        <v>27179</v>
      </c>
      <c r="F189" s="5">
        <v>3.5859999999999999</v>
      </c>
      <c r="G189">
        <f t="shared" si="2"/>
        <v>3</v>
      </c>
      <c r="H189" s="3" t="s">
        <v>27178</v>
      </c>
      <c r="I189" s="4"/>
      <c r="J189" s="3" t="s">
        <v>27177</v>
      </c>
      <c r="K189" s="4" t="s">
        <v>959</v>
      </c>
      <c r="L189" s="3" t="s">
        <v>27176</v>
      </c>
      <c r="M189" s="4"/>
      <c r="N189" s="3" t="s">
        <v>27175</v>
      </c>
      <c r="O189" s="4"/>
      <c r="P189" t="s">
        <v>907</v>
      </c>
      <c r="Q189" s="3"/>
      <c r="R189" s="4"/>
      <c r="S189" t="s">
        <v>907</v>
      </c>
      <c r="T189" s="3"/>
      <c r="U189" s="4"/>
      <c r="V189" s="3"/>
      <c r="W189" s="4"/>
      <c r="X189" s="3" t="s">
        <v>27174</v>
      </c>
      <c r="Y189" s="4"/>
      <c r="Z189" t="s">
        <v>907</v>
      </c>
      <c r="AA189" s="3" t="s">
        <v>27173</v>
      </c>
      <c r="AB189" s="4" t="s">
        <v>27172</v>
      </c>
      <c r="AC189" s="3" t="s">
        <v>27171</v>
      </c>
      <c r="AD189" s="4"/>
      <c r="AE189" s="3" t="s">
        <v>27170</v>
      </c>
      <c r="AF189" s="4" t="s">
        <v>27169</v>
      </c>
      <c r="AG189" s="3"/>
      <c r="AH189" s="4"/>
      <c r="AI189" s="3" t="s">
        <v>27168</v>
      </c>
      <c r="AJ189" s="4"/>
      <c r="AK189" s="3"/>
      <c r="AL189" s="4"/>
      <c r="AM189" s="3" t="s">
        <v>27167</v>
      </c>
      <c r="AN189" s="4"/>
      <c r="AO189" s="3"/>
      <c r="AP189" s="4"/>
      <c r="AQ189" s="3" t="s">
        <v>27166</v>
      </c>
      <c r="AR189" s="4"/>
      <c r="AS189" s="3" t="s">
        <v>923</v>
      </c>
      <c r="AT189" s="4"/>
      <c r="AU189" s="3" t="s">
        <v>27165</v>
      </c>
      <c r="AV189" s="4"/>
      <c r="AW189" s="3" t="s">
        <v>27164</v>
      </c>
      <c r="AX189" s="4"/>
      <c r="AY189" s="3" t="s">
        <v>27163</v>
      </c>
      <c r="AZ189" s="4"/>
      <c r="BA189" s="3" t="s">
        <v>27162</v>
      </c>
      <c r="BB189" s="4"/>
      <c r="BC189" s="3" t="s">
        <v>27161</v>
      </c>
      <c r="BD189" s="4"/>
      <c r="BE189" s="3" t="s">
        <v>27160</v>
      </c>
      <c r="BF189" s="4"/>
    </row>
    <row r="190" spans="2:58" customFormat="1">
      <c r="B190" t="str">
        <f>IFERROR(VLOOKUP(E190,Swadesh!$C$6:$D$212,2,FALSE),"")</f>
        <v/>
      </c>
      <c r="D190" t="s">
        <v>25990</v>
      </c>
      <c r="E190" s="6" t="s">
        <v>10520</v>
      </c>
      <c r="F190" s="5">
        <v>3.5910000000000002</v>
      </c>
      <c r="G190">
        <f t="shared" si="2"/>
        <v>3</v>
      </c>
      <c r="H190" s="3" t="s">
        <v>27159</v>
      </c>
      <c r="I190" s="4"/>
      <c r="J190" s="3" t="s">
        <v>27158</v>
      </c>
      <c r="K190" s="4" t="s">
        <v>27157</v>
      </c>
      <c r="L190" s="3" t="s">
        <v>27156</v>
      </c>
      <c r="M190" s="4"/>
      <c r="N190" s="3" t="s">
        <v>27155</v>
      </c>
      <c r="O190" s="4"/>
      <c r="P190" t="s">
        <v>907</v>
      </c>
      <c r="Q190" s="3"/>
      <c r="R190" s="4" t="s">
        <v>27154</v>
      </c>
      <c r="S190" t="s">
        <v>907</v>
      </c>
      <c r="T190" s="3" t="s">
        <v>27153</v>
      </c>
      <c r="U190" s="4"/>
      <c r="V190" s="3" t="s">
        <v>27152</v>
      </c>
      <c r="W190" s="4"/>
      <c r="X190" s="3" t="s">
        <v>27151</v>
      </c>
      <c r="Y190" s="4"/>
      <c r="Z190" t="s">
        <v>907</v>
      </c>
      <c r="AA190" s="3" t="s">
        <v>27150</v>
      </c>
      <c r="AB190" s="4" t="s">
        <v>27149</v>
      </c>
      <c r="AC190" s="3" t="s">
        <v>27148</v>
      </c>
      <c r="AD190" s="4"/>
      <c r="AE190" s="3" t="s">
        <v>27147</v>
      </c>
      <c r="AF190" s="4" t="s">
        <v>27146</v>
      </c>
      <c r="AG190" s="3"/>
      <c r="AH190" s="4"/>
      <c r="AI190" s="3" t="s">
        <v>27145</v>
      </c>
      <c r="AJ190" s="4"/>
      <c r="AK190" s="3" t="s">
        <v>27144</v>
      </c>
      <c r="AL190" s="4" t="s">
        <v>27143</v>
      </c>
      <c r="AM190" s="3" t="s">
        <v>27142</v>
      </c>
      <c r="AN190" s="4"/>
      <c r="AO190" s="3"/>
      <c r="AP190" s="4"/>
      <c r="AQ190" s="3" t="s">
        <v>27141</v>
      </c>
      <c r="AR190" s="4" t="s">
        <v>27140</v>
      </c>
      <c r="AS190" s="3" t="s">
        <v>923</v>
      </c>
      <c r="AT190" s="4"/>
      <c r="AU190" s="3" t="s">
        <v>27139</v>
      </c>
      <c r="AV190" s="4"/>
      <c r="AW190" s="3" t="s">
        <v>27138</v>
      </c>
      <c r="AX190" s="4"/>
      <c r="AY190" s="3" t="s">
        <v>27137</v>
      </c>
      <c r="AZ190" s="4"/>
      <c r="BA190" s="3" t="s">
        <v>27136</v>
      </c>
      <c r="BB190" s="4"/>
      <c r="BC190" s="3" t="s">
        <v>27135</v>
      </c>
      <c r="BD190" s="4"/>
      <c r="BE190" s="3" t="s">
        <v>27134</v>
      </c>
      <c r="BF190" s="4"/>
    </row>
    <row r="191" spans="2:58" customFormat="1">
      <c r="B191" t="str">
        <f>IFERROR(VLOOKUP(E191,Swadesh!$C$6:$D$212,2,FALSE),"")</f>
        <v/>
      </c>
      <c r="D191" t="s">
        <v>25990</v>
      </c>
      <c r="E191" s="6" t="s">
        <v>27133</v>
      </c>
      <c r="F191" s="5">
        <v>3.5920000000000001</v>
      </c>
      <c r="G191">
        <f t="shared" si="2"/>
        <v>3</v>
      </c>
      <c r="H191" s="3" t="s">
        <v>27132</v>
      </c>
      <c r="I191" s="4"/>
      <c r="J191" s="3" t="s">
        <v>27131</v>
      </c>
      <c r="K191" s="4" t="s">
        <v>1031</v>
      </c>
      <c r="L191" s="3" t="s">
        <v>27130</v>
      </c>
      <c r="M191" s="4"/>
      <c r="N191" s="3" t="s">
        <v>27129</v>
      </c>
      <c r="O191" s="4"/>
      <c r="P191" t="s">
        <v>907</v>
      </c>
      <c r="Q191" s="3"/>
      <c r="R191" s="4"/>
      <c r="S191" t="s">
        <v>907</v>
      </c>
      <c r="T191" s="3" t="s">
        <v>27128</v>
      </c>
      <c r="U191" s="4"/>
      <c r="V191" s="3" t="s">
        <v>27127</v>
      </c>
      <c r="W191" s="4"/>
      <c r="X191" s="3" t="s">
        <v>27126</v>
      </c>
      <c r="Y191" s="4"/>
      <c r="Z191" t="s">
        <v>907</v>
      </c>
      <c r="AA191" s="3"/>
      <c r="AB191" s="4"/>
      <c r="AC191" s="3" t="s">
        <v>27125</v>
      </c>
      <c r="AD191" s="4"/>
      <c r="AE191" s="3" t="s">
        <v>27124</v>
      </c>
      <c r="AF191" s="4"/>
      <c r="AG191" s="3"/>
      <c r="AH191" s="4"/>
      <c r="AI191" s="3" t="s">
        <v>27123</v>
      </c>
      <c r="AJ191" s="4"/>
      <c r="AK191" s="3" t="s">
        <v>27122</v>
      </c>
      <c r="AL191" s="4"/>
      <c r="AM191" s="3" t="s">
        <v>27121</v>
      </c>
      <c r="AN191" s="4"/>
      <c r="AO191" s="3"/>
      <c r="AP191" s="4"/>
      <c r="AQ191" s="3" t="s">
        <v>27120</v>
      </c>
      <c r="AR191" s="4"/>
      <c r="AS191" s="3" t="s">
        <v>923</v>
      </c>
      <c r="AT191" s="4"/>
      <c r="AU191" s="3" t="s">
        <v>27119</v>
      </c>
      <c r="AV191" s="4"/>
      <c r="AW191" s="3" t="s">
        <v>27118</v>
      </c>
      <c r="AX191" s="4"/>
      <c r="AY191" s="3" t="s">
        <v>27117</v>
      </c>
      <c r="AZ191" s="4"/>
      <c r="BA191" s="3" t="s">
        <v>27116</v>
      </c>
      <c r="BB191" s="4"/>
      <c r="BC191" s="3" t="s">
        <v>27115</v>
      </c>
      <c r="BD191" s="4"/>
      <c r="BE191" s="3" t="s">
        <v>27114</v>
      </c>
      <c r="BF191" s="4"/>
    </row>
    <row r="192" spans="2:58" customFormat="1">
      <c r="B192" t="str">
        <f>IFERROR(VLOOKUP(E192,Swadesh!$C$6:$D$212,2,FALSE),"")</f>
        <v/>
      </c>
      <c r="D192" t="s">
        <v>25990</v>
      </c>
      <c r="E192" s="6" t="s">
        <v>27113</v>
      </c>
      <c r="F192" s="5">
        <v>3.593</v>
      </c>
      <c r="G192">
        <f t="shared" si="2"/>
        <v>3</v>
      </c>
      <c r="H192" s="3" t="s">
        <v>27112</v>
      </c>
      <c r="I192" s="4"/>
      <c r="J192" s="3" t="s">
        <v>27111</v>
      </c>
      <c r="K192" s="4" t="s">
        <v>27110</v>
      </c>
      <c r="L192" s="3" t="s">
        <v>27109</v>
      </c>
      <c r="M192" s="4"/>
      <c r="N192" s="3" t="s">
        <v>27108</v>
      </c>
      <c r="O192" s="4"/>
      <c r="P192" t="s">
        <v>907</v>
      </c>
      <c r="Q192" s="3"/>
      <c r="R192" s="4"/>
      <c r="S192" t="s">
        <v>907</v>
      </c>
      <c r="T192" s="3"/>
      <c r="U192" s="4"/>
      <c r="V192" s="3" t="s">
        <v>27107</v>
      </c>
      <c r="W192" s="4"/>
      <c r="X192" s="3" t="s">
        <v>27106</v>
      </c>
      <c r="Y192" s="4"/>
      <c r="Z192" t="s">
        <v>907</v>
      </c>
      <c r="AA192" s="3" t="s">
        <v>27105</v>
      </c>
      <c r="AB192" s="4"/>
      <c r="AC192" s="3" t="s">
        <v>27104</v>
      </c>
      <c r="AD192" s="4"/>
      <c r="AE192" s="3" t="s">
        <v>27103</v>
      </c>
      <c r="AF192" s="4"/>
      <c r="AG192" s="3"/>
      <c r="AH192" s="4"/>
      <c r="AI192" s="3" t="s">
        <v>27102</v>
      </c>
      <c r="AJ192" s="4"/>
      <c r="AK192" s="3" t="s">
        <v>27101</v>
      </c>
      <c r="AL192" s="4"/>
      <c r="AM192" s="3" t="s">
        <v>27100</v>
      </c>
      <c r="AN192" s="4"/>
      <c r="AO192" s="3"/>
      <c r="AP192" s="4"/>
      <c r="AQ192" s="3" t="s">
        <v>27099</v>
      </c>
      <c r="AR192" s="4"/>
      <c r="AS192" s="3" t="s">
        <v>923</v>
      </c>
      <c r="AT192" s="4"/>
      <c r="AU192" s="3" t="s">
        <v>27098</v>
      </c>
      <c r="AV192" s="4"/>
      <c r="AW192" s="3" t="s">
        <v>27097</v>
      </c>
      <c r="AX192" s="4"/>
      <c r="AY192" s="3" t="s">
        <v>27096</v>
      </c>
      <c r="AZ192" s="4"/>
      <c r="BA192" s="3" t="s">
        <v>27095</v>
      </c>
      <c r="BB192" s="4"/>
      <c r="BC192" s="3" t="s">
        <v>27094</v>
      </c>
      <c r="BD192" s="4"/>
      <c r="BE192" s="3" t="s">
        <v>27093</v>
      </c>
      <c r="BF192" s="4"/>
    </row>
    <row r="193" spans="2:57" customFormat="1">
      <c r="B193" t="str">
        <f>IFERROR(VLOOKUP(E193,Swadesh!$C$6:$D$212,2,FALSE),"")</f>
        <v/>
      </c>
      <c r="D193" t="s">
        <v>25990</v>
      </c>
      <c r="E193" s="6" t="s">
        <v>27092</v>
      </c>
      <c r="F193" s="5">
        <v>3.5939999999999999</v>
      </c>
      <c r="G193">
        <f t="shared" si="2"/>
        <v>3</v>
      </c>
      <c r="H193" s="3" t="s">
        <v>27091</v>
      </c>
      <c r="I193" s="4"/>
      <c r="J193" s="3" t="s">
        <v>27090</v>
      </c>
      <c r="K193" s="4" t="s">
        <v>1031</v>
      </c>
      <c r="L193" s="3" t="s">
        <v>27089</v>
      </c>
      <c r="M193" s="4"/>
      <c r="N193" s="3" t="s">
        <v>27088</v>
      </c>
      <c r="O193" s="4"/>
      <c r="P193" t="s">
        <v>907</v>
      </c>
      <c r="Q193" s="3" t="s">
        <v>27087</v>
      </c>
      <c r="R193" s="4"/>
      <c r="S193" t="s">
        <v>907</v>
      </c>
      <c r="T193" s="3" t="s">
        <v>27086</v>
      </c>
      <c r="U193" s="4"/>
      <c r="V193" s="3" t="s">
        <v>27085</v>
      </c>
      <c r="W193" s="4"/>
      <c r="X193" s="3" t="s">
        <v>27084</v>
      </c>
      <c r="Y193" s="4"/>
      <c r="Z193" t="s">
        <v>907</v>
      </c>
      <c r="AA193" s="3" t="s">
        <v>27083</v>
      </c>
      <c r="AB193" s="4"/>
      <c r="AC193" s="3" t="s">
        <v>27082</v>
      </c>
      <c r="AD193" s="4"/>
      <c r="AE193" s="3" t="s">
        <v>27081</v>
      </c>
      <c r="AF193" s="4" t="s">
        <v>27080</v>
      </c>
      <c r="AG193" s="3"/>
      <c r="AH193" s="4"/>
      <c r="AI193" s="3" t="s">
        <v>27079</v>
      </c>
      <c r="AJ193" s="4"/>
      <c r="AK193" s="3" t="s">
        <v>27078</v>
      </c>
      <c r="AL193" s="4"/>
      <c r="AM193" s="3" t="s">
        <v>27077</v>
      </c>
      <c r="AN193" s="4"/>
      <c r="AO193" s="3"/>
      <c r="AP193" s="4"/>
      <c r="AQ193" s="3" t="s">
        <v>27076</v>
      </c>
      <c r="AR193" s="4"/>
      <c r="AS193" s="3" t="s">
        <v>27075</v>
      </c>
      <c r="AT193" s="4"/>
      <c r="AU193" s="3" t="s">
        <v>27074</v>
      </c>
      <c r="AV193" s="4"/>
      <c r="AW193" s="3" t="s">
        <v>27073</v>
      </c>
      <c r="AX193" s="4"/>
      <c r="AY193" s="3" t="s">
        <v>27072</v>
      </c>
      <c r="AZ193" s="4"/>
      <c r="BA193" s="3" t="s">
        <v>27071</v>
      </c>
      <c r="BB193" s="4"/>
      <c r="BC193" s="3" t="s">
        <v>27070</v>
      </c>
      <c r="BD193" s="4"/>
      <c r="BE193" s="3" t="s">
        <v>27069</v>
      </c>
    </row>
    <row r="194" spans="2:57" customFormat="1">
      <c r="B194" t="str">
        <f>IFERROR(VLOOKUP(E194,Swadesh!$C$6:$D$212,2,FALSE),"")</f>
        <v/>
      </c>
      <c r="D194" t="s">
        <v>25990</v>
      </c>
      <c r="E194" s="6" t="s">
        <v>27068</v>
      </c>
      <c r="F194" s="5">
        <v>3.5960000000000001</v>
      </c>
      <c r="G194">
        <f t="shared" si="2"/>
        <v>3</v>
      </c>
      <c r="H194" s="3" t="s">
        <v>27067</v>
      </c>
      <c r="I194" s="4"/>
      <c r="J194" s="3" t="s">
        <v>27066</v>
      </c>
      <c r="K194" s="4" t="s">
        <v>27065</v>
      </c>
      <c r="L194" s="3" t="s">
        <v>27064</v>
      </c>
      <c r="M194" s="4"/>
      <c r="N194" s="3" t="s">
        <v>27063</v>
      </c>
      <c r="O194" s="4"/>
      <c r="P194" t="s">
        <v>907</v>
      </c>
      <c r="Q194" s="3"/>
      <c r="R194" s="4"/>
      <c r="S194" t="s">
        <v>907</v>
      </c>
      <c r="T194" s="3" t="s">
        <v>27062</v>
      </c>
      <c r="U194" s="4" t="s">
        <v>27061</v>
      </c>
      <c r="V194" s="3" t="s">
        <v>27060</v>
      </c>
      <c r="W194" s="4"/>
      <c r="X194" s="3" t="s">
        <v>27059</v>
      </c>
      <c r="Y194" s="4"/>
      <c r="Z194" t="s">
        <v>907</v>
      </c>
      <c r="AA194" s="3" t="s">
        <v>27058</v>
      </c>
      <c r="AB194" s="4" t="s">
        <v>27057</v>
      </c>
      <c r="AC194" s="3" t="s">
        <v>27056</v>
      </c>
      <c r="AD194" s="4"/>
      <c r="AE194" s="3" t="s">
        <v>27055</v>
      </c>
      <c r="AF194" s="4"/>
      <c r="AG194" s="3"/>
      <c r="AH194" s="4"/>
      <c r="AI194" s="3" t="s">
        <v>27054</v>
      </c>
      <c r="AJ194" s="4"/>
      <c r="AK194" s="3" t="s">
        <v>27053</v>
      </c>
      <c r="AL194" s="4"/>
      <c r="AM194" s="3" t="s">
        <v>27052</v>
      </c>
      <c r="AN194" s="4"/>
      <c r="AO194" s="3"/>
      <c r="AP194" s="4"/>
      <c r="AQ194" s="3" t="s">
        <v>27051</v>
      </c>
      <c r="AR194" s="4"/>
      <c r="AS194" s="3" t="s">
        <v>923</v>
      </c>
      <c r="AT194" s="4"/>
      <c r="AU194" s="3" t="s">
        <v>27050</v>
      </c>
      <c r="AV194" s="4"/>
      <c r="AW194" s="3" t="s">
        <v>27049</v>
      </c>
      <c r="AX194" s="4"/>
      <c r="AY194" s="3" t="s">
        <v>27048</v>
      </c>
      <c r="AZ194" s="4"/>
      <c r="BA194" s="3" t="s">
        <v>27047</v>
      </c>
      <c r="BB194" s="4"/>
      <c r="BC194" s="3" t="s">
        <v>27046</v>
      </c>
      <c r="BD194" s="4"/>
      <c r="BE194" s="3" t="s">
        <v>27045</v>
      </c>
    </row>
    <row r="195" spans="2:57" customFormat="1">
      <c r="B195">
        <f>IFERROR(VLOOKUP(E195,Swadesh!$C$6:$D$212,2,FALSE),"")</f>
        <v>47</v>
      </c>
      <c r="D195" t="s">
        <v>25990</v>
      </c>
      <c r="E195" s="6" t="s">
        <v>27044</v>
      </c>
      <c r="F195" s="5">
        <v>3.61</v>
      </c>
      <c r="G195">
        <f t="shared" ref="G195:G258" si="3">LEN(F195)-2</f>
        <v>2</v>
      </c>
      <c r="H195" s="3" t="s">
        <v>27043</v>
      </c>
      <c r="I195" s="4"/>
      <c r="J195" s="3" t="s">
        <v>27042</v>
      </c>
      <c r="K195" s="4"/>
      <c r="L195" s="3" t="s">
        <v>27041</v>
      </c>
      <c r="M195" s="4"/>
      <c r="N195" s="3" t="s">
        <v>27040</v>
      </c>
      <c r="O195" s="4"/>
      <c r="P195" t="s">
        <v>907</v>
      </c>
      <c r="Q195" s="3"/>
      <c r="R195" s="4"/>
      <c r="S195" t="s">
        <v>907</v>
      </c>
      <c r="T195" s="3" t="s">
        <v>27039</v>
      </c>
      <c r="U195" s="4" t="s">
        <v>27038</v>
      </c>
      <c r="V195" s="3" t="s">
        <v>27037</v>
      </c>
      <c r="W195" s="4"/>
      <c r="X195" s="3" t="s">
        <v>27036</v>
      </c>
      <c r="Y195" s="4"/>
      <c r="Z195" t="s">
        <v>907</v>
      </c>
      <c r="AA195" s="3" t="s">
        <v>27035</v>
      </c>
      <c r="AB195" s="4"/>
      <c r="AC195" s="3" t="s">
        <v>27034</v>
      </c>
      <c r="AD195" s="4"/>
      <c r="AE195" s="3" t="s">
        <v>27033</v>
      </c>
      <c r="AF195" s="4"/>
      <c r="AG195" s="3" t="s">
        <v>27032</v>
      </c>
      <c r="AH195" s="4" t="s">
        <v>27031</v>
      </c>
      <c r="AI195" s="3" t="s">
        <v>27030</v>
      </c>
      <c r="AJ195" s="4" t="s">
        <v>27029</v>
      </c>
      <c r="AK195" s="3" t="s">
        <v>27028</v>
      </c>
      <c r="AL195" s="4" t="s">
        <v>27027</v>
      </c>
      <c r="AM195" s="3" t="s">
        <v>27026</v>
      </c>
      <c r="AN195" s="4"/>
      <c r="AO195" s="3" t="s">
        <v>27025</v>
      </c>
      <c r="AP195" s="4"/>
      <c r="AQ195" s="3" t="s">
        <v>27024</v>
      </c>
      <c r="AR195" s="4" t="s">
        <v>27023</v>
      </c>
      <c r="AS195" s="3" t="s">
        <v>27022</v>
      </c>
      <c r="AT195" s="4"/>
      <c r="AU195" s="3" t="s">
        <v>2106</v>
      </c>
      <c r="AV195" s="4"/>
      <c r="AW195" s="3" t="s">
        <v>27021</v>
      </c>
      <c r="AX195" s="4"/>
      <c r="AY195" s="3" t="s">
        <v>27020</v>
      </c>
      <c r="AZ195" s="4" t="s">
        <v>27019</v>
      </c>
      <c r="BA195" s="3" t="s">
        <v>27018</v>
      </c>
      <c r="BB195" s="4"/>
      <c r="BC195" s="3" t="s">
        <v>27017</v>
      </c>
      <c r="BD195" s="4" t="s">
        <v>27016</v>
      </c>
      <c r="BE195" s="3" t="s">
        <v>27015</v>
      </c>
    </row>
    <row r="196" spans="2:57" customFormat="1">
      <c r="B196" t="str">
        <f>IFERROR(VLOOKUP(E196,Swadesh!$C$6:$D$212,2,FALSE),"")</f>
        <v/>
      </c>
      <c r="D196" t="s">
        <v>25990</v>
      </c>
      <c r="E196" s="6" t="s">
        <v>27014</v>
      </c>
      <c r="F196" s="5">
        <v>3.6139999999999999</v>
      </c>
      <c r="G196">
        <f t="shared" si="3"/>
        <v>3</v>
      </c>
      <c r="H196" s="3" t="s">
        <v>27013</v>
      </c>
      <c r="I196" s="4"/>
      <c r="J196" s="3" t="s">
        <v>27012</v>
      </c>
      <c r="K196" s="4"/>
      <c r="L196" s="3" t="s">
        <v>27011</v>
      </c>
      <c r="M196" s="4"/>
      <c r="N196" s="3" t="s">
        <v>27010</v>
      </c>
      <c r="O196" s="4"/>
      <c r="P196" t="s">
        <v>907</v>
      </c>
      <c r="Q196" s="3"/>
      <c r="R196" s="4"/>
      <c r="S196" t="s">
        <v>907</v>
      </c>
      <c r="T196" s="3"/>
      <c r="U196" s="4"/>
      <c r="V196" s="3" t="s">
        <v>27009</v>
      </c>
      <c r="W196" s="4"/>
      <c r="X196" s="3" t="s">
        <v>27008</v>
      </c>
      <c r="Y196" s="4"/>
      <c r="Z196" t="s">
        <v>907</v>
      </c>
      <c r="AA196" s="3" t="s">
        <v>27007</v>
      </c>
      <c r="AB196" s="4"/>
      <c r="AC196" s="3" t="s">
        <v>27006</v>
      </c>
      <c r="AD196" s="4"/>
      <c r="AE196" s="3" t="s">
        <v>27005</v>
      </c>
      <c r="AF196" s="4"/>
      <c r="AG196" s="3"/>
      <c r="AH196" s="4"/>
      <c r="AI196" s="3" t="s">
        <v>27004</v>
      </c>
      <c r="AJ196" s="4"/>
      <c r="AK196" s="3" t="s">
        <v>27003</v>
      </c>
      <c r="AL196" s="4"/>
      <c r="AM196" s="3" t="s">
        <v>27002</v>
      </c>
      <c r="AN196" s="4"/>
      <c r="AO196" s="3"/>
      <c r="AP196" s="4"/>
      <c r="AQ196" s="3" t="s">
        <v>27001</v>
      </c>
      <c r="AR196" s="4"/>
      <c r="AS196" s="3" t="s">
        <v>923</v>
      </c>
      <c r="AT196" s="4"/>
      <c r="AU196" s="3" t="s">
        <v>27000</v>
      </c>
      <c r="AV196" s="4" t="s">
        <v>26999</v>
      </c>
      <c r="AW196" s="3" t="s">
        <v>26998</v>
      </c>
      <c r="AX196" s="4"/>
      <c r="AY196" s="3" t="s">
        <v>26997</v>
      </c>
      <c r="AZ196" s="4" t="s">
        <v>1037</v>
      </c>
      <c r="BA196" s="3" t="s">
        <v>26996</v>
      </c>
      <c r="BB196" s="4"/>
      <c r="BC196" s="3" t="s">
        <v>26995</v>
      </c>
      <c r="BD196" s="4"/>
      <c r="BE196" s="3" t="s">
        <v>26994</v>
      </c>
    </row>
    <row r="197" spans="2:57" customFormat="1">
      <c r="B197" t="str">
        <f>IFERROR(VLOOKUP(E197,Swadesh!$C$6:$D$212,2,FALSE),"")</f>
        <v/>
      </c>
      <c r="D197" t="s">
        <v>25990</v>
      </c>
      <c r="E197" s="6" t="s">
        <v>26993</v>
      </c>
      <c r="F197" s="5">
        <v>3.62</v>
      </c>
      <c r="G197">
        <f t="shared" si="3"/>
        <v>2</v>
      </c>
      <c r="H197" s="3" t="s">
        <v>26992</v>
      </c>
      <c r="I197" s="4"/>
      <c r="J197" s="3" t="s">
        <v>26991</v>
      </c>
      <c r="K197" s="4" t="s">
        <v>1129</v>
      </c>
      <c r="L197" s="3" t="s">
        <v>26990</v>
      </c>
      <c r="M197" s="4"/>
      <c r="N197" s="3" t="s">
        <v>26989</v>
      </c>
      <c r="O197" s="4"/>
      <c r="P197" t="s">
        <v>907</v>
      </c>
      <c r="Q197" s="3"/>
      <c r="R197" s="4"/>
      <c r="S197" t="s">
        <v>907</v>
      </c>
      <c r="T197" s="3"/>
      <c r="U197" s="4"/>
      <c r="V197" s="3" t="s">
        <v>26988</v>
      </c>
      <c r="W197" s="4"/>
      <c r="X197" s="3" t="s">
        <v>26987</v>
      </c>
      <c r="Y197" s="4" t="s">
        <v>26986</v>
      </c>
      <c r="Z197" t="s">
        <v>907</v>
      </c>
      <c r="AA197" s="3" t="s">
        <v>26985</v>
      </c>
      <c r="AB197" s="4"/>
      <c r="AC197" s="3" t="s">
        <v>26984</v>
      </c>
      <c r="AD197" s="4"/>
      <c r="AE197" s="3" t="s">
        <v>26983</v>
      </c>
      <c r="AF197" s="4" t="s">
        <v>26982</v>
      </c>
      <c r="AG197" s="3" t="s">
        <v>26981</v>
      </c>
      <c r="AH197" s="4"/>
      <c r="AI197" s="3" t="s">
        <v>26980</v>
      </c>
      <c r="AJ197" s="4"/>
      <c r="AK197" s="3" t="s">
        <v>26979</v>
      </c>
      <c r="AL197" s="4"/>
      <c r="AM197" s="3" t="s">
        <v>26978</v>
      </c>
      <c r="AN197" s="4"/>
      <c r="AO197" s="3" t="s">
        <v>26977</v>
      </c>
      <c r="AP197" s="4"/>
      <c r="AQ197" s="3" t="s">
        <v>26976</v>
      </c>
      <c r="AR197" s="4"/>
      <c r="AS197" s="3" t="s">
        <v>923</v>
      </c>
      <c r="AT197" s="4"/>
      <c r="AU197" s="3" t="s">
        <v>26975</v>
      </c>
      <c r="AV197" s="4"/>
      <c r="AW197" s="3" t="s">
        <v>26974</v>
      </c>
      <c r="AX197" s="4"/>
      <c r="AY197" s="3" t="s">
        <v>26973</v>
      </c>
      <c r="AZ197" s="4"/>
      <c r="BA197" s="3" t="s">
        <v>26972</v>
      </c>
      <c r="BB197" s="4"/>
      <c r="BC197" s="3" t="s">
        <v>26971</v>
      </c>
      <c r="BD197" s="4"/>
      <c r="BE197" s="3" t="s">
        <v>26970</v>
      </c>
    </row>
    <row r="198" spans="2:57" customFormat="1">
      <c r="B198" t="str">
        <f>IFERROR(VLOOKUP(E198,Swadesh!$C$6:$D$212,2,FALSE),"")</f>
        <v/>
      </c>
      <c r="D198" t="s">
        <v>25990</v>
      </c>
      <c r="E198" s="6" t="s">
        <v>26964</v>
      </c>
      <c r="F198" s="5">
        <v>3.6219999999999999</v>
      </c>
      <c r="G198">
        <f t="shared" si="3"/>
        <v>3</v>
      </c>
      <c r="H198" s="3"/>
      <c r="I198" s="4"/>
      <c r="J198" s="3" t="s">
        <v>923</v>
      </c>
      <c r="K198" s="4"/>
      <c r="L198" s="3"/>
      <c r="M198" s="4"/>
      <c r="N198" s="3" t="s">
        <v>26969</v>
      </c>
      <c r="O198" s="4"/>
      <c r="P198" t="s">
        <v>907</v>
      </c>
      <c r="Q198" s="3"/>
      <c r="R198" s="4"/>
      <c r="S198" t="s">
        <v>907</v>
      </c>
      <c r="T198" s="3"/>
      <c r="U198" s="4"/>
      <c r="V198" s="3" t="s">
        <v>26968</v>
      </c>
      <c r="W198" s="4"/>
      <c r="X198" s="3"/>
      <c r="Y198" s="4"/>
      <c r="Z198" t="s">
        <v>907</v>
      </c>
      <c r="AA198" s="3"/>
      <c r="AB198" s="4"/>
      <c r="AC198" s="3" t="s">
        <v>26967</v>
      </c>
      <c r="AD198" s="4"/>
      <c r="AE198" s="3"/>
      <c r="AF198" s="4"/>
      <c r="AG198" s="3"/>
      <c r="AH198" s="4"/>
      <c r="AI198" s="3" t="s">
        <v>26966</v>
      </c>
      <c r="AJ198" s="4" t="s">
        <v>26965</v>
      </c>
      <c r="AK198" s="3"/>
      <c r="AL198" s="4"/>
      <c r="AM198" s="3" t="s">
        <v>26964</v>
      </c>
      <c r="AN198" s="4"/>
      <c r="AO198" s="3"/>
      <c r="AP198" s="4"/>
      <c r="AQ198" s="3" t="s">
        <v>26964</v>
      </c>
      <c r="AR198" s="4"/>
      <c r="AS198" s="3" t="s">
        <v>923</v>
      </c>
      <c r="AT198" s="4"/>
      <c r="AU198" s="3" t="s">
        <v>3522</v>
      </c>
      <c r="AV198" s="4"/>
      <c r="AW198" s="3" t="s">
        <v>26963</v>
      </c>
      <c r="AX198" s="4"/>
      <c r="AY198" s="3" t="s">
        <v>923</v>
      </c>
      <c r="AZ198" s="4"/>
      <c r="BA198" s="3" t="s">
        <v>26962</v>
      </c>
      <c r="BB198" s="4"/>
      <c r="BC198" s="3" t="s">
        <v>923</v>
      </c>
      <c r="BD198" s="4"/>
      <c r="BE198" s="3" t="s">
        <v>1872</v>
      </c>
    </row>
    <row r="199" spans="2:57" customFormat="1">
      <c r="B199" t="str">
        <f>IFERROR(VLOOKUP(E199,Swadesh!$C$6:$D$212,2,FALSE),"")</f>
        <v/>
      </c>
      <c r="D199" t="s">
        <v>25990</v>
      </c>
      <c r="E199" s="6" t="s">
        <v>26961</v>
      </c>
      <c r="F199" s="5">
        <v>3.63</v>
      </c>
      <c r="G199">
        <f t="shared" si="3"/>
        <v>2</v>
      </c>
      <c r="H199" s="3" t="s">
        <v>26960</v>
      </c>
      <c r="I199" s="4"/>
      <c r="J199" s="3" t="s">
        <v>26959</v>
      </c>
      <c r="K199" s="4" t="s">
        <v>26958</v>
      </c>
      <c r="L199" s="3" t="s">
        <v>26957</v>
      </c>
      <c r="M199" s="4"/>
      <c r="N199" s="3" t="s">
        <v>26956</v>
      </c>
      <c r="O199" s="4"/>
      <c r="P199" t="s">
        <v>907</v>
      </c>
      <c r="Q199" s="3"/>
      <c r="R199" s="4" t="s">
        <v>26955</v>
      </c>
      <c r="S199" t="s">
        <v>907</v>
      </c>
      <c r="T199" s="3" t="s">
        <v>26954</v>
      </c>
      <c r="U199" s="4" t="s">
        <v>26953</v>
      </c>
      <c r="V199" s="3" t="s">
        <v>26952</v>
      </c>
      <c r="W199" s="4"/>
      <c r="X199" s="3" t="s">
        <v>26951</v>
      </c>
      <c r="Y199" s="4"/>
      <c r="Z199" t="s">
        <v>907</v>
      </c>
      <c r="AA199" s="3" t="s">
        <v>26950</v>
      </c>
      <c r="AB199" s="4"/>
      <c r="AC199" s="3" t="s">
        <v>26949</v>
      </c>
      <c r="AD199" s="4"/>
      <c r="AE199" s="3" t="s">
        <v>26948</v>
      </c>
      <c r="AF199" s="4" t="s">
        <v>26947</v>
      </c>
      <c r="AG199" s="3" t="s">
        <v>26946</v>
      </c>
      <c r="AH199" s="4"/>
      <c r="AI199" s="3" t="s">
        <v>26945</v>
      </c>
      <c r="AJ199" s="4"/>
      <c r="AK199" s="3" t="s">
        <v>26944</v>
      </c>
      <c r="AL199" s="4" t="s">
        <v>26943</v>
      </c>
      <c r="AM199" s="3" t="s">
        <v>26942</v>
      </c>
      <c r="AN199" s="4"/>
      <c r="AO199" s="3" t="s">
        <v>26934</v>
      </c>
      <c r="AP199" s="4"/>
      <c r="AQ199" s="3" t="s">
        <v>26941</v>
      </c>
      <c r="AR199" s="4"/>
      <c r="AS199" s="3" t="s">
        <v>26940</v>
      </c>
      <c r="AT199" s="4"/>
      <c r="AU199" s="3" t="s">
        <v>26939</v>
      </c>
      <c r="AV199" s="4" t="s">
        <v>26938</v>
      </c>
      <c r="AW199" s="3" t="s">
        <v>26937</v>
      </c>
      <c r="AX199" s="4" t="s">
        <v>26936</v>
      </c>
      <c r="AY199" s="3" t="s">
        <v>26934</v>
      </c>
      <c r="AZ199" s="4"/>
      <c r="BA199" s="3" t="s">
        <v>26935</v>
      </c>
      <c r="BB199" s="4"/>
      <c r="BC199" s="3" t="s">
        <v>26934</v>
      </c>
      <c r="BD199" s="4"/>
      <c r="BE199" s="3" t="s">
        <v>26933</v>
      </c>
    </row>
    <row r="200" spans="2:57" customFormat="1">
      <c r="B200">
        <f>IFERROR(VLOOKUP(E200,Swadesh!$C$6:$D$212,2,FALSE),"")</f>
        <v>45</v>
      </c>
      <c r="D200" t="s">
        <v>25990</v>
      </c>
      <c r="E200" s="6" t="s">
        <v>26932</v>
      </c>
      <c r="F200" s="5">
        <v>3.65</v>
      </c>
      <c r="G200">
        <f t="shared" si="3"/>
        <v>2</v>
      </c>
      <c r="H200" s="3" t="s">
        <v>26931</v>
      </c>
      <c r="I200" s="4"/>
      <c r="J200" s="3" t="s">
        <v>24591</v>
      </c>
      <c r="K200" s="4"/>
      <c r="L200" s="3" t="s">
        <v>26930</v>
      </c>
      <c r="M200" s="4"/>
      <c r="N200" s="3" t="s">
        <v>26929</v>
      </c>
      <c r="O200" s="4"/>
      <c r="P200" t="s">
        <v>907</v>
      </c>
      <c r="Q200" s="3"/>
      <c r="R200" s="4" t="s">
        <v>26928</v>
      </c>
      <c r="S200" t="s">
        <v>26927</v>
      </c>
      <c r="T200" s="3" t="s">
        <v>26926</v>
      </c>
      <c r="U200" s="4" t="s">
        <v>26925</v>
      </c>
      <c r="V200" s="3" t="s">
        <v>26924</v>
      </c>
      <c r="W200" s="4"/>
      <c r="X200" s="3" t="s">
        <v>26923</v>
      </c>
      <c r="Y200" s="4"/>
      <c r="Z200" t="s">
        <v>907</v>
      </c>
      <c r="AA200" s="3" t="s">
        <v>26922</v>
      </c>
      <c r="AB200" s="4" t="s">
        <v>26921</v>
      </c>
      <c r="AC200" s="3" t="s">
        <v>26920</v>
      </c>
      <c r="AD200" s="4"/>
      <c r="AE200" s="3" t="s">
        <v>26919</v>
      </c>
      <c r="AF200" s="4"/>
      <c r="AG200" s="3" t="s">
        <v>26918</v>
      </c>
      <c r="AH200" s="4"/>
      <c r="AI200" s="3" t="s">
        <v>26917</v>
      </c>
      <c r="AJ200" s="4" t="s">
        <v>9819</v>
      </c>
      <c r="AK200" s="3" t="s">
        <v>26916</v>
      </c>
      <c r="AL200" s="4"/>
      <c r="AM200" s="3" t="s">
        <v>26915</v>
      </c>
      <c r="AN200" s="4"/>
      <c r="AO200" s="3" t="s">
        <v>26914</v>
      </c>
      <c r="AP200" s="4"/>
      <c r="AQ200" s="3" t="s">
        <v>26913</v>
      </c>
      <c r="AR200" s="4"/>
      <c r="AS200" s="3" t="s">
        <v>26912</v>
      </c>
      <c r="AT200" s="4"/>
      <c r="AU200" s="3" t="s">
        <v>26911</v>
      </c>
      <c r="AV200" s="4"/>
      <c r="AW200" s="3" t="s">
        <v>26910</v>
      </c>
      <c r="AX200" s="4"/>
      <c r="AY200" s="3" t="s">
        <v>26909</v>
      </c>
      <c r="AZ200" s="4"/>
      <c r="BA200" s="3" t="s">
        <v>26908</v>
      </c>
      <c r="BB200" s="4"/>
      <c r="BC200" s="3" t="s">
        <v>26907</v>
      </c>
      <c r="BD200" s="4"/>
      <c r="BE200" s="3" t="s">
        <v>26906</v>
      </c>
    </row>
    <row r="201" spans="2:57" customFormat="1">
      <c r="B201" t="str">
        <f>IFERROR(VLOOKUP(E201,Swadesh!$C$6:$D$212,2,FALSE),"")</f>
        <v/>
      </c>
      <c r="D201" t="s">
        <v>25990</v>
      </c>
      <c r="E201" s="6" t="s">
        <v>26905</v>
      </c>
      <c r="F201" s="5">
        <v>3.6520000000000001</v>
      </c>
      <c r="G201">
        <f t="shared" si="3"/>
        <v>3</v>
      </c>
      <c r="H201" s="3" t="s">
        <v>26904</v>
      </c>
      <c r="I201" s="4" t="s">
        <v>26903</v>
      </c>
      <c r="J201" s="3" t="s">
        <v>26902</v>
      </c>
      <c r="K201" s="4" t="s">
        <v>26901</v>
      </c>
      <c r="L201" s="3"/>
      <c r="M201" s="4"/>
      <c r="N201" s="3" t="s">
        <v>26900</v>
      </c>
      <c r="O201" s="4"/>
      <c r="P201" t="s">
        <v>907</v>
      </c>
      <c r="Q201" s="3"/>
      <c r="R201" s="4" t="s">
        <v>26899</v>
      </c>
      <c r="S201" t="s">
        <v>907</v>
      </c>
      <c r="T201" s="3"/>
      <c r="U201" s="4"/>
      <c r="V201" s="3" t="s">
        <v>26898</v>
      </c>
      <c r="W201" s="4" t="s">
        <v>26897</v>
      </c>
      <c r="X201" s="3" t="s">
        <v>26896</v>
      </c>
      <c r="Y201" s="4"/>
      <c r="Z201" t="s">
        <v>907</v>
      </c>
      <c r="AA201" s="3"/>
      <c r="AB201" s="4"/>
      <c r="AC201" s="3" t="s">
        <v>26895</v>
      </c>
      <c r="AD201" s="4"/>
      <c r="AE201" s="3"/>
      <c r="AF201" s="4"/>
      <c r="AG201" s="3"/>
      <c r="AH201" s="4"/>
      <c r="AI201" s="3" t="s">
        <v>26894</v>
      </c>
      <c r="AJ201" s="4" t="s">
        <v>26893</v>
      </c>
      <c r="AK201" s="3" t="s">
        <v>26892</v>
      </c>
      <c r="AL201" s="4"/>
      <c r="AM201" s="3" t="s">
        <v>26891</v>
      </c>
      <c r="AN201" s="4"/>
      <c r="AO201" s="3"/>
      <c r="AP201" s="4"/>
      <c r="AQ201" s="3" t="s">
        <v>26890</v>
      </c>
      <c r="AR201" s="4"/>
      <c r="AS201" s="3" t="s">
        <v>923</v>
      </c>
      <c r="AT201" s="4"/>
      <c r="AU201" s="3" t="s">
        <v>26889</v>
      </c>
      <c r="AV201" s="4"/>
      <c r="AW201" s="3" t="s">
        <v>26888</v>
      </c>
      <c r="AX201" s="4"/>
      <c r="AY201" s="3" t="s">
        <v>26887</v>
      </c>
      <c r="AZ201" s="4"/>
      <c r="BA201" s="3" t="s">
        <v>26886</v>
      </c>
      <c r="BB201" s="4"/>
      <c r="BC201" s="3" t="s">
        <v>26885</v>
      </c>
      <c r="BD201" s="4"/>
      <c r="BE201" s="3" t="s">
        <v>26884</v>
      </c>
    </row>
    <row r="202" spans="2:57" customFormat="1">
      <c r="B202" t="str">
        <f>IFERROR(VLOOKUP(E202,Swadesh!$C$6:$D$212,2,FALSE),"")</f>
        <v/>
      </c>
      <c r="D202" t="s">
        <v>25990</v>
      </c>
      <c r="E202" s="6" t="s">
        <v>26883</v>
      </c>
      <c r="F202" s="5">
        <v>3.653</v>
      </c>
      <c r="G202">
        <f t="shared" si="3"/>
        <v>3</v>
      </c>
      <c r="H202" s="3"/>
      <c r="I202" s="4"/>
      <c r="J202" s="3" t="s">
        <v>26882</v>
      </c>
      <c r="K202" s="4" t="s">
        <v>26881</v>
      </c>
      <c r="L202" s="3"/>
      <c r="M202" s="4"/>
      <c r="N202" s="3" t="s">
        <v>26880</v>
      </c>
      <c r="O202" s="4"/>
      <c r="P202" t="s">
        <v>907</v>
      </c>
      <c r="Q202" s="3"/>
      <c r="R202" s="4" t="s">
        <v>26879</v>
      </c>
      <c r="S202" t="s">
        <v>907</v>
      </c>
      <c r="T202" s="3" t="s">
        <v>26878</v>
      </c>
      <c r="U202" s="4"/>
      <c r="V202" s="3" t="s">
        <v>26877</v>
      </c>
      <c r="W202" s="4"/>
      <c r="X202" s="3" t="s">
        <v>26876</v>
      </c>
      <c r="Y202" s="4"/>
      <c r="Z202" t="s">
        <v>907</v>
      </c>
      <c r="AA202" s="3" t="s">
        <v>26875</v>
      </c>
      <c r="AB202" s="4" t="s">
        <v>26874</v>
      </c>
      <c r="AC202" s="3" t="s">
        <v>26873</v>
      </c>
      <c r="AD202" s="4"/>
      <c r="AE202" s="3"/>
      <c r="AF202" s="4"/>
      <c r="AG202" s="3"/>
      <c r="AH202" s="4"/>
      <c r="AI202" s="3" t="s">
        <v>26872</v>
      </c>
      <c r="AJ202" s="4"/>
      <c r="AK202" s="3" t="s">
        <v>26871</v>
      </c>
      <c r="AL202" s="4"/>
      <c r="AM202" s="3" t="s">
        <v>26870</v>
      </c>
      <c r="AN202" s="4"/>
      <c r="AO202" s="3"/>
      <c r="AP202" s="4"/>
      <c r="AQ202" s="3" t="s">
        <v>26869</v>
      </c>
      <c r="AR202" s="4"/>
      <c r="AS202" s="3" t="s">
        <v>923</v>
      </c>
      <c r="AT202" s="4"/>
      <c r="AU202" s="3" t="s">
        <v>26868</v>
      </c>
      <c r="AV202" s="4"/>
      <c r="AW202" s="3" t="s">
        <v>26867</v>
      </c>
      <c r="AX202" s="4"/>
      <c r="AY202" s="3" t="s">
        <v>26866</v>
      </c>
      <c r="AZ202" s="4"/>
      <c r="BA202" s="3" t="s">
        <v>26865</v>
      </c>
      <c r="BB202" s="4"/>
      <c r="BC202" s="3" t="s">
        <v>26864</v>
      </c>
      <c r="BD202" s="4"/>
      <c r="BE202" s="3" t="s">
        <v>26863</v>
      </c>
    </row>
    <row r="203" spans="2:57" customFormat="1">
      <c r="B203" t="str">
        <f>IFERROR(VLOOKUP(E203,Swadesh!$C$6:$D$212,2,FALSE),"")</f>
        <v/>
      </c>
      <c r="D203" t="s">
        <v>25990</v>
      </c>
      <c r="E203" s="6" t="s">
        <v>26862</v>
      </c>
      <c r="F203" s="5">
        <v>3.6539999999999999</v>
      </c>
      <c r="G203">
        <f t="shared" si="3"/>
        <v>3</v>
      </c>
      <c r="H203" s="3" t="s">
        <v>26861</v>
      </c>
      <c r="I203" s="4" t="s">
        <v>26860</v>
      </c>
      <c r="J203" s="3" t="s">
        <v>25279</v>
      </c>
      <c r="K203" s="4" t="s">
        <v>26859</v>
      </c>
      <c r="L203" s="3"/>
      <c r="M203" s="4"/>
      <c r="N203" s="3" t="s">
        <v>26858</v>
      </c>
      <c r="O203" s="4"/>
      <c r="P203" t="s">
        <v>907</v>
      </c>
      <c r="Q203" s="3"/>
      <c r="R203" s="4"/>
      <c r="S203" t="s">
        <v>907</v>
      </c>
      <c r="T203" s="3" t="s">
        <v>26857</v>
      </c>
      <c r="U203" s="4"/>
      <c r="V203" s="3" t="s">
        <v>26856</v>
      </c>
      <c r="W203" s="4"/>
      <c r="X203" s="3" t="s">
        <v>26855</v>
      </c>
      <c r="Y203" s="4"/>
      <c r="Z203" t="s">
        <v>907</v>
      </c>
      <c r="AA203" s="3"/>
      <c r="AB203" s="4"/>
      <c r="AC203" s="3" t="s">
        <v>26854</v>
      </c>
      <c r="AD203" s="4"/>
      <c r="AE203" s="3"/>
      <c r="AF203" s="4"/>
      <c r="AG203" s="3"/>
      <c r="AH203" s="4"/>
      <c r="AI203" s="3" t="s">
        <v>26853</v>
      </c>
      <c r="AJ203" s="4"/>
      <c r="AK203" s="3" t="s">
        <v>26852</v>
      </c>
      <c r="AL203" s="4"/>
      <c r="AM203" s="3" t="s">
        <v>26851</v>
      </c>
      <c r="AN203" s="4"/>
      <c r="AO203" s="3"/>
      <c r="AP203" s="4"/>
      <c r="AQ203" s="3" t="s">
        <v>26850</v>
      </c>
      <c r="AR203" s="4"/>
      <c r="AS203" s="3" t="s">
        <v>923</v>
      </c>
      <c r="AT203" s="4"/>
      <c r="AU203" s="3" t="s">
        <v>26849</v>
      </c>
      <c r="AV203" s="4"/>
      <c r="AW203" s="3" t="s">
        <v>26848</v>
      </c>
      <c r="AX203" s="4" t="s">
        <v>2722</v>
      </c>
      <c r="AY203" s="3" t="s">
        <v>26847</v>
      </c>
      <c r="AZ203" s="4" t="s">
        <v>11482</v>
      </c>
      <c r="BA203" s="3" t="s">
        <v>26846</v>
      </c>
      <c r="BB203" s="4"/>
      <c r="BC203" s="3" t="s">
        <v>26845</v>
      </c>
      <c r="BD203" s="4" t="s">
        <v>2722</v>
      </c>
      <c r="BE203" s="3" t="s">
        <v>26844</v>
      </c>
    </row>
    <row r="204" spans="2:57" customFormat="1">
      <c r="B204" t="str">
        <f>IFERROR(VLOOKUP(E204,Swadesh!$C$6:$D$212,2,FALSE),"")</f>
        <v/>
      </c>
      <c r="D204" t="s">
        <v>25990</v>
      </c>
      <c r="E204" s="6" t="s">
        <v>26843</v>
      </c>
      <c r="F204" s="5">
        <v>3.6549999999999998</v>
      </c>
      <c r="G204">
        <f t="shared" si="3"/>
        <v>3</v>
      </c>
      <c r="H204" s="3" t="s">
        <v>26842</v>
      </c>
      <c r="I204" s="4" t="s">
        <v>26841</v>
      </c>
      <c r="J204" s="3" t="s">
        <v>26840</v>
      </c>
      <c r="K204" s="4" t="s">
        <v>1176</v>
      </c>
      <c r="L204" s="3" t="s">
        <v>26839</v>
      </c>
      <c r="M204" s="4"/>
      <c r="N204" s="3" t="s">
        <v>26838</v>
      </c>
      <c r="O204" s="4"/>
      <c r="P204" t="s">
        <v>907</v>
      </c>
      <c r="Q204" s="3"/>
      <c r="R204" s="4"/>
      <c r="S204" t="s">
        <v>907</v>
      </c>
      <c r="T204" s="3" t="s">
        <v>26837</v>
      </c>
      <c r="U204" s="4" t="s">
        <v>26836</v>
      </c>
      <c r="V204" s="3" t="s">
        <v>26835</v>
      </c>
      <c r="W204" s="4"/>
      <c r="X204" s="3" t="s">
        <v>26834</v>
      </c>
      <c r="Y204" s="4"/>
      <c r="Z204" t="s">
        <v>907</v>
      </c>
      <c r="AA204" s="3" t="s">
        <v>26833</v>
      </c>
      <c r="AB204" s="4"/>
      <c r="AC204" s="3" t="s">
        <v>26832</v>
      </c>
      <c r="AD204" s="4" t="s">
        <v>26831</v>
      </c>
      <c r="AE204" s="3" t="s">
        <v>26830</v>
      </c>
      <c r="AF204" s="4"/>
      <c r="AG204" s="3"/>
      <c r="AH204" s="4"/>
      <c r="AI204" s="3" t="s">
        <v>26829</v>
      </c>
      <c r="AJ204" s="4"/>
      <c r="AK204" s="3" t="s">
        <v>19104</v>
      </c>
      <c r="AL204" s="4"/>
      <c r="AM204" s="3" t="s">
        <v>26828</v>
      </c>
      <c r="AN204" s="4"/>
      <c r="AO204" s="3"/>
      <c r="AP204" s="4"/>
      <c r="AQ204" s="3" t="s">
        <v>26827</v>
      </c>
      <c r="AR204" s="4"/>
      <c r="AS204" s="3" t="s">
        <v>923</v>
      </c>
      <c r="AT204" s="4"/>
      <c r="AU204" s="3" t="s">
        <v>26826</v>
      </c>
      <c r="AV204" s="4"/>
      <c r="AW204" s="3" t="s">
        <v>26825</v>
      </c>
      <c r="AX204" s="4"/>
      <c r="AY204" s="3" t="s">
        <v>26824</v>
      </c>
      <c r="AZ204" s="4"/>
      <c r="BA204" s="3" t="s">
        <v>26823</v>
      </c>
      <c r="BB204" s="4"/>
      <c r="BC204" s="3" t="s">
        <v>26822</v>
      </c>
      <c r="BD204" s="4"/>
      <c r="BE204" s="3" t="s">
        <v>26821</v>
      </c>
    </row>
    <row r="205" spans="2:57" customFormat="1">
      <c r="B205" t="str">
        <f>IFERROR(VLOOKUP(E205,Swadesh!$C$6:$D$212,2,FALSE),"")</f>
        <v/>
      </c>
      <c r="D205" t="s">
        <v>25990</v>
      </c>
      <c r="E205" s="6" t="s">
        <v>26820</v>
      </c>
      <c r="F205" s="5">
        <v>3.661</v>
      </c>
      <c r="G205">
        <f t="shared" si="3"/>
        <v>3</v>
      </c>
      <c r="H205" s="3" t="s">
        <v>26819</v>
      </c>
      <c r="I205" s="4" t="s">
        <v>26818</v>
      </c>
      <c r="J205" s="3" t="s">
        <v>26817</v>
      </c>
      <c r="K205" s="4" t="s">
        <v>26816</v>
      </c>
      <c r="L205" s="3"/>
      <c r="M205" s="4"/>
      <c r="N205" s="3" t="s">
        <v>26815</v>
      </c>
      <c r="O205" s="4"/>
      <c r="P205" t="s">
        <v>907</v>
      </c>
      <c r="Q205" s="3"/>
      <c r="R205" s="4"/>
      <c r="S205" t="s">
        <v>907</v>
      </c>
      <c r="T205" s="3" t="s">
        <v>26814</v>
      </c>
      <c r="U205" s="4" t="s">
        <v>26813</v>
      </c>
      <c r="V205" s="3" t="s">
        <v>26812</v>
      </c>
      <c r="W205" s="4"/>
      <c r="X205" s="3" t="s">
        <v>26811</v>
      </c>
      <c r="Y205" s="4"/>
      <c r="Z205" t="s">
        <v>907</v>
      </c>
      <c r="AA205" s="3" t="s">
        <v>923</v>
      </c>
      <c r="AB205" s="4"/>
      <c r="AC205" s="3" t="s">
        <v>26810</v>
      </c>
      <c r="AD205" s="4"/>
      <c r="AE205" s="3"/>
      <c r="AF205" s="4"/>
      <c r="AG205" s="3"/>
      <c r="AH205" s="4"/>
      <c r="AI205" s="3" t="s">
        <v>26809</v>
      </c>
      <c r="AJ205" s="4"/>
      <c r="AK205" s="3"/>
      <c r="AL205" s="4"/>
      <c r="AM205" s="3" t="s">
        <v>26808</v>
      </c>
      <c r="AN205" s="4"/>
      <c r="AO205" s="3"/>
      <c r="AP205" s="4"/>
      <c r="AQ205" s="3" t="s">
        <v>26807</v>
      </c>
      <c r="AR205" s="4"/>
      <c r="AS205" s="3" t="s">
        <v>923</v>
      </c>
      <c r="AT205" s="4"/>
      <c r="AU205" s="3" t="s">
        <v>3522</v>
      </c>
      <c r="AV205" s="4"/>
      <c r="AW205" s="3" t="s">
        <v>26806</v>
      </c>
      <c r="AX205" s="4"/>
      <c r="AY205" s="3" t="s">
        <v>26805</v>
      </c>
      <c r="AZ205" s="4"/>
      <c r="BA205" s="3" t="s">
        <v>26804</v>
      </c>
      <c r="BB205" s="4"/>
      <c r="BC205" s="3" t="s">
        <v>26803</v>
      </c>
      <c r="BD205" s="4"/>
      <c r="BE205" s="3" t="s">
        <v>26802</v>
      </c>
    </row>
    <row r="206" spans="2:57" customFormat="1">
      <c r="B206" t="str">
        <f>IFERROR(VLOOKUP(E206,Swadesh!$C$6:$D$212,2,FALSE),"")</f>
        <v/>
      </c>
      <c r="D206" t="s">
        <v>25990</v>
      </c>
      <c r="E206" s="6" t="s">
        <v>26801</v>
      </c>
      <c r="F206" s="5">
        <v>3.6619999999999999</v>
      </c>
      <c r="G206">
        <f t="shared" si="3"/>
        <v>3</v>
      </c>
      <c r="H206" s="3" t="s">
        <v>26800</v>
      </c>
      <c r="I206" s="4" t="s">
        <v>26799</v>
      </c>
      <c r="J206" s="3" t="s">
        <v>26798</v>
      </c>
      <c r="K206" s="4" t="s">
        <v>26797</v>
      </c>
      <c r="L206" s="3"/>
      <c r="M206" s="4"/>
      <c r="N206" s="3" t="s">
        <v>26796</v>
      </c>
      <c r="O206" s="4"/>
      <c r="P206" t="s">
        <v>907</v>
      </c>
      <c r="Q206" s="3"/>
      <c r="R206" s="4"/>
      <c r="S206" t="s">
        <v>907</v>
      </c>
      <c r="T206" s="3" t="s">
        <v>26795</v>
      </c>
      <c r="U206" s="4"/>
      <c r="V206" s="3" t="s">
        <v>26794</v>
      </c>
      <c r="W206" s="4"/>
      <c r="X206" s="3" t="s">
        <v>26793</v>
      </c>
      <c r="Y206" s="4"/>
      <c r="Z206" t="s">
        <v>907</v>
      </c>
      <c r="AA206" s="3"/>
      <c r="AB206" s="4"/>
      <c r="AC206" s="3" t="s">
        <v>26792</v>
      </c>
      <c r="AD206" s="4"/>
      <c r="AE206" s="3"/>
      <c r="AF206" s="4"/>
      <c r="AG206" s="3"/>
      <c r="AH206" s="4"/>
      <c r="AI206" s="3" t="s">
        <v>26791</v>
      </c>
      <c r="AJ206" s="4" t="s">
        <v>26790</v>
      </c>
      <c r="AK206" s="3" t="s">
        <v>26789</v>
      </c>
      <c r="AL206" s="4" t="s">
        <v>26788</v>
      </c>
      <c r="AM206" s="3" t="s">
        <v>26787</v>
      </c>
      <c r="AN206" s="4"/>
      <c r="AO206" s="3"/>
      <c r="AP206" s="4"/>
      <c r="AQ206" s="3" t="s">
        <v>26786</v>
      </c>
      <c r="AR206" s="4"/>
      <c r="AS206" s="3" t="s">
        <v>923</v>
      </c>
      <c r="AT206" s="4"/>
      <c r="AU206" s="3" t="s">
        <v>26785</v>
      </c>
      <c r="AV206" s="4"/>
      <c r="AW206" s="3" t="s">
        <v>26784</v>
      </c>
      <c r="AX206" s="4"/>
      <c r="AY206" s="3" t="s">
        <v>26783</v>
      </c>
      <c r="AZ206" s="4"/>
      <c r="BA206" s="3" t="s">
        <v>26782</v>
      </c>
      <c r="BB206" s="4"/>
      <c r="BC206" s="3" t="s">
        <v>26781</v>
      </c>
      <c r="BD206" s="4"/>
      <c r="BE206" s="3" t="s">
        <v>26780</v>
      </c>
    </row>
    <row r="207" spans="2:57" customFormat="1">
      <c r="B207" t="str">
        <f>IFERROR(VLOOKUP(E207,Swadesh!$C$6:$D$212,2,FALSE),"")</f>
        <v/>
      </c>
      <c r="D207" t="s">
        <v>25990</v>
      </c>
      <c r="E207" s="6" t="s">
        <v>26779</v>
      </c>
      <c r="F207" s="5">
        <v>3.6629999999999998</v>
      </c>
      <c r="G207">
        <f t="shared" si="3"/>
        <v>3</v>
      </c>
      <c r="H207" s="3" t="s">
        <v>26778</v>
      </c>
      <c r="I207" s="4" t="s">
        <v>26777</v>
      </c>
      <c r="J207" s="3" t="s">
        <v>26776</v>
      </c>
      <c r="K207" s="4"/>
      <c r="L207" s="3"/>
      <c r="M207" s="4"/>
      <c r="N207" s="3" t="s">
        <v>26775</v>
      </c>
      <c r="O207" s="4"/>
      <c r="P207" t="s">
        <v>907</v>
      </c>
      <c r="Q207" s="3"/>
      <c r="R207" s="4"/>
      <c r="S207" t="s">
        <v>907</v>
      </c>
      <c r="T207" s="3" t="s">
        <v>26774</v>
      </c>
      <c r="U207" s="4"/>
      <c r="V207" s="3" t="s">
        <v>26773</v>
      </c>
      <c r="W207" s="4"/>
      <c r="X207" s="3"/>
      <c r="Y207" s="4"/>
      <c r="Z207" t="s">
        <v>907</v>
      </c>
      <c r="AA207" s="3" t="s">
        <v>923</v>
      </c>
      <c r="AB207" s="4"/>
      <c r="AC207" s="3" t="s">
        <v>26772</v>
      </c>
      <c r="AD207" s="4"/>
      <c r="AE207" s="3" t="s">
        <v>26771</v>
      </c>
      <c r="AF207" s="4"/>
      <c r="AG207" s="3"/>
      <c r="AH207" s="4"/>
      <c r="AI207" s="3" t="s">
        <v>26770</v>
      </c>
      <c r="AJ207" s="4"/>
      <c r="AK207" s="3" t="s">
        <v>26769</v>
      </c>
      <c r="AL207" s="4"/>
      <c r="AM207" s="3" t="s">
        <v>26768</v>
      </c>
      <c r="AN207" s="4"/>
      <c r="AO207" s="3"/>
      <c r="AP207" s="4"/>
      <c r="AQ207" s="3" t="s">
        <v>26767</v>
      </c>
      <c r="AR207" s="4"/>
      <c r="AS207" s="3" t="s">
        <v>923</v>
      </c>
      <c r="AT207" s="4"/>
      <c r="AU207" s="3" t="s">
        <v>26766</v>
      </c>
      <c r="AV207" s="4"/>
      <c r="AW207" s="3" t="s">
        <v>26765</v>
      </c>
      <c r="AX207" s="4"/>
      <c r="AY207" s="3" t="s">
        <v>26764</v>
      </c>
      <c r="AZ207" s="4"/>
      <c r="BA207" s="3" t="s">
        <v>26763</v>
      </c>
      <c r="BB207" s="4"/>
      <c r="BC207" s="3" t="s">
        <v>26762</v>
      </c>
      <c r="BD207" s="4"/>
      <c r="BE207" s="3" t="s">
        <v>26761</v>
      </c>
    </row>
    <row r="208" spans="2:57" customFormat="1">
      <c r="B208" t="str">
        <f>IFERROR(VLOOKUP(E208,Swadesh!$C$6:$D$212,2,FALSE),"")</f>
        <v/>
      </c>
      <c r="D208" t="s">
        <v>25990</v>
      </c>
      <c r="E208" s="6" t="s">
        <v>26760</v>
      </c>
      <c r="F208" s="5">
        <v>3.6640000000000001</v>
      </c>
      <c r="G208">
        <f t="shared" si="3"/>
        <v>3</v>
      </c>
      <c r="H208" s="3"/>
      <c r="I208" s="4"/>
      <c r="J208" s="3" t="s">
        <v>923</v>
      </c>
      <c r="K208" s="4"/>
      <c r="L208" s="3"/>
      <c r="M208" s="4"/>
      <c r="N208" s="3" t="s">
        <v>26759</v>
      </c>
      <c r="O208" s="4"/>
      <c r="P208" t="s">
        <v>907</v>
      </c>
      <c r="Q208" s="3"/>
      <c r="R208" s="4" t="s">
        <v>26758</v>
      </c>
      <c r="S208" t="s">
        <v>907</v>
      </c>
      <c r="T208" s="3" t="s">
        <v>26757</v>
      </c>
      <c r="U208" s="4" t="s">
        <v>26756</v>
      </c>
      <c r="V208" s="3" t="s">
        <v>26755</v>
      </c>
      <c r="W208" s="4"/>
      <c r="X208" s="3" t="s">
        <v>26754</v>
      </c>
      <c r="Y208" s="4"/>
      <c r="Z208" t="s">
        <v>907</v>
      </c>
      <c r="AA208" s="3"/>
      <c r="AB208" s="4"/>
      <c r="AC208" s="3" t="s">
        <v>26753</v>
      </c>
      <c r="AD208" s="4"/>
      <c r="AE208" s="3"/>
      <c r="AF208" s="4"/>
      <c r="AG208" s="3"/>
      <c r="AH208" s="4"/>
      <c r="AI208" s="3" t="s">
        <v>26752</v>
      </c>
      <c r="AJ208" s="4"/>
      <c r="AK208" s="3" t="s">
        <v>26751</v>
      </c>
      <c r="AL208" s="4"/>
      <c r="AM208" s="3" t="s">
        <v>26750</v>
      </c>
      <c r="AN208" s="4"/>
      <c r="AO208" s="3"/>
      <c r="AP208" s="4"/>
      <c r="AQ208" s="3" t="s">
        <v>26749</v>
      </c>
      <c r="AR208" s="4"/>
      <c r="AS208" s="3" t="s">
        <v>923</v>
      </c>
      <c r="AT208" s="4"/>
      <c r="AU208" s="3" t="s">
        <v>26748</v>
      </c>
      <c r="AV208" s="4" t="s">
        <v>26747</v>
      </c>
      <c r="AW208" s="3" t="s">
        <v>26746</v>
      </c>
      <c r="AX208" s="4"/>
      <c r="AY208" s="3" t="s">
        <v>26745</v>
      </c>
      <c r="AZ208" s="4"/>
      <c r="BA208" s="3" t="s">
        <v>26744</v>
      </c>
      <c r="BB208" s="4"/>
      <c r="BC208" s="3" t="s">
        <v>26743</v>
      </c>
      <c r="BD208" s="4"/>
      <c r="BE208" s="3" t="s">
        <v>1872</v>
      </c>
    </row>
    <row r="209" spans="2:58" customFormat="1">
      <c r="B209" t="str">
        <f>IFERROR(VLOOKUP(E209,Swadesh!$C$6:$D$212,2,FALSE),"")</f>
        <v/>
      </c>
      <c r="D209" t="s">
        <v>25990</v>
      </c>
      <c r="E209" s="6" t="s">
        <v>26742</v>
      </c>
      <c r="F209" s="5">
        <v>3.665</v>
      </c>
      <c r="G209">
        <f t="shared" si="3"/>
        <v>3</v>
      </c>
      <c r="H209" s="3"/>
      <c r="I209" s="4"/>
      <c r="J209" s="3" t="s">
        <v>26741</v>
      </c>
      <c r="K209" s="4"/>
      <c r="L209" s="3"/>
      <c r="M209" s="4"/>
      <c r="N209" s="3" t="s">
        <v>26740</v>
      </c>
      <c r="O209" s="4"/>
      <c r="P209" t="s">
        <v>907</v>
      </c>
      <c r="Q209" s="3"/>
      <c r="R209" s="4"/>
      <c r="S209" t="s">
        <v>907</v>
      </c>
      <c r="T209" s="3" t="s">
        <v>26739</v>
      </c>
      <c r="U209" s="4" t="s">
        <v>26738</v>
      </c>
      <c r="V209" s="3" t="s">
        <v>26737</v>
      </c>
      <c r="W209" s="4"/>
      <c r="X209" s="3" t="s">
        <v>26736</v>
      </c>
      <c r="Y209" s="4"/>
      <c r="Z209" t="s">
        <v>907</v>
      </c>
      <c r="AA209" s="3" t="s">
        <v>26735</v>
      </c>
      <c r="AB209" s="4" t="s">
        <v>26734</v>
      </c>
      <c r="AC209" s="3" t="s">
        <v>26733</v>
      </c>
      <c r="AD209" s="4"/>
      <c r="AE209" s="3" t="s">
        <v>26732</v>
      </c>
      <c r="AF209" s="4"/>
      <c r="AG209" s="3"/>
      <c r="AH209" s="4"/>
      <c r="AI209" s="3" t="s">
        <v>26731</v>
      </c>
      <c r="AJ209" s="4"/>
      <c r="AK209" s="3" t="s">
        <v>26730</v>
      </c>
      <c r="AL209" s="4"/>
      <c r="AM209" s="3" t="s">
        <v>26729</v>
      </c>
      <c r="AN209" s="4"/>
      <c r="AO209" s="3"/>
      <c r="AP209" s="4"/>
      <c r="AQ209" s="3" t="s">
        <v>26728</v>
      </c>
      <c r="AR209" s="4"/>
      <c r="AS209" s="3" t="s">
        <v>923</v>
      </c>
      <c r="AT209" s="4"/>
      <c r="AU209" s="3" t="s">
        <v>26727</v>
      </c>
      <c r="AV209" s="4"/>
      <c r="AW209" s="3" t="s">
        <v>26726</v>
      </c>
      <c r="AX209" s="4"/>
      <c r="AY209" s="3" t="s">
        <v>26725</v>
      </c>
      <c r="AZ209" s="4"/>
      <c r="BA209" s="3" t="s">
        <v>26724</v>
      </c>
      <c r="BB209" s="4"/>
      <c r="BC209" s="3" t="s">
        <v>26723</v>
      </c>
      <c r="BD209" s="4"/>
      <c r="BE209" s="3" t="s">
        <v>1872</v>
      </c>
      <c r="BF209" s="4"/>
    </row>
    <row r="210" spans="2:58" customFormat="1">
      <c r="B210" t="str">
        <f>IFERROR(VLOOKUP(E210,Swadesh!$C$6:$D$212,2,FALSE),"")</f>
        <v/>
      </c>
      <c r="D210" t="s">
        <v>25990</v>
      </c>
      <c r="E210" s="6" t="s">
        <v>26707</v>
      </c>
      <c r="F210" s="5">
        <v>3.71</v>
      </c>
      <c r="G210">
        <f t="shared" si="3"/>
        <v>2</v>
      </c>
      <c r="H210" s="3" t="s">
        <v>26722</v>
      </c>
      <c r="I210" s="4"/>
      <c r="J210" s="3" t="s">
        <v>26721</v>
      </c>
      <c r="K210" s="4"/>
      <c r="L210" s="3" t="s">
        <v>26720</v>
      </c>
      <c r="M210" s="4"/>
      <c r="N210" s="3" t="s">
        <v>26719</v>
      </c>
      <c r="O210" s="4"/>
      <c r="P210" t="s">
        <v>907</v>
      </c>
      <c r="Q210" s="3"/>
      <c r="R210" s="4"/>
      <c r="S210" t="s">
        <v>907</v>
      </c>
      <c r="T210" s="3"/>
      <c r="U210" s="4"/>
      <c r="V210" s="3" t="s">
        <v>26718</v>
      </c>
      <c r="W210" s="4"/>
      <c r="X210" s="3" t="s">
        <v>26717</v>
      </c>
      <c r="Y210" s="4"/>
      <c r="Z210" t="s">
        <v>907</v>
      </c>
      <c r="AA210" s="3"/>
      <c r="AB210" s="4"/>
      <c r="AC210" s="3" t="s">
        <v>26716</v>
      </c>
      <c r="AD210" s="4"/>
      <c r="AE210" s="3" t="s">
        <v>26715</v>
      </c>
      <c r="AF210" s="4"/>
      <c r="AG210" s="3" t="s">
        <v>26714</v>
      </c>
      <c r="AH210" s="4"/>
      <c r="AI210" s="3" t="s">
        <v>26713</v>
      </c>
      <c r="AJ210" s="4"/>
      <c r="AK210" s="3" t="s">
        <v>26712</v>
      </c>
      <c r="AL210" s="4"/>
      <c r="AM210" s="3" t="s">
        <v>26711</v>
      </c>
      <c r="AN210" s="4"/>
      <c r="AO210" s="3" t="s">
        <v>26710</v>
      </c>
      <c r="AP210" s="4"/>
      <c r="AQ210" s="3" t="s">
        <v>26709</v>
      </c>
      <c r="AR210" s="4" t="s">
        <v>13428</v>
      </c>
      <c r="AS210" s="3" t="s">
        <v>26708</v>
      </c>
      <c r="AT210" s="4"/>
      <c r="AU210" s="3" t="s">
        <v>26707</v>
      </c>
      <c r="AV210" s="4"/>
      <c r="AW210" s="3" t="s">
        <v>26706</v>
      </c>
      <c r="AX210" s="4"/>
      <c r="AY210" s="3" t="s">
        <v>26705</v>
      </c>
      <c r="AZ210" s="4"/>
      <c r="BA210" s="3" t="s">
        <v>26704</v>
      </c>
      <c r="BB210" s="4"/>
      <c r="BC210" s="3" t="s">
        <v>26703</v>
      </c>
      <c r="BD210" s="4"/>
      <c r="BE210" s="3" t="s">
        <v>26702</v>
      </c>
      <c r="BF210" s="4"/>
    </row>
    <row r="211" spans="2:58" customFormat="1">
      <c r="B211" t="str">
        <f>IFERROR(VLOOKUP(E211,Swadesh!$C$6:$D$212,2,FALSE),"")</f>
        <v/>
      </c>
      <c r="D211" t="s">
        <v>25990</v>
      </c>
      <c r="E211" s="6" t="s">
        <v>26688</v>
      </c>
      <c r="F211" s="5">
        <v>3.72</v>
      </c>
      <c r="G211">
        <f t="shared" si="3"/>
        <v>2</v>
      </c>
      <c r="H211" s="3" t="s">
        <v>26701</v>
      </c>
      <c r="I211" s="4"/>
      <c r="J211" s="3" t="s">
        <v>26700</v>
      </c>
      <c r="K211" s="4" t="s">
        <v>26699</v>
      </c>
      <c r="L211" s="3" t="s">
        <v>26698</v>
      </c>
      <c r="M211" s="4" t="s">
        <v>22678</v>
      </c>
      <c r="N211" s="3" t="s">
        <v>26697</v>
      </c>
      <c r="O211" s="4"/>
      <c r="P211" t="s">
        <v>907</v>
      </c>
      <c r="Q211" s="3"/>
      <c r="R211" s="4"/>
      <c r="S211" t="s">
        <v>907</v>
      </c>
      <c r="T211" s="3"/>
      <c r="U211" s="4"/>
      <c r="V211" s="3" t="s">
        <v>26696</v>
      </c>
      <c r="W211" s="4"/>
      <c r="X211" s="3" t="s">
        <v>26695</v>
      </c>
      <c r="Y211" s="4"/>
      <c r="Z211" t="s">
        <v>907</v>
      </c>
      <c r="AA211" s="3" t="s">
        <v>923</v>
      </c>
      <c r="AB211" s="4"/>
      <c r="AC211" s="3" t="s">
        <v>26694</v>
      </c>
      <c r="AD211" s="4"/>
      <c r="AE211" s="3" t="s">
        <v>26693</v>
      </c>
      <c r="AF211" s="4" t="s">
        <v>26692</v>
      </c>
      <c r="AG211" s="3" t="s">
        <v>26691</v>
      </c>
      <c r="AH211" s="4"/>
      <c r="AI211" s="3" t="s">
        <v>26690</v>
      </c>
      <c r="AJ211" s="4"/>
      <c r="AK211" s="3" t="s">
        <v>26689</v>
      </c>
      <c r="AL211" s="4"/>
      <c r="AM211" s="3" t="s">
        <v>26688</v>
      </c>
      <c r="AN211" s="4"/>
      <c r="AO211" s="3" t="s">
        <v>26687</v>
      </c>
      <c r="AP211" s="4"/>
      <c r="AQ211" s="3" t="s">
        <v>26686</v>
      </c>
      <c r="AR211" s="4"/>
      <c r="AS211" s="3" t="s">
        <v>923</v>
      </c>
      <c r="AT211" s="4"/>
      <c r="AU211" s="3" t="s">
        <v>26685</v>
      </c>
      <c r="AV211" s="4"/>
      <c r="AW211" s="3" t="s">
        <v>26684</v>
      </c>
      <c r="AX211" s="4"/>
      <c r="AY211" s="3" t="s">
        <v>26683</v>
      </c>
      <c r="AZ211" s="4"/>
      <c r="BA211" s="3" t="s">
        <v>26682</v>
      </c>
      <c r="BB211" s="4"/>
      <c r="BC211" s="3" t="s">
        <v>26681</v>
      </c>
      <c r="BD211" s="4"/>
      <c r="BE211" s="3" t="s">
        <v>26680</v>
      </c>
      <c r="BF211" s="4"/>
    </row>
    <row r="212" spans="2:58" customFormat="1">
      <c r="B212" t="str">
        <f>IFERROR(VLOOKUP(E212,Swadesh!$C$6:$D$212,2,FALSE),"")</f>
        <v/>
      </c>
      <c r="D212" t="s">
        <v>25990</v>
      </c>
      <c r="E212" s="6" t="s">
        <v>26679</v>
      </c>
      <c r="F212" s="5">
        <v>3.73</v>
      </c>
      <c r="G212">
        <f t="shared" si="3"/>
        <v>2</v>
      </c>
      <c r="H212" s="3" t="s">
        <v>26678</v>
      </c>
      <c r="I212" s="4"/>
      <c r="J212" s="3" t="s">
        <v>26677</v>
      </c>
      <c r="K212" s="4" t="s">
        <v>959</v>
      </c>
      <c r="L212" s="3" t="s">
        <v>26676</v>
      </c>
      <c r="M212" s="4"/>
      <c r="N212" s="3" t="s">
        <v>26675</v>
      </c>
      <c r="O212" s="4"/>
      <c r="P212" t="s">
        <v>907</v>
      </c>
      <c r="Q212" s="3"/>
      <c r="R212" s="4"/>
      <c r="S212" t="s">
        <v>907</v>
      </c>
      <c r="T212" s="3"/>
      <c r="U212" s="4"/>
      <c r="V212" s="3"/>
      <c r="W212" s="4"/>
      <c r="X212" s="3" t="s">
        <v>26674</v>
      </c>
      <c r="Y212" s="4"/>
      <c r="Z212" t="s">
        <v>907</v>
      </c>
      <c r="AA212" s="3" t="s">
        <v>923</v>
      </c>
      <c r="AB212" s="4"/>
      <c r="AC212" s="3" t="s">
        <v>26673</v>
      </c>
      <c r="AD212" s="4"/>
      <c r="AE212" s="3" t="s">
        <v>26672</v>
      </c>
      <c r="AF212" s="4"/>
      <c r="AG212" s="3" t="s">
        <v>26671</v>
      </c>
      <c r="AH212" s="4"/>
      <c r="AI212" s="3" t="s">
        <v>26670</v>
      </c>
      <c r="AJ212" s="4"/>
      <c r="AK212" s="3" t="s">
        <v>26669</v>
      </c>
      <c r="AL212" s="4"/>
      <c r="AM212" s="3" t="s">
        <v>26668</v>
      </c>
      <c r="AN212" s="4"/>
      <c r="AO212" s="3" t="s">
        <v>26667</v>
      </c>
      <c r="AP212" s="4"/>
      <c r="AQ212" s="3" t="s">
        <v>26666</v>
      </c>
      <c r="AR212" s="4"/>
      <c r="AS212" s="3" t="s">
        <v>923</v>
      </c>
      <c r="AT212" s="4"/>
      <c r="AU212" s="3" t="s">
        <v>26665</v>
      </c>
      <c r="AV212" s="4"/>
      <c r="AW212" s="3" t="s">
        <v>26664</v>
      </c>
      <c r="AX212" s="4" t="s">
        <v>26663</v>
      </c>
      <c r="AY212" s="3" t="s">
        <v>26662</v>
      </c>
      <c r="AZ212" s="4"/>
      <c r="BA212" s="3" t="s">
        <v>26661</v>
      </c>
      <c r="BB212" s="4"/>
      <c r="BC212" s="3" t="s">
        <v>26660</v>
      </c>
      <c r="BD212" s="4"/>
      <c r="BE212" s="3" t="s">
        <v>26659</v>
      </c>
      <c r="BF212" s="4"/>
    </row>
    <row r="213" spans="2:58" customFormat="1">
      <c r="B213" t="str">
        <f>IFERROR(VLOOKUP(E213,Swadesh!$C$6:$D$212,2,FALSE),"")</f>
        <v/>
      </c>
      <c r="D213" t="s">
        <v>25990</v>
      </c>
      <c r="E213" s="6" t="s">
        <v>26658</v>
      </c>
      <c r="F213" s="5">
        <v>3.74</v>
      </c>
      <c r="G213">
        <f t="shared" si="3"/>
        <v>2</v>
      </c>
      <c r="H213" s="3" t="s">
        <v>26657</v>
      </c>
      <c r="I213" s="4"/>
      <c r="J213" s="3" t="s">
        <v>26656</v>
      </c>
      <c r="K213" s="4" t="s">
        <v>26655</v>
      </c>
      <c r="L213" s="3" t="s">
        <v>26654</v>
      </c>
      <c r="M213" s="4"/>
      <c r="N213" s="3" t="s">
        <v>26653</v>
      </c>
      <c r="O213" s="4"/>
      <c r="P213" t="s">
        <v>907</v>
      </c>
      <c r="Q213" s="3"/>
      <c r="R213" s="4"/>
      <c r="S213" t="s">
        <v>907</v>
      </c>
      <c r="T213" s="3"/>
      <c r="U213" s="4"/>
      <c r="V213" s="3"/>
      <c r="W213" s="4"/>
      <c r="X213" s="3" t="s">
        <v>26652</v>
      </c>
      <c r="Y213" s="4"/>
      <c r="Z213" t="s">
        <v>907</v>
      </c>
      <c r="AA213" s="3" t="s">
        <v>26651</v>
      </c>
      <c r="AB213" s="4"/>
      <c r="AC213" s="3" t="s">
        <v>26650</v>
      </c>
      <c r="AD213" s="4"/>
      <c r="AE213" s="3" t="s">
        <v>26649</v>
      </c>
      <c r="AF213" s="4"/>
      <c r="AG213" s="3" t="s">
        <v>26648</v>
      </c>
      <c r="AH213" s="4"/>
      <c r="AI213" s="3" t="s">
        <v>26647</v>
      </c>
      <c r="AJ213" s="4"/>
      <c r="AK213" s="3" t="s">
        <v>26646</v>
      </c>
      <c r="AL213" s="4"/>
      <c r="AM213" s="3" t="s">
        <v>26645</v>
      </c>
      <c r="AN213" s="4"/>
      <c r="AO213" s="3" t="s">
        <v>26644</v>
      </c>
      <c r="AP213" s="4" t="s">
        <v>26643</v>
      </c>
      <c r="AQ213" s="3" t="s">
        <v>26642</v>
      </c>
      <c r="AR213" s="4"/>
      <c r="AS213" s="3" t="s">
        <v>26641</v>
      </c>
      <c r="AT213" s="4"/>
      <c r="AU213" s="3" t="s">
        <v>26640</v>
      </c>
      <c r="AV213" s="4"/>
      <c r="AW213" s="3" t="s">
        <v>26639</v>
      </c>
      <c r="AX213" s="4"/>
      <c r="AY213" s="3" t="s">
        <v>26638</v>
      </c>
      <c r="AZ213" s="4"/>
      <c r="BA213" s="3" t="s">
        <v>26637</v>
      </c>
      <c r="BB213" s="4"/>
      <c r="BC213" s="3" t="s">
        <v>26636</v>
      </c>
      <c r="BD213" s="4"/>
      <c r="BE213" s="3" t="s">
        <v>26635</v>
      </c>
      <c r="BF213" s="4"/>
    </row>
    <row r="214" spans="2:58" customFormat="1">
      <c r="B214" t="str">
        <f>IFERROR(VLOOKUP(E214,Swadesh!$C$6:$D$212,2,FALSE),"")</f>
        <v/>
      </c>
      <c r="D214" t="s">
        <v>25990</v>
      </c>
      <c r="E214" s="6" t="s">
        <v>26634</v>
      </c>
      <c r="F214" s="5">
        <v>3.75</v>
      </c>
      <c r="G214">
        <f t="shared" si="3"/>
        <v>2</v>
      </c>
      <c r="H214" s="3" t="s">
        <v>26633</v>
      </c>
      <c r="I214" s="4"/>
      <c r="J214" s="3" t="s">
        <v>923</v>
      </c>
      <c r="K214" s="4"/>
      <c r="L214" s="3" t="s">
        <v>26632</v>
      </c>
      <c r="M214" s="4"/>
      <c r="N214" s="3" t="s">
        <v>26631</v>
      </c>
      <c r="O214" s="4"/>
      <c r="P214" t="s">
        <v>907</v>
      </c>
      <c r="Q214" s="3"/>
      <c r="R214" s="4"/>
      <c r="S214" t="s">
        <v>907</v>
      </c>
      <c r="T214" s="3"/>
      <c r="U214" s="4"/>
      <c r="V214" s="3" t="s">
        <v>26630</v>
      </c>
      <c r="W214" s="4"/>
      <c r="X214" s="3" t="s">
        <v>26630</v>
      </c>
      <c r="Y214" s="4"/>
      <c r="Z214" t="s">
        <v>907</v>
      </c>
      <c r="AA214" s="3" t="s">
        <v>26629</v>
      </c>
      <c r="AB214" s="4" t="s">
        <v>26628</v>
      </c>
      <c r="AC214" s="3" t="s">
        <v>26627</v>
      </c>
      <c r="AD214" s="4"/>
      <c r="AE214" s="3" t="s">
        <v>26626</v>
      </c>
      <c r="AF214" s="4"/>
      <c r="AG214" s="3" t="s">
        <v>26625</v>
      </c>
      <c r="AH214" s="4"/>
      <c r="AI214" s="3" t="s">
        <v>26624</v>
      </c>
      <c r="AJ214" s="4"/>
      <c r="AK214" s="3" t="s">
        <v>26623</v>
      </c>
      <c r="AL214" s="4"/>
      <c r="AM214" s="3" t="s">
        <v>26622</v>
      </c>
      <c r="AN214" s="4"/>
      <c r="AO214" s="3" t="s">
        <v>26621</v>
      </c>
      <c r="AP214" s="4"/>
      <c r="AQ214" s="3" t="s">
        <v>26620</v>
      </c>
      <c r="AR214" s="4"/>
      <c r="AS214" s="3" t="s">
        <v>923</v>
      </c>
      <c r="AT214" s="4"/>
      <c r="AU214" s="3" t="s">
        <v>26619</v>
      </c>
      <c r="AV214" s="4"/>
      <c r="AW214" s="3" t="s">
        <v>26618</v>
      </c>
      <c r="AX214" s="4"/>
      <c r="AY214" s="3" t="s">
        <v>26617</v>
      </c>
      <c r="AZ214" s="4"/>
      <c r="BA214" s="3" t="s">
        <v>26616</v>
      </c>
      <c r="BB214" s="4"/>
      <c r="BC214" s="3" t="s">
        <v>26615</v>
      </c>
      <c r="BD214" s="4"/>
      <c r="BE214" s="3" t="s">
        <v>26614</v>
      </c>
      <c r="BF214" s="4"/>
    </row>
    <row r="215" spans="2:58" customFormat="1">
      <c r="B215" t="str">
        <f>IFERROR(VLOOKUP(E215,Swadesh!$C$6:$D$212,2,FALSE),"")</f>
        <v/>
      </c>
      <c r="D215" t="s">
        <v>25990</v>
      </c>
      <c r="E215" s="6" t="s">
        <v>26613</v>
      </c>
      <c r="F215" s="5">
        <v>3.76</v>
      </c>
      <c r="G215">
        <f t="shared" si="3"/>
        <v>2</v>
      </c>
      <c r="H215" s="3" t="s">
        <v>26612</v>
      </c>
      <c r="I215" s="4"/>
      <c r="J215" s="3" t="s">
        <v>26611</v>
      </c>
      <c r="K215" s="4"/>
      <c r="L215" s="3" t="s">
        <v>26610</v>
      </c>
      <c r="M215" s="4"/>
      <c r="N215" s="3" t="s">
        <v>26609</v>
      </c>
      <c r="O215" s="4"/>
      <c r="P215" t="s">
        <v>907</v>
      </c>
      <c r="Q215" s="3"/>
      <c r="R215" s="4"/>
      <c r="S215" t="s">
        <v>907</v>
      </c>
      <c r="T215" s="3"/>
      <c r="U215" s="4"/>
      <c r="V215" s="3"/>
      <c r="W215" s="4"/>
      <c r="X215" s="3" t="s">
        <v>26608</v>
      </c>
      <c r="Y215" s="4"/>
      <c r="Z215" t="s">
        <v>907</v>
      </c>
      <c r="AA215" s="3"/>
      <c r="AB215" s="4"/>
      <c r="AC215" s="3" t="s">
        <v>26607</v>
      </c>
      <c r="AD215" s="4"/>
      <c r="AE215" s="3" t="s">
        <v>26606</v>
      </c>
      <c r="AF215" s="4"/>
      <c r="AG215" s="3"/>
      <c r="AH215" s="4"/>
      <c r="AI215" s="3" t="s">
        <v>26605</v>
      </c>
      <c r="AJ215" s="4" t="s">
        <v>26604</v>
      </c>
      <c r="AK215" s="3" t="s">
        <v>26603</v>
      </c>
      <c r="AL215" s="4"/>
      <c r="AM215" s="3" t="s">
        <v>26602</v>
      </c>
      <c r="AN215" s="4"/>
      <c r="AO215" s="3" t="s">
        <v>26601</v>
      </c>
      <c r="AP215" s="4"/>
      <c r="AQ215" s="3" t="s">
        <v>26600</v>
      </c>
      <c r="AR215" s="4"/>
      <c r="AS215" s="3" t="s">
        <v>923</v>
      </c>
      <c r="AT215" s="4"/>
      <c r="AU215" s="3" t="s">
        <v>26599</v>
      </c>
      <c r="AV215" s="4"/>
      <c r="AW215" s="3" t="s">
        <v>26598</v>
      </c>
      <c r="AX215" s="4"/>
      <c r="AY215" s="3" t="s">
        <v>26597</v>
      </c>
      <c r="AZ215" s="4"/>
      <c r="BA215" s="3" t="s">
        <v>26596</v>
      </c>
      <c r="BB215" s="4"/>
      <c r="BC215" s="3" t="s">
        <v>26595</v>
      </c>
      <c r="BD215" s="4"/>
      <c r="BE215" s="3" t="s">
        <v>26594</v>
      </c>
      <c r="BF215" s="4"/>
    </row>
    <row r="216" spans="2:58" customFormat="1">
      <c r="B216" t="str">
        <f>IFERROR(VLOOKUP(E216,Swadesh!$C$6:$D$212,2,FALSE),"")</f>
        <v/>
      </c>
      <c r="D216" t="s">
        <v>25990</v>
      </c>
      <c r="E216" s="6" t="s">
        <v>26593</v>
      </c>
      <c r="F216" s="5">
        <v>3.77</v>
      </c>
      <c r="G216">
        <f t="shared" si="3"/>
        <v>2</v>
      </c>
      <c r="H216" s="3" t="s">
        <v>26592</v>
      </c>
      <c r="I216" s="4"/>
      <c r="J216" s="3" t="s">
        <v>26591</v>
      </c>
      <c r="K216" s="4" t="s">
        <v>1031</v>
      </c>
      <c r="L216" s="3" t="s">
        <v>26590</v>
      </c>
      <c r="M216" s="4"/>
      <c r="N216" s="3" t="s">
        <v>26589</v>
      </c>
      <c r="O216" s="4"/>
      <c r="P216" t="s">
        <v>907</v>
      </c>
      <c r="Q216" s="3"/>
      <c r="R216" s="4"/>
      <c r="S216" t="s">
        <v>907</v>
      </c>
      <c r="T216" s="3"/>
      <c r="U216" s="4"/>
      <c r="V216" s="3"/>
      <c r="W216" s="4"/>
      <c r="X216" s="3" t="s">
        <v>26588</v>
      </c>
      <c r="Y216" s="4"/>
      <c r="Z216" t="s">
        <v>907</v>
      </c>
      <c r="AA216" s="3" t="s">
        <v>923</v>
      </c>
      <c r="AB216" s="4"/>
      <c r="AC216" s="3" t="s">
        <v>26587</v>
      </c>
      <c r="AD216" s="4"/>
      <c r="AE216" s="3" t="s">
        <v>26586</v>
      </c>
      <c r="AF216" s="4"/>
      <c r="AG216" s="3" t="s">
        <v>26585</v>
      </c>
      <c r="AH216" s="4"/>
      <c r="AI216" s="3" t="s">
        <v>26584</v>
      </c>
      <c r="AJ216" s="4"/>
      <c r="AK216" s="3" t="s">
        <v>26583</v>
      </c>
      <c r="AL216" s="4" t="s">
        <v>26582</v>
      </c>
      <c r="AM216" s="3" t="s">
        <v>26581</v>
      </c>
      <c r="AN216" s="4"/>
      <c r="AO216" s="3" t="s">
        <v>26580</v>
      </c>
      <c r="AP216" s="4"/>
      <c r="AQ216" s="3" t="s">
        <v>26579</v>
      </c>
      <c r="AR216" s="4"/>
      <c r="AS216" s="3" t="s">
        <v>923</v>
      </c>
      <c r="AT216" s="4"/>
      <c r="AU216" s="3" t="s">
        <v>26578</v>
      </c>
      <c r="AV216" s="4"/>
      <c r="AW216" s="3" t="s">
        <v>26577</v>
      </c>
      <c r="AX216" s="4"/>
      <c r="AY216" s="3" t="s">
        <v>26576</v>
      </c>
      <c r="AZ216" s="4"/>
      <c r="BA216" s="3" t="s">
        <v>26575</v>
      </c>
      <c r="BB216" s="4"/>
      <c r="BC216" s="3" t="s">
        <v>26574</v>
      </c>
      <c r="BD216" s="4"/>
      <c r="BE216" s="3" t="s">
        <v>26573</v>
      </c>
      <c r="BF216" s="4"/>
    </row>
    <row r="217" spans="2:58" customFormat="1">
      <c r="B217" t="str">
        <f>IFERROR(VLOOKUP(E217,Swadesh!$C$6:$D$212,2,FALSE),"")</f>
        <v/>
      </c>
      <c r="D217" t="s">
        <v>25990</v>
      </c>
      <c r="E217" s="6" t="s">
        <v>26572</v>
      </c>
      <c r="F217" s="5">
        <v>3.78</v>
      </c>
      <c r="G217">
        <f t="shared" si="3"/>
        <v>2</v>
      </c>
      <c r="H217" s="3" t="s">
        <v>26571</v>
      </c>
      <c r="I217" s="4"/>
      <c r="J217" s="3" t="s">
        <v>26570</v>
      </c>
      <c r="K217" s="4" t="s">
        <v>959</v>
      </c>
      <c r="L217" s="3" t="s">
        <v>26569</v>
      </c>
      <c r="M217" s="4"/>
      <c r="N217" s="3" t="s">
        <v>26568</v>
      </c>
      <c r="O217" s="4"/>
      <c r="P217" t="s">
        <v>907</v>
      </c>
      <c r="Q217" s="3"/>
      <c r="R217" s="4"/>
      <c r="S217" t="s">
        <v>907</v>
      </c>
      <c r="T217" s="3"/>
      <c r="U217" s="4"/>
      <c r="V217" s="3" t="s">
        <v>26567</v>
      </c>
      <c r="W217" s="4"/>
      <c r="X217" s="3" t="s">
        <v>26566</v>
      </c>
      <c r="Y217" s="4"/>
      <c r="Z217" t="s">
        <v>907</v>
      </c>
      <c r="AA217" s="3" t="s">
        <v>923</v>
      </c>
      <c r="AB217" s="4"/>
      <c r="AC217" s="3" t="s">
        <v>26565</v>
      </c>
      <c r="AD217" s="4"/>
      <c r="AE217" s="3" t="s">
        <v>26564</v>
      </c>
      <c r="AF217" s="4"/>
      <c r="AG217" s="3" t="s">
        <v>26563</v>
      </c>
      <c r="AH217" s="4"/>
      <c r="AI217" s="3" t="s">
        <v>26562</v>
      </c>
      <c r="AJ217" s="4"/>
      <c r="AK217" s="3" t="s">
        <v>26561</v>
      </c>
      <c r="AL217" s="4"/>
      <c r="AM217" s="3" t="s">
        <v>26560</v>
      </c>
      <c r="AN217" s="4"/>
      <c r="AO217" s="3" t="s">
        <v>26559</v>
      </c>
      <c r="AP217" s="4"/>
      <c r="AQ217" s="3" t="s">
        <v>26552</v>
      </c>
      <c r="AR217" s="4"/>
      <c r="AS217" s="3" t="s">
        <v>26558</v>
      </c>
      <c r="AT217" s="4"/>
      <c r="AU217" s="3" t="s">
        <v>26557</v>
      </c>
      <c r="AV217" s="4"/>
      <c r="AW217" s="3" t="s">
        <v>26556</v>
      </c>
      <c r="AX217" s="4"/>
      <c r="AY217" s="3" t="s">
        <v>26555</v>
      </c>
      <c r="AZ217" s="4"/>
      <c r="BA217" s="3" t="s">
        <v>26554</v>
      </c>
      <c r="BB217" s="4"/>
      <c r="BC217" s="3" t="s">
        <v>26553</v>
      </c>
      <c r="BD217" s="4"/>
      <c r="BE217" s="3" t="s">
        <v>26552</v>
      </c>
      <c r="BF217" s="4"/>
    </row>
    <row r="218" spans="2:58" customFormat="1">
      <c r="B218" t="str">
        <f>IFERROR(VLOOKUP(E218,Swadesh!$C$6:$D$212,2,FALSE),"")</f>
        <v/>
      </c>
      <c r="D218" t="s">
        <v>25990</v>
      </c>
      <c r="E218" s="6" t="s">
        <v>26551</v>
      </c>
      <c r="F218" s="5">
        <v>3.81</v>
      </c>
      <c r="G218">
        <f t="shared" si="3"/>
        <v>2</v>
      </c>
      <c r="H218" s="3" t="s">
        <v>26550</v>
      </c>
      <c r="I218" s="4" t="s">
        <v>26549</v>
      </c>
      <c r="J218" s="3" t="s">
        <v>26548</v>
      </c>
      <c r="K218" s="4" t="s">
        <v>26547</v>
      </c>
      <c r="L218" s="3" t="s">
        <v>26546</v>
      </c>
      <c r="M218" s="4" t="s">
        <v>26545</v>
      </c>
      <c r="N218" s="3" t="s">
        <v>26544</v>
      </c>
      <c r="O218" s="4"/>
      <c r="P218" t="s">
        <v>907</v>
      </c>
      <c r="Q218" s="3"/>
      <c r="R218" s="4"/>
      <c r="S218" t="s">
        <v>907</v>
      </c>
      <c r="T218" s="3" t="s">
        <v>26543</v>
      </c>
      <c r="U218" s="4"/>
      <c r="V218" s="3" t="s">
        <v>26542</v>
      </c>
      <c r="W218" s="4" t="s">
        <v>26541</v>
      </c>
      <c r="X218" s="3" t="s">
        <v>26540</v>
      </c>
      <c r="Y218" s="4"/>
      <c r="Z218" t="s">
        <v>907</v>
      </c>
      <c r="AA218" s="3" t="s">
        <v>26539</v>
      </c>
      <c r="AB218" s="4"/>
      <c r="AC218" s="3" t="s">
        <v>26538</v>
      </c>
      <c r="AD218" s="4"/>
      <c r="AE218" s="3" t="s">
        <v>26537</v>
      </c>
      <c r="AF218" s="4" t="s">
        <v>26536</v>
      </c>
      <c r="AG218" s="3"/>
      <c r="AH218" s="4"/>
      <c r="AI218" s="3" t="s">
        <v>26535</v>
      </c>
      <c r="AJ218" s="4"/>
      <c r="AK218" s="3" t="s">
        <v>26534</v>
      </c>
      <c r="AL218" s="4" t="s">
        <v>26533</v>
      </c>
      <c r="AM218" s="3" t="s">
        <v>26532</v>
      </c>
      <c r="AN218" s="4"/>
      <c r="AO218" s="3"/>
      <c r="AP218" s="4"/>
      <c r="AQ218" s="3" t="s">
        <v>26531</v>
      </c>
      <c r="AR218" s="4"/>
      <c r="AS218" s="3" t="s">
        <v>923</v>
      </c>
      <c r="AT218" s="4"/>
      <c r="AU218" s="3" t="s">
        <v>26530</v>
      </c>
      <c r="AV218" s="4"/>
      <c r="AW218" s="3" t="s">
        <v>26529</v>
      </c>
      <c r="AX218" s="4"/>
      <c r="AY218" s="3" t="s">
        <v>26528</v>
      </c>
      <c r="AZ218" s="4"/>
      <c r="BA218" s="3" t="s">
        <v>26527</v>
      </c>
      <c r="BB218" s="4"/>
      <c r="BC218" s="3" t="s">
        <v>26526</v>
      </c>
      <c r="BD218" s="4"/>
      <c r="BE218" s="3" t="s">
        <v>26525</v>
      </c>
      <c r="BF218" s="4"/>
    </row>
    <row r="219" spans="2:58" customFormat="1">
      <c r="B219">
        <f>IFERROR(VLOOKUP(E219,Swadesh!$C$6:$D$212,2,FALSE),"")</f>
        <v>48</v>
      </c>
      <c r="D219" t="s">
        <v>25990</v>
      </c>
      <c r="E219" s="6" t="s">
        <v>26524</v>
      </c>
      <c r="F219" s="5">
        <v>3.8109999999999999</v>
      </c>
      <c r="G219">
        <f t="shared" si="3"/>
        <v>3</v>
      </c>
      <c r="H219" s="3" t="s">
        <v>26523</v>
      </c>
      <c r="I219" s="4"/>
      <c r="J219" s="3" t="s">
        <v>26522</v>
      </c>
      <c r="K219" s="4"/>
      <c r="L219" s="3" t="s">
        <v>26521</v>
      </c>
      <c r="M219" s="4"/>
      <c r="N219" s="3" t="s">
        <v>26520</v>
      </c>
      <c r="O219" s="4"/>
      <c r="P219" t="s">
        <v>907</v>
      </c>
      <c r="Q219" s="3"/>
      <c r="R219" s="4" t="s">
        <v>26519</v>
      </c>
      <c r="S219" t="s">
        <v>907</v>
      </c>
      <c r="T219" s="3" t="s">
        <v>26518</v>
      </c>
      <c r="U219" s="4" t="s">
        <v>26517</v>
      </c>
      <c r="V219" s="3" t="s">
        <v>26516</v>
      </c>
      <c r="W219" s="4"/>
      <c r="X219" s="3" t="s">
        <v>26516</v>
      </c>
      <c r="Y219" s="4"/>
      <c r="Z219" t="s">
        <v>907</v>
      </c>
      <c r="AA219" s="3" t="s">
        <v>26515</v>
      </c>
      <c r="AB219" s="4" t="s">
        <v>26514</v>
      </c>
      <c r="AC219" s="3" t="s">
        <v>26513</v>
      </c>
      <c r="AD219" s="4"/>
      <c r="AE219" s="3" t="s">
        <v>26512</v>
      </c>
      <c r="AF219" s="4"/>
      <c r="AG219" s="3"/>
      <c r="AH219" s="4"/>
      <c r="AI219" s="3" t="s">
        <v>26511</v>
      </c>
      <c r="AJ219" s="4"/>
      <c r="AK219" s="3" t="s">
        <v>26510</v>
      </c>
      <c r="AL219" s="4"/>
      <c r="AM219" s="3" t="s">
        <v>26509</v>
      </c>
      <c r="AN219" s="4"/>
      <c r="AO219" s="3"/>
      <c r="AP219" s="4"/>
      <c r="AQ219" s="3" t="s">
        <v>26508</v>
      </c>
      <c r="AR219" s="4"/>
      <c r="AS219" s="3" t="s">
        <v>923</v>
      </c>
      <c r="AT219" s="4"/>
      <c r="AU219" s="3" t="s">
        <v>26507</v>
      </c>
      <c r="AV219" s="4"/>
      <c r="AW219" s="3" t="s">
        <v>26506</v>
      </c>
      <c r="AX219" s="4"/>
      <c r="AY219" s="3" t="s">
        <v>26505</v>
      </c>
      <c r="AZ219" s="4"/>
      <c r="BA219" s="3" t="s">
        <v>26504</v>
      </c>
      <c r="BB219" s="4"/>
      <c r="BC219" s="3" t="s">
        <v>26503</v>
      </c>
      <c r="BD219" s="4"/>
      <c r="BE219" s="3" t="s">
        <v>26502</v>
      </c>
      <c r="BF219" s="4"/>
    </row>
    <row r="220" spans="2:58" customFormat="1">
      <c r="B220" t="str">
        <f>IFERROR(VLOOKUP(E220,Swadesh!$C$6:$D$212,2,FALSE),"")</f>
        <v/>
      </c>
      <c r="D220" t="s">
        <v>25990</v>
      </c>
      <c r="E220" s="6" t="s">
        <v>26501</v>
      </c>
      <c r="F220" s="5">
        <v>3.8119999999999998</v>
      </c>
      <c r="G220">
        <f t="shared" si="3"/>
        <v>3</v>
      </c>
      <c r="H220" s="3" t="s">
        <v>26500</v>
      </c>
      <c r="I220" s="4"/>
      <c r="J220" s="3" t="s">
        <v>26499</v>
      </c>
      <c r="K220" s="4"/>
      <c r="L220" s="3"/>
      <c r="M220" s="4"/>
      <c r="N220" s="3" t="s">
        <v>26498</v>
      </c>
      <c r="O220" s="4"/>
      <c r="P220" t="s">
        <v>907</v>
      </c>
      <c r="Q220" s="3"/>
      <c r="R220" s="4" t="s">
        <v>26497</v>
      </c>
      <c r="S220" t="s">
        <v>907</v>
      </c>
      <c r="T220" s="3" t="s">
        <v>26496</v>
      </c>
      <c r="U220" s="4"/>
      <c r="V220" s="3" t="s">
        <v>26495</v>
      </c>
      <c r="W220" s="4"/>
      <c r="X220" s="3" t="s">
        <v>26494</v>
      </c>
      <c r="Y220" s="4"/>
      <c r="Z220" t="s">
        <v>907</v>
      </c>
      <c r="AA220" s="3" t="s">
        <v>26493</v>
      </c>
      <c r="AB220" s="4"/>
      <c r="AC220" s="3" t="s">
        <v>26492</v>
      </c>
      <c r="AD220" s="4"/>
      <c r="AE220" s="3" t="s">
        <v>26491</v>
      </c>
      <c r="AF220" s="4"/>
      <c r="AG220" s="3"/>
      <c r="AH220" s="4"/>
      <c r="AI220" s="3" t="s">
        <v>26490</v>
      </c>
      <c r="AJ220" s="4"/>
      <c r="AK220" s="3" t="s">
        <v>26489</v>
      </c>
      <c r="AL220" s="4"/>
      <c r="AM220" s="3" t="s">
        <v>26488</v>
      </c>
      <c r="AN220" s="4"/>
      <c r="AO220" s="3"/>
      <c r="AP220" s="4"/>
      <c r="AQ220" s="3"/>
      <c r="AR220" s="4"/>
      <c r="AS220" s="3" t="s">
        <v>923</v>
      </c>
      <c r="AT220" s="4"/>
      <c r="AU220" s="3" t="s">
        <v>26487</v>
      </c>
      <c r="AV220" s="4"/>
      <c r="AW220" s="3" t="s">
        <v>16435</v>
      </c>
      <c r="AX220" s="4"/>
      <c r="AY220" s="3" t="s">
        <v>26486</v>
      </c>
      <c r="AZ220" s="4"/>
      <c r="BA220" s="3" t="s">
        <v>26485</v>
      </c>
      <c r="BB220" s="4"/>
      <c r="BC220" s="3" t="s">
        <v>26484</v>
      </c>
      <c r="BD220" s="4"/>
      <c r="BE220" s="3" t="s">
        <v>26483</v>
      </c>
      <c r="BF220" s="4" t="s">
        <v>2722</v>
      </c>
    </row>
    <row r="221" spans="2:58" customFormat="1">
      <c r="B221" t="str">
        <f>IFERROR(VLOOKUP(E221,Swadesh!$C$6:$D$212,2,FALSE),"")</f>
        <v/>
      </c>
      <c r="D221" t="s">
        <v>25990</v>
      </c>
      <c r="E221" s="6" t="s">
        <v>26482</v>
      </c>
      <c r="F221" s="5">
        <v>3.8130000000000002</v>
      </c>
      <c r="G221">
        <f t="shared" si="3"/>
        <v>3</v>
      </c>
      <c r="H221" s="3"/>
      <c r="I221" s="4"/>
      <c r="J221" s="3" t="s">
        <v>26481</v>
      </c>
      <c r="K221" s="4"/>
      <c r="L221" s="3" t="s">
        <v>26480</v>
      </c>
      <c r="M221" s="4"/>
      <c r="N221" s="3" t="s">
        <v>26479</v>
      </c>
      <c r="O221" s="4"/>
      <c r="P221" t="s">
        <v>907</v>
      </c>
      <c r="Q221" s="3"/>
      <c r="R221" s="4"/>
      <c r="S221" t="s">
        <v>907</v>
      </c>
      <c r="T221" s="3" t="s">
        <v>26478</v>
      </c>
      <c r="U221" s="4"/>
      <c r="V221" s="3" t="s">
        <v>26477</v>
      </c>
      <c r="W221" s="4"/>
      <c r="X221" s="3" t="s">
        <v>26476</v>
      </c>
      <c r="Y221" s="4"/>
      <c r="Z221" t="s">
        <v>907</v>
      </c>
      <c r="AA221" s="3" t="s">
        <v>26475</v>
      </c>
      <c r="AB221" s="4"/>
      <c r="AC221" s="3" t="s">
        <v>26474</v>
      </c>
      <c r="AD221" s="4"/>
      <c r="AE221" s="3" t="s">
        <v>26473</v>
      </c>
      <c r="AF221" s="4" t="s">
        <v>26472</v>
      </c>
      <c r="AG221" s="3"/>
      <c r="AH221" s="4"/>
      <c r="AI221" s="3" t="s">
        <v>26471</v>
      </c>
      <c r="AJ221" s="4"/>
      <c r="AK221" s="3" t="s">
        <v>26470</v>
      </c>
      <c r="AL221" s="4"/>
      <c r="AM221" s="3" t="s">
        <v>26469</v>
      </c>
      <c r="AN221" s="4"/>
      <c r="AO221" s="3"/>
      <c r="AP221" s="4"/>
      <c r="AQ221" s="3" t="s">
        <v>26468</v>
      </c>
      <c r="AR221" s="4"/>
      <c r="AS221" s="3" t="s">
        <v>923</v>
      </c>
      <c r="AT221" s="4"/>
      <c r="AU221" s="3" t="s">
        <v>26467</v>
      </c>
      <c r="AV221" s="4"/>
      <c r="AW221" s="3" t="s">
        <v>26466</v>
      </c>
      <c r="AX221" s="4"/>
      <c r="AY221" s="3" t="s">
        <v>26465</v>
      </c>
      <c r="AZ221" s="4"/>
      <c r="BA221" s="3" t="s">
        <v>26464</v>
      </c>
      <c r="BB221" s="4"/>
      <c r="BC221" s="3" t="s">
        <v>26463</v>
      </c>
      <c r="BD221" s="4"/>
      <c r="BE221" s="3" t="s">
        <v>26462</v>
      </c>
      <c r="BF221" s="4"/>
    </row>
    <row r="222" spans="2:58" customFormat="1">
      <c r="B222" t="str">
        <f>IFERROR(VLOOKUP(E222,Swadesh!$C$6:$D$212,2,FALSE),"")</f>
        <v/>
      </c>
      <c r="D222" t="s">
        <v>25990</v>
      </c>
      <c r="E222" s="6" t="s">
        <v>26461</v>
      </c>
      <c r="F222" s="5">
        <v>3.8140000000000001</v>
      </c>
      <c r="G222">
        <f t="shared" si="3"/>
        <v>3</v>
      </c>
      <c r="H222" s="3" t="s">
        <v>26460</v>
      </c>
      <c r="I222" s="4"/>
      <c r="J222" s="3" t="s">
        <v>26459</v>
      </c>
      <c r="K222" s="4" t="s">
        <v>26458</v>
      </c>
      <c r="L222" s="3" t="s">
        <v>26457</v>
      </c>
      <c r="M222" s="4"/>
      <c r="N222" s="3" t="s">
        <v>26456</v>
      </c>
      <c r="O222" s="4"/>
      <c r="P222" t="s">
        <v>907</v>
      </c>
      <c r="Q222" s="3"/>
      <c r="R222" s="4"/>
      <c r="S222" t="s">
        <v>907</v>
      </c>
      <c r="T222" s="3"/>
      <c r="U222" s="4"/>
      <c r="V222" s="3" t="s">
        <v>26455</v>
      </c>
      <c r="W222" s="4"/>
      <c r="X222" s="3" t="s">
        <v>26454</v>
      </c>
      <c r="Y222" s="4"/>
      <c r="Z222" t="s">
        <v>907</v>
      </c>
      <c r="AA222" s="3"/>
      <c r="AB222" s="4"/>
      <c r="AC222" s="3" t="s">
        <v>26453</v>
      </c>
      <c r="AD222" s="4"/>
      <c r="AE222" s="3"/>
      <c r="AF222" s="4"/>
      <c r="AG222" s="3"/>
      <c r="AH222" s="4"/>
      <c r="AI222" s="3" t="s">
        <v>26452</v>
      </c>
      <c r="AJ222" s="4"/>
      <c r="AK222" s="3" t="s">
        <v>26451</v>
      </c>
      <c r="AL222" s="4"/>
      <c r="AM222" s="3" t="s">
        <v>26450</v>
      </c>
      <c r="AN222" s="4"/>
      <c r="AO222" s="3"/>
      <c r="AP222" s="4"/>
      <c r="AQ222" s="3" t="s">
        <v>26449</v>
      </c>
      <c r="AR222" s="4"/>
      <c r="AS222" s="3" t="s">
        <v>923</v>
      </c>
      <c r="AT222" s="4"/>
      <c r="AU222" s="3" t="s">
        <v>26448</v>
      </c>
      <c r="AV222" s="4"/>
      <c r="AW222" s="3" t="s">
        <v>26447</v>
      </c>
      <c r="AX222" s="4"/>
      <c r="AY222" s="3" t="s">
        <v>26446</v>
      </c>
      <c r="AZ222" s="4" t="s">
        <v>1037</v>
      </c>
      <c r="BA222" s="3" t="s">
        <v>26445</v>
      </c>
      <c r="BB222" s="4"/>
      <c r="BC222" s="3" t="s">
        <v>26444</v>
      </c>
      <c r="BD222" s="4"/>
      <c r="BE222" s="3" t="s">
        <v>26443</v>
      </c>
      <c r="BF222" s="4"/>
    </row>
    <row r="223" spans="2:58" customFormat="1">
      <c r="B223" t="str">
        <f>IFERROR(VLOOKUP(E223,Swadesh!$C$6:$D$212,2,FALSE),"")</f>
        <v/>
      </c>
      <c r="D223" t="s">
        <v>25990</v>
      </c>
      <c r="E223" s="6" t="s">
        <v>26431</v>
      </c>
      <c r="F223" s="5">
        <v>3.8149999999999999</v>
      </c>
      <c r="G223">
        <f t="shared" si="3"/>
        <v>3</v>
      </c>
      <c r="H223" s="3" t="s">
        <v>26442</v>
      </c>
      <c r="I223" s="4"/>
      <c r="J223" s="3" t="s">
        <v>26441</v>
      </c>
      <c r="K223" s="4" t="s">
        <v>26440</v>
      </c>
      <c r="L223" s="3" t="s">
        <v>26439</v>
      </c>
      <c r="M223" s="4" t="s">
        <v>26438</v>
      </c>
      <c r="N223" s="3" t="s">
        <v>26437</v>
      </c>
      <c r="O223" s="4"/>
      <c r="P223" t="s">
        <v>907</v>
      </c>
      <c r="Q223" s="3"/>
      <c r="R223" s="4"/>
      <c r="S223" t="s">
        <v>907</v>
      </c>
      <c r="T223" s="3"/>
      <c r="U223" s="4"/>
      <c r="V223" s="3"/>
      <c r="W223" s="4"/>
      <c r="X223" s="3" t="s">
        <v>26436</v>
      </c>
      <c r="Y223" s="4"/>
      <c r="Z223" t="s">
        <v>907</v>
      </c>
      <c r="AA223" s="3"/>
      <c r="AB223" s="4" t="s">
        <v>26435</v>
      </c>
      <c r="AC223" s="3" t="s">
        <v>26434</v>
      </c>
      <c r="AD223" s="4" t="s">
        <v>26433</v>
      </c>
      <c r="AE223" s="3"/>
      <c r="AF223" s="4"/>
      <c r="AG223" s="3"/>
      <c r="AH223" s="4"/>
      <c r="AI223" s="3" t="s">
        <v>26432</v>
      </c>
      <c r="AJ223" s="4"/>
      <c r="AK223" s="3"/>
      <c r="AL223" s="4"/>
      <c r="AM223" s="3" t="s">
        <v>26431</v>
      </c>
      <c r="AN223" s="4"/>
      <c r="AO223" s="3"/>
      <c r="AP223" s="4"/>
      <c r="AQ223" s="3" t="s">
        <v>26428</v>
      </c>
      <c r="AR223" s="4"/>
      <c r="AS223" s="3" t="s">
        <v>26430</v>
      </c>
      <c r="AT223" s="4"/>
      <c r="AU223" s="3" t="s">
        <v>26429</v>
      </c>
      <c r="AV223" s="4"/>
      <c r="AW223" s="3" t="s">
        <v>26428</v>
      </c>
      <c r="AX223" s="4"/>
      <c r="AY223" s="3" t="s">
        <v>26427</v>
      </c>
      <c r="AZ223" s="4"/>
      <c r="BA223" s="3" t="s">
        <v>26427</v>
      </c>
      <c r="BB223" s="4"/>
      <c r="BC223" s="3" t="s">
        <v>26426</v>
      </c>
      <c r="BD223" s="4"/>
      <c r="BE223" s="3" t="s">
        <v>26425</v>
      </c>
      <c r="BF223" s="4"/>
    </row>
    <row r="224" spans="2:58" customFormat="1">
      <c r="B224" t="str">
        <f>IFERROR(VLOOKUP(E224,Swadesh!$C$6:$D$212,2,FALSE),"")</f>
        <v/>
      </c>
      <c r="D224" t="s">
        <v>25990</v>
      </c>
      <c r="E224" s="6" t="s">
        <v>26424</v>
      </c>
      <c r="F224" s="5">
        <v>3.8159999999999998</v>
      </c>
      <c r="G224">
        <f t="shared" si="3"/>
        <v>3</v>
      </c>
      <c r="H224" s="3" t="s">
        <v>26423</v>
      </c>
      <c r="I224" s="4"/>
      <c r="J224" s="3" t="s">
        <v>26422</v>
      </c>
      <c r="K224" s="4" t="s">
        <v>18314</v>
      </c>
      <c r="L224" s="3"/>
      <c r="M224" s="4" t="s">
        <v>26421</v>
      </c>
      <c r="N224" s="3" t="s">
        <v>26420</v>
      </c>
      <c r="O224" s="4"/>
      <c r="P224" t="s">
        <v>907</v>
      </c>
      <c r="Q224" s="3"/>
      <c r="R224" s="4"/>
      <c r="S224" t="s">
        <v>907</v>
      </c>
      <c r="T224" s="3" t="s">
        <v>26419</v>
      </c>
      <c r="U224" s="4"/>
      <c r="V224" s="3"/>
      <c r="W224" s="4"/>
      <c r="X224" s="3" t="s">
        <v>26418</v>
      </c>
      <c r="Y224" s="4"/>
      <c r="Z224" t="s">
        <v>907</v>
      </c>
      <c r="AA224" s="3" t="s">
        <v>26417</v>
      </c>
      <c r="AB224" s="4"/>
      <c r="AC224" s="3" t="s">
        <v>26416</v>
      </c>
      <c r="AD224" s="4"/>
      <c r="AE224" s="3" t="s">
        <v>26415</v>
      </c>
      <c r="AF224" s="4"/>
      <c r="AG224" s="3"/>
      <c r="AH224" s="4"/>
      <c r="AI224" s="3" t="s">
        <v>26414</v>
      </c>
      <c r="AJ224" s="4"/>
      <c r="AK224" s="3" t="s">
        <v>26413</v>
      </c>
      <c r="AL224" s="4" t="s">
        <v>26412</v>
      </c>
      <c r="AM224" s="3" t="s">
        <v>26411</v>
      </c>
      <c r="AN224" s="4"/>
      <c r="AO224" s="3"/>
      <c r="AP224" s="4"/>
      <c r="AQ224" s="3" t="s">
        <v>26410</v>
      </c>
      <c r="AR224" s="4"/>
      <c r="AS224" s="3" t="s">
        <v>923</v>
      </c>
      <c r="AT224" s="4"/>
      <c r="AU224" s="3" t="s">
        <v>26409</v>
      </c>
      <c r="AV224" s="4" t="s">
        <v>26408</v>
      </c>
      <c r="AW224" s="3" t="s">
        <v>26407</v>
      </c>
      <c r="AX224" s="4"/>
      <c r="AY224" s="3" t="s">
        <v>26406</v>
      </c>
      <c r="AZ224" s="4"/>
      <c r="BA224" s="3" t="s">
        <v>26405</v>
      </c>
      <c r="BB224" s="4"/>
      <c r="BC224" s="3" t="s">
        <v>26404</v>
      </c>
      <c r="BD224" s="4"/>
      <c r="BE224" s="3" t="s">
        <v>1872</v>
      </c>
      <c r="BF224" s="4"/>
    </row>
    <row r="225" spans="2:57" customFormat="1">
      <c r="B225" t="str">
        <f>IFERROR(VLOOKUP(E225,Swadesh!$C$6:$D$212,2,FALSE),"")</f>
        <v/>
      </c>
      <c r="D225" t="s">
        <v>25990</v>
      </c>
      <c r="E225" s="6" t="s">
        <v>26403</v>
      </c>
      <c r="F225" s="5">
        <v>3.8170000000000002</v>
      </c>
      <c r="G225">
        <f t="shared" si="3"/>
        <v>3</v>
      </c>
      <c r="H225" s="3" t="s">
        <v>26402</v>
      </c>
      <c r="I225" s="4" t="s">
        <v>26401</v>
      </c>
      <c r="J225" s="3" t="s">
        <v>26400</v>
      </c>
      <c r="K225" s="4"/>
      <c r="L225" s="3" t="s">
        <v>26399</v>
      </c>
      <c r="M225" s="4"/>
      <c r="N225" s="3" t="s">
        <v>26398</v>
      </c>
      <c r="O225" s="4"/>
      <c r="P225" t="s">
        <v>907</v>
      </c>
      <c r="Q225" s="3"/>
      <c r="R225" s="4" t="s">
        <v>26397</v>
      </c>
      <c r="S225" t="s">
        <v>907</v>
      </c>
      <c r="T225" s="3" t="s">
        <v>26396</v>
      </c>
      <c r="U225" s="4" t="s">
        <v>26395</v>
      </c>
      <c r="V225" s="3" t="s">
        <v>26394</v>
      </c>
      <c r="W225" s="4"/>
      <c r="X225" s="3" t="s">
        <v>26393</v>
      </c>
      <c r="Y225" s="4"/>
      <c r="Z225" t="s">
        <v>907</v>
      </c>
      <c r="AA225" s="3" t="s">
        <v>26392</v>
      </c>
      <c r="AB225" s="4" t="s">
        <v>26391</v>
      </c>
      <c r="AC225" s="3" t="s">
        <v>26390</v>
      </c>
      <c r="AD225" s="4"/>
      <c r="AE225" s="3" t="s">
        <v>26389</v>
      </c>
      <c r="AF225" s="4"/>
      <c r="AG225" s="3"/>
      <c r="AH225" s="4"/>
      <c r="AI225" s="3" t="s">
        <v>26388</v>
      </c>
      <c r="AJ225" s="4" t="s">
        <v>26387</v>
      </c>
      <c r="AK225" s="3" t="s">
        <v>26386</v>
      </c>
      <c r="AL225" s="4"/>
      <c r="AM225" s="3" t="s">
        <v>26385</v>
      </c>
      <c r="AN225" s="4"/>
      <c r="AO225" s="3"/>
      <c r="AP225" s="4"/>
      <c r="AQ225" s="3" t="s">
        <v>26384</v>
      </c>
      <c r="AR225" s="4"/>
      <c r="AS225" s="3" t="s">
        <v>923</v>
      </c>
      <c r="AT225" s="4"/>
      <c r="AU225" s="3" t="s">
        <v>26383</v>
      </c>
      <c r="AV225" s="4"/>
      <c r="AW225" s="3" t="s">
        <v>26382</v>
      </c>
      <c r="AX225" s="4"/>
      <c r="AY225" s="3" t="s">
        <v>26381</v>
      </c>
      <c r="AZ225" s="4"/>
      <c r="BA225" s="3" t="s">
        <v>26380</v>
      </c>
      <c r="BB225" s="4"/>
      <c r="BC225" s="3" t="s">
        <v>26379</v>
      </c>
      <c r="BD225" s="4"/>
      <c r="BE225" s="3" t="s">
        <v>26378</v>
      </c>
    </row>
    <row r="226" spans="2:57" customFormat="1">
      <c r="B226" t="str">
        <f>IFERROR(VLOOKUP(E226,Swadesh!$C$6:$D$212,2,FALSE),"")</f>
        <v/>
      </c>
      <c r="D226" t="s">
        <v>25990</v>
      </c>
      <c r="E226" s="6" t="s">
        <v>26377</v>
      </c>
      <c r="F226" s="5">
        <v>3.8180000000000001</v>
      </c>
      <c r="G226">
        <f t="shared" si="3"/>
        <v>3</v>
      </c>
      <c r="H226" s="3" t="s">
        <v>26376</v>
      </c>
      <c r="I226" s="4"/>
      <c r="J226" s="3" t="s">
        <v>26375</v>
      </c>
      <c r="K226" s="4" t="s">
        <v>26374</v>
      </c>
      <c r="L226" s="3" t="s">
        <v>26373</v>
      </c>
      <c r="M226" s="4" t="s">
        <v>19071</v>
      </c>
      <c r="N226" s="3" t="s">
        <v>26372</v>
      </c>
      <c r="O226" s="4"/>
      <c r="P226" t="s">
        <v>907</v>
      </c>
      <c r="Q226" s="3"/>
      <c r="R226" s="4" t="s">
        <v>26371</v>
      </c>
      <c r="S226" t="s">
        <v>907</v>
      </c>
      <c r="T226" s="3" t="s">
        <v>26370</v>
      </c>
      <c r="U226" s="4" t="s">
        <v>26369</v>
      </c>
      <c r="V226" s="3" t="s">
        <v>26368</v>
      </c>
      <c r="W226" s="4"/>
      <c r="X226" s="3" t="s">
        <v>26367</v>
      </c>
      <c r="Y226" s="4"/>
      <c r="Z226" t="s">
        <v>907</v>
      </c>
      <c r="AA226" s="3" t="s">
        <v>26366</v>
      </c>
      <c r="AB226" s="4"/>
      <c r="AC226" s="3" t="s">
        <v>26365</v>
      </c>
      <c r="AD226" s="4"/>
      <c r="AE226" s="3" t="s">
        <v>26364</v>
      </c>
      <c r="AF226" s="4"/>
      <c r="AG226" s="3"/>
      <c r="AH226" s="4"/>
      <c r="AI226" s="3" t="s">
        <v>26363</v>
      </c>
      <c r="AJ226" s="4"/>
      <c r="AK226" s="3" t="s">
        <v>26362</v>
      </c>
      <c r="AL226" s="4"/>
      <c r="AM226" s="3" t="s">
        <v>26361</v>
      </c>
      <c r="AN226" s="4"/>
      <c r="AO226" s="3"/>
      <c r="AP226" s="4"/>
      <c r="AQ226" s="3" t="s">
        <v>20367</v>
      </c>
      <c r="AR226" s="4"/>
      <c r="AS226" s="3" t="s">
        <v>923</v>
      </c>
      <c r="AT226" s="4"/>
      <c r="AU226" s="3" t="s">
        <v>26360</v>
      </c>
      <c r="AV226" s="4"/>
      <c r="AW226" s="3" t="s">
        <v>26359</v>
      </c>
      <c r="AX226" s="4"/>
      <c r="AY226" s="3" t="s">
        <v>26358</v>
      </c>
      <c r="AZ226" s="4"/>
      <c r="BA226" s="3" t="s">
        <v>26357</v>
      </c>
      <c r="BB226" s="4"/>
      <c r="BC226" s="3" t="s">
        <v>26335</v>
      </c>
      <c r="BD226" s="4"/>
      <c r="BE226" s="3" t="s">
        <v>26356</v>
      </c>
    </row>
    <row r="227" spans="2:57" customFormat="1">
      <c r="B227" t="str">
        <f>IFERROR(VLOOKUP(E227,Swadesh!$C$6:$D$212,2,FALSE),"")</f>
        <v/>
      </c>
      <c r="D227" t="s">
        <v>25990</v>
      </c>
      <c r="E227" s="6" t="s">
        <v>26355</v>
      </c>
      <c r="F227" s="5">
        <v>3.819</v>
      </c>
      <c r="G227">
        <f t="shared" si="3"/>
        <v>3</v>
      </c>
      <c r="H227" s="3" t="s">
        <v>26354</v>
      </c>
      <c r="I227" s="4"/>
      <c r="J227" s="3" t="s">
        <v>26353</v>
      </c>
      <c r="K227" s="4" t="s">
        <v>26352</v>
      </c>
      <c r="L227" s="3" t="s">
        <v>26351</v>
      </c>
      <c r="M227" s="4"/>
      <c r="N227" s="3" t="s">
        <v>26350</v>
      </c>
      <c r="O227" s="4"/>
      <c r="P227" t="s">
        <v>907</v>
      </c>
      <c r="Q227" s="3"/>
      <c r="R227" s="4"/>
      <c r="S227" t="s">
        <v>907</v>
      </c>
      <c r="T227" s="3" t="s">
        <v>26349</v>
      </c>
      <c r="U227" s="4"/>
      <c r="V227" s="3" t="s">
        <v>26348</v>
      </c>
      <c r="W227" s="4"/>
      <c r="X227" s="3" t="s">
        <v>26347</v>
      </c>
      <c r="Y227" s="4"/>
      <c r="Z227" t="s">
        <v>907</v>
      </c>
      <c r="AA227" s="3" t="s">
        <v>26346</v>
      </c>
      <c r="AB227" s="4"/>
      <c r="AC227" s="3" t="s">
        <v>26345</v>
      </c>
      <c r="AD227" s="4"/>
      <c r="AE227" s="3" t="s">
        <v>26344</v>
      </c>
      <c r="AF227" s="4"/>
      <c r="AG227" s="3"/>
      <c r="AH227" s="4"/>
      <c r="AI227" s="3" t="s">
        <v>26343</v>
      </c>
      <c r="AJ227" s="4"/>
      <c r="AK227" s="3" t="s">
        <v>26342</v>
      </c>
      <c r="AL227" s="4"/>
      <c r="AM227" s="3" t="s">
        <v>26341</v>
      </c>
      <c r="AN227" s="4"/>
      <c r="AO227" s="3"/>
      <c r="AP227" s="4"/>
      <c r="AQ227" s="3" t="s">
        <v>26340</v>
      </c>
      <c r="AR227" s="4"/>
      <c r="AS227" s="3" t="s">
        <v>923</v>
      </c>
      <c r="AT227" s="4"/>
      <c r="AU227" s="3" t="s">
        <v>26339</v>
      </c>
      <c r="AV227" s="4"/>
      <c r="AW227" s="3" t="s">
        <v>26338</v>
      </c>
      <c r="AX227" s="4"/>
      <c r="AY227" s="3" t="s">
        <v>26337</v>
      </c>
      <c r="AZ227" s="4"/>
      <c r="BA227" s="3" t="s">
        <v>26336</v>
      </c>
      <c r="BB227" s="4"/>
      <c r="BC227" s="3" t="s">
        <v>26335</v>
      </c>
      <c r="BD227" s="4"/>
      <c r="BE227" s="3" t="s">
        <v>26334</v>
      </c>
    </row>
    <row r="228" spans="2:57" customFormat="1">
      <c r="B228" t="str">
        <f>IFERROR(VLOOKUP(E228,Swadesh!$C$6:$D$212,2,FALSE),"")</f>
        <v/>
      </c>
      <c r="D228" t="s">
        <v>25990</v>
      </c>
      <c r="E228" s="6" t="s">
        <v>26333</v>
      </c>
      <c r="F228" s="5">
        <v>3.82</v>
      </c>
      <c r="G228">
        <f t="shared" si="3"/>
        <v>2</v>
      </c>
      <c r="H228" s="3" t="s">
        <v>26332</v>
      </c>
      <c r="I228" s="4"/>
      <c r="J228" s="3" t="s">
        <v>26331</v>
      </c>
      <c r="K228" s="4"/>
      <c r="L228" s="3" t="s">
        <v>26330</v>
      </c>
      <c r="M228" s="4"/>
      <c r="N228" s="3" t="s">
        <v>26329</v>
      </c>
      <c r="O228" s="4"/>
      <c r="P228" t="s">
        <v>907</v>
      </c>
      <c r="Q228" s="3"/>
      <c r="R228" s="4" t="s">
        <v>26328</v>
      </c>
      <c r="S228" t="s">
        <v>907</v>
      </c>
      <c r="T228" s="3"/>
      <c r="U228" s="4"/>
      <c r="V228" s="3" t="s">
        <v>26327</v>
      </c>
      <c r="W228" s="4"/>
      <c r="X228" s="3" t="s">
        <v>26326</v>
      </c>
      <c r="Y228" s="4"/>
      <c r="Z228" t="s">
        <v>907</v>
      </c>
      <c r="AA228" s="3" t="s">
        <v>26325</v>
      </c>
      <c r="AB228" s="4" t="s">
        <v>26324</v>
      </c>
      <c r="AC228" s="3" t="s">
        <v>26323</v>
      </c>
      <c r="AD228" s="4"/>
      <c r="AE228" s="3" t="s">
        <v>26322</v>
      </c>
      <c r="AF228" s="4"/>
      <c r="AG228" s="3" t="s">
        <v>26321</v>
      </c>
      <c r="AH228" s="4"/>
      <c r="AI228" s="3" t="s">
        <v>26320</v>
      </c>
      <c r="AJ228" s="4"/>
      <c r="AK228" s="3" t="s">
        <v>26319</v>
      </c>
      <c r="AL228" s="4"/>
      <c r="AM228" s="3" t="s">
        <v>26318</v>
      </c>
      <c r="AN228" s="4"/>
      <c r="AO228" s="3" t="s">
        <v>26317</v>
      </c>
      <c r="AP228" s="4"/>
      <c r="AQ228" s="3" t="s">
        <v>26316</v>
      </c>
      <c r="AR228" s="4"/>
      <c r="AS228" s="3" t="s">
        <v>923</v>
      </c>
      <c r="AT228" s="4"/>
      <c r="AU228" s="3" t="s">
        <v>26315</v>
      </c>
      <c r="AV228" s="4"/>
      <c r="AW228" s="3" t="s">
        <v>26314</v>
      </c>
      <c r="AX228" s="4"/>
      <c r="AY228" s="3" t="s">
        <v>26313</v>
      </c>
      <c r="AZ228" s="4"/>
      <c r="BA228" s="3" t="s">
        <v>26312</v>
      </c>
      <c r="BB228" s="4"/>
      <c r="BC228" s="3" t="s">
        <v>26311</v>
      </c>
      <c r="BD228" s="4"/>
      <c r="BE228" s="3" t="s">
        <v>26310</v>
      </c>
    </row>
    <row r="229" spans="2:57" customFormat="1">
      <c r="B229" t="str">
        <f>IFERROR(VLOOKUP(E229,Swadesh!$C$6:$D$212,2,FALSE),"")</f>
        <v/>
      </c>
      <c r="D229" t="s">
        <v>25990</v>
      </c>
      <c r="E229" s="6" t="s">
        <v>26309</v>
      </c>
      <c r="F229" s="5">
        <v>3.8210000000000002</v>
      </c>
      <c r="G229">
        <f t="shared" si="3"/>
        <v>3</v>
      </c>
      <c r="H229" s="3" t="s">
        <v>26308</v>
      </c>
      <c r="I229" s="4"/>
      <c r="J229" s="3" t="s">
        <v>26307</v>
      </c>
      <c r="K229" s="4"/>
      <c r="L229" s="3"/>
      <c r="M229" s="4"/>
      <c r="N229" s="3" t="s">
        <v>26306</v>
      </c>
      <c r="O229" s="4"/>
      <c r="P229" t="s">
        <v>907</v>
      </c>
      <c r="Q229" s="3"/>
      <c r="R229" s="4"/>
      <c r="S229" t="s">
        <v>907</v>
      </c>
      <c r="T229" s="3"/>
      <c r="U229" s="4"/>
      <c r="V229" s="3"/>
      <c r="W229" s="4"/>
      <c r="X229" s="3"/>
      <c r="Y229" s="4"/>
      <c r="Z229" t="s">
        <v>907</v>
      </c>
      <c r="AA229" s="3"/>
      <c r="AB229" s="4"/>
      <c r="AC229" s="3" t="s">
        <v>26305</v>
      </c>
      <c r="AD229" s="4"/>
      <c r="AE229" s="3" t="s">
        <v>26304</v>
      </c>
      <c r="AF229" s="4"/>
      <c r="AG229" s="3"/>
      <c r="AH229" s="4"/>
      <c r="AI229" s="3" t="s">
        <v>26303</v>
      </c>
      <c r="AJ229" s="4"/>
      <c r="AK229" s="3" t="s">
        <v>26302</v>
      </c>
      <c r="AL229" s="4"/>
      <c r="AM229" s="3" t="s">
        <v>26301</v>
      </c>
      <c r="AN229" s="4"/>
      <c r="AO229" s="3"/>
      <c r="AP229" s="4"/>
      <c r="AQ229" s="3" t="s">
        <v>26300</v>
      </c>
      <c r="AR229" s="4"/>
      <c r="AS229" s="3" t="s">
        <v>923</v>
      </c>
      <c r="AT229" s="4"/>
      <c r="AU229" s="3" t="s">
        <v>26299</v>
      </c>
      <c r="AV229" s="4" t="s">
        <v>26298</v>
      </c>
      <c r="AW229" s="3" t="s">
        <v>26297</v>
      </c>
      <c r="AX229" s="4"/>
      <c r="AY229" s="3" t="s">
        <v>26296</v>
      </c>
      <c r="AZ229" s="4"/>
      <c r="BA229" s="3" t="s">
        <v>18756</v>
      </c>
      <c r="BB229" s="4"/>
      <c r="BC229" s="3" t="s">
        <v>26295</v>
      </c>
      <c r="BD229" s="4"/>
      <c r="BE229" s="3" t="s">
        <v>1872</v>
      </c>
    </row>
    <row r="230" spans="2:57" customFormat="1">
      <c r="B230" t="str">
        <f>IFERROR(VLOOKUP(E230,Swadesh!$C$6:$D$212,2,FALSE),"")</f>
        <v/>
      </c>
      <c r="D230" t="s">
        <v>25990</v>
      </c>
      <c r="E230" s="6" t="s">
        <v>26294</v>
      </c>
      <c r="F230" s="5">
        <v>3.8220000000000001</v>
      </c>
      <c r="G230">
        <f t="shared" si="3"/>
        <v>3</v>
      </c>
      <c r="H230" s="3" t="s">
        <v>26293</v>
      </c>
      <c r="I230" s="4"/>
      <c r="J230" s="3" t="s">
        <v>26292</v>
      </c>
      <c r="K230" s="4" t="s">
        <v>26291</v>
      </c>
      <c r="L230" s="3"/>
      <c r="M230" s="4"/>
      <c r="N230" s="3" t="s">
        <v>26290</v>
      </c>
      <c r="O230" s="4"/>
      <c r="P230" t="s">
        <v>907</v>
      </c>
      <c r="Q230" s="3"/>
      <c r="R230" s="4"/>
      <c r="S230" t="s">
        <v>907</v>
      </c>
      <c r="T230" s="3"/>
      <c r="U230" s="4"/>
      <c r="V230" s="3"/>
      <c r="W230" s="4"/>
      <c r="X230" s="3" t="s">
        <v>26289</v>
      </c>
      <c r="Y230" s="4"/>
      <c r="Z230" t="s">
        <v>907</v>
      </c>
      <c r="AA230" s="3" t="s">
        <v>26288</v>
      </c>
      <c r="AB230" s="4" t="s">
        <v>26287</v>
      </c>
      <c r="AC230" s="3" t="s">
        <v>26286</v>
      </c>
      <c r="AD230" s="4"/>
      <c r="AE230" s="3" t="s">
        <v>26285</v>
      </c>
      <c r="AF230" s="4"/>
      <c r="AG230" s="3"/>
      <c r="AH230" s="4"/>
      <c r="AI230" s="3" t="s">
        <v>26284</v>
      </c>
      <c r="AJ230" s="4"/>
      <c r="AK230" s="3" t="s">
        <v>26283</v>
      </c>
      <c r="AL230" s="4"/>
      <c r="AM230" s="3" t="s">
        <v>26282</v>
      </c>
      <c r="AN230" s="4"/>
      <c r="AO230" s="3"/>
      <c r="AP230" s="4"/>
      <c r="AQ230" s="3" t="s">
        <v>26281</v>
      </c>
      <c r="AR230" s="4"/>
      <c r="AS230" s="3" t="s">
        <v>923</v>
      </c>
      <c r="AT230" s="4"/>
      <c r="AU230" s="3" t="s">
        <v>26280</v>
      </c>
      <c r="AV230" s="4"/>
      <c r="AW230" s="3" t="s">
        <v>26279</v>
      </c>
      <c r="AX230" s="4"/>
      <c r="AY230" s="3" t="s">
        <v>26278</v>
      </c>
      <c r="AZ230" s="4"/>
      <c r="BA230" s="3" t="s">
        <v>26277</v>
      </c>
      <c r="BB230" s="4"/>
      <c r="BC230" s="3" t="s">
        <v>26276</v>
      </c>
      <c r="BD230" s="4"/>
      <c r="BE230" s="3" t="s">
        <v>1872</v>
      </c>
    </row>
    <row r="231" spans="2:57" customFormat="1">
      <c r="B231" t="str">
        <f>IFERROR(VLOOKUP(E231,Swadesh!$C$6:$D$212,2,FALSE),"")</f>
        <v/>
      </c>
      <c r="D231" t="s">
        <v>25990</v>
      </c>
      <c r="E231" s="6" t="s">
        <v>26275</v>
      </c>
      <c r="F231" s="5">
        <v>3.823</v>
      </c>
      <c r="G231">
        <f t="shared" si="3"/>
        <v>3</v>
      </c>
      <c r="H231" s="3" t="s">
        <v>26274</v>
      </c>
      <c r="I231" s="4"/>
      <c r="J231" s="3" t="s">
        <v>26273</v>
      </c>
      <c r="K231" s="4" t="s">
        <v>26272</v>
      </c>
      <c r="L231" s="3" t="s">
        <v>26271</v>
      </c>
      <c r="M231" s="4"/>
      <c r="N231" s="3" t="s">
        <v>26270</v>
      </c>
      <c r="O231" s="4"/>
      <c r="P231" t="s">
        <v>907</v>
      </c>
      <c r="Q231" s="3"/>
      <c r="R231" s="4"/>
      <c r="S231" t="s">
        <v>907</v>
      </c>
      <c r="T231" s="3"/>
      <c r="U231" s="4"/>
      <c r="V231" s="3" t="s">
        <v>26269</v>
      </c>
      <c r="W231" s="4"/>
      <c r="X231" s="3" t="s">
        <v>26268</v>
      </c>
      <c r="Y231" s="4"/>
      <c r="Z231" t="s">
        <v>907</v>
      </c>
      <c r="AA231" s="3" t="s">
        <v>26267</v>
      </c>
      <c r="AB231" s="4"/>
      <c r="AC231" s="3" t="s">
        <v>26266</v>
      </c>
      <c r="AD231" s="4"/>
      <c r="AE231" s="3" t="s">
        <v>26265</v>
      </c>
      <c r="AF231" s="4"/>
      <c r="AG231" s="3"/>
      <c r="AH231" s="4"/>
      <c r="AI231" s="3" t="s">
        <v>26264</v>
      </c>
      <c r="AJ231" s="4"/>
      <c r="AK231" s="3" t="s">
        <v>26263</v>
      </c>
      <c r="AL231" s="4"/>
      <c r="AM231" s="3" t="s">
        <v>26262</v>
      </c>
      <c r="AN231" s="4"/>
      <c r="AO231" s="3"/>
      <c r="AP231" s="4"/>
      <c r="AQ231" s="3" t="s">
        <v>26261</v>
      </c>
      <c r="AR231" s="4"/>
      <c r="AS231" s="3" t="s">
        <v>923</v>
      </c>
      <c r="AT231" s="4"/>
      <c r="AU231" s="3" t="s">
        <v>26260</v>
      </c>
      <c r="AV231" s="4"/>
      <c r="AW231" s="3" t="s">
        <v>26259</v>
      </c>
      <c r="AX231" s="4"/>
      <c r="AY231" s="3" t="s">
        <v>26258</v>
      </c>
      <c r="AZ231" s="4"/>
      <c r="BA231" s="3" t="s">
        <v>26257</v>
      </c>
      <c r="BB231" s="4"/>
      <c r="BC231" s="3" t="s">
        <v>26256</v>
      </c>
      <c r="BD231" s="4"/>
      <c r="BE231" s="3" t="s">
        <v>26255</v>
      </c>
    </row>
    <row r="232" spans="2:57" customFormat="1">
      <c r="B232" t="str">
        <f>IFERROR(VLOOKUP(E232,Swadesh!$C$6:$D$212,2,FALSE),"")</f>
        <v/>
      </c>
      <c r="D232" t="s">
        <v>25990</v>
      </c>
      <c r="E232" s="6" t="s">
        <v>14287</v>
      </c>
      <c r="F232" s="5">
        <v>3.83</v>
      </c>
      <c r="G232">
        <f t="shared" si="3"/>
        <v>2</v>
      </c>
      <c r="H232" s="3" t="s">
        <v>26254</v>
      </c>
      <c r="I232" s="4"/>
      <c r="J232" s="3" t="s">
        <v>26253</v>
      </c>
      <c r="K232" s="4"/>
      <c r="L232" s="3" t="s">
        <v>26252</v>
      </c>
      <c r="M232" s="4"/>
      <c r="N232" s="3" t="s">
        <v>26251</v>
      </c>
      <c r="O232" s="4"/>
      <c r="P232" t="s">
        <v>907</v>
      </c>
      <c r="Q232" s="3"/>
      <c r="R232" s="4" t="s">
        <v>26250</v>
      </c>
      <c r="S232" t="s">
        <v>907</v>
      </c>
      <c r="T232" s="3" t="s">
        <v>26249</v>
      </c>
      <c r="U232" s="4"/>
      <c r="V232" s="3" t="s">
        <v>26248</v>
      </c>
      <c r="W232" s="4" t="s">
        <v>26247</v>
      </c>
      <c r="X232" s="3" t="s">
        <v>26246</v>
      </c>
      <c r="Y232" s="4"/>
      <c r="Z232" t="s">
        <v>907</v>
      </c>
      <c r="AA232" s="3" t="s">
        <v>26245</v>
      </c>
      <c r="AB232" s="4" t="s">
        <v>26201</v>
      </c>
      <c r="AC232" s="3" t="s">
        <v>26244</v>
      </c>
      <c r="AD232" s="4"/>
      <c r="AE232" s="3" t="s">
        <v>26243</v>
      </c>
      <c r="AF232" s="4"/>
      <c r="AG232" s="3" t="s">
        <v>26242</v>
      </c>
      <c r="AH232" s="4"/>
      <c r="AI232" s="3" t="s">
        <v>26241</v>
      </c>
      <c r="AJ232" s="4"/>
      <c r="AK232" s="3" t="s">
        <v>26240</v>
      </c>
      <c r="AL232" s="4"/>
      <c r="AM232" s="3" t="s">
        <v>26239</v>
      </c>
      <c r="AN232" s="4"/>
      <c r="AO232" s="3" t="s">
        <v>26238</v>
      </c>
      <c r="AP232" s="4"/>
      <c r="AQ232" s="3" t="s">
        <v>26238</v>
      </c>
      <c r="AR232" s="4"/>
      <c r="AS232" s="3" t="s">
        <v>923</v>
      </c>
      <c r="AT232" s="4"/>
      <c r="AU232" s="3" t="s">
        <v>26237</v>
      </c>
      <c r="AV232" s="4"/>
      <c r="AW232" s="3" t="s">
        <v>26236</v>
      </c>
      <c r="AX232" s="4"/>
      <c r="AY232" s="3" t="s">
        <v>26235</v>
      </c>
      <c r="AZ232" s="4"/>
      <c r="BA232" s="3" t="s">
        <v>26234</v>
      </c>
      <c r="BB232" s="4"/>
      <c r="BC232" s="3" t="s">
        <v>26233</v>
      </c>
      <c r="BD232" s="4"/>
      <c r="BE232" s="3" t="s">
        <v>26232</v>
      </c>
    </row>
    <row r="233" spans="2:57" customFormat="1">
      <c r="B233" t="str">
        <f>IFERROR(VLOOKUP(E233,Swadesh!$C$6:$D$212,2,FALSE),"")</f>
        <v/>
      </c>
      <c r="D233" t="s">
        <v>25990</v>
      </c>
      <c r="E233" s="6" t="s">
        <v>26231</v>
      </c>
      <c r="F233" s="5">
        <v>3.831</v>
      </c>
      <c r="G233">
        <f t="shared" si="3"/>
        <v>3</v>
      </c>
      <c r="H233" s="3" t="s">
        <v>26230</v>
      </c>
      <c r="I233" s="4" t="s">
        <v>26229</v>
      </c>
      <c r="J233" s="3" t="s">
        <v>26210</v>
      </c>
      <c r="K233" s="4" t="s">
        <v>26228</v>
      </c>
      <c r="L233" s="3" t="s">
        <v>26209</v>
      </c>
      <c r="M233" s="4"/>
      <c r="N233" s="3" t="s">
        <v>26227</v>
      </c>
      <c r="O233" s="4"/>
      <c r="P233" t="s">
        <v>907</v>
      </c>
      <c r="Q233" s="3"/>
      <c r="R233" s="4" t="s">
        <v>26226</v>
      </c>
      <c r="S233" t="s">
        <v>907</v>
      </c>
      <c r="T233" s="3" t="s">
        <v>26225</v>
      </c>
      <c r="U233" s="4" t="s">
        <v>26224</v>
      </c>
      <c r="V233" s="3" t="s">
        <v>26223</v>
      </c>
      <c r="W233" s="4"/>
      <c r="X233" s="3" t="s">
        <v>26203</v>
      </c>
      <c r="Y233" s="4"/>
      <c r="Z233" t="s">
        <v>907</v>
      </c>
      <c r="AA233" s="3" t="s">
        <v>26222</v>
      </c>
      <c r="AB233" s="4"/>
      <c r="AC233" s="3" t="s">
        <v>26221</v>
      </c>
      <c r="AD233" s="4"/>
      <c r="AE233" s="3" t="s">
        <v>26220</v>
      </c>
      <c r="AF233" s="4"/>
      <c r="AG233" s="3"/>
      <c r="AH233" s="4"/>
      <c r="AI233" s="3" t="s">
        <v>26219</v>
      </c>
      <c r="AJ233" s="4"/>
      <c r="AK233" s="3" t="s">
        <v>26218</v>
      </c>
      <c r="AL233" s="4"/>
      <c r="AM233" s="3" t="s">
        <v>26217</v>
      </c>
      <c r="AN233" s="4"/>
      <c r="AO233" s="3"/>
      <c r="AP233" s="4"/>
      <c r="AQ233" s="3"/>
      <c r="AR233" s="4"/>
      <c r="AS233" s="3" t="s">
        <v>923</v>
      </c>
      <c r="AT233" s="4"/>
      <c r="AU233" s="3" t="s">
        <v>26216</v>
      </c>
      <c r="AV233" s="4"/>
      <c r="AW233" s="3" t="s">
        <v>26215</v>
      </c>
      <c r="AX233" s="4"/>
      <c r="AY233" s="3" t="s">
        <v>26214</v>
      </c>
      <c r="AZ233" s="4"/>
      <c r="BA233" s="3" t="s">
        <v>26213</v>
      </c>
      <c r="BB233" s="4"/>
      <c r="BC233" s="3" t="s">
        <v>26189</v>
      </c>
      <c r="BD233" s="4"/>
      <c r="BE233" s="3" t="s">
        <v>26212</v>
      </c>
    </row>
    <row r="234" spans="2:57" customFormat="1">
      <c r="B234" t="str">
        <f>IFERROR(VLOOKUP(E234,Swadesh!$C$6:$D$212,2,FALSE),"")</f>
        <v/>
      </c>
      <c r="D234" t="s">
        <v>25990</v>
      </c>
      <c r="E234" s="6" t="s">
        <v>26200</v>
      </c>
      <c r="F234" s="5">
        <v>3.8319999999999999</v>
      </c>
      <c r="G234">
        <f t="shared" si="3"/>
        <v>3</v>
      </c>
      <c r="H234" s="3" t="s">
        <v>26211</v>
      </c>
      <c r="I234" s="4"/>
      <c r="J234" s="3" t="s">
        <v>26210</v>
      </c>
      <c r="K234" s="4" t="s">
        <v>959</v>
      </c>
      <c r="L234" s="3" t="s">
        <v>26209</v>
      </c>
      <c r="M234" s="4"/>
      <c r="N234" s="3" t="s">
        <v>26208</v>
      </c>
      <c r="O234" s="4"/>
      <c r="P234" t="s">
        <v>907</v>
      </c>
      <c r="Q234" s="3"/>
      <c r="R234" s="4" t="s">
        <v>26207</v>
      </c>
      <c r="S234" t="s">
        <v>26206</v>
      </c>
      <c r="T234" s="3" t="s">
        <v>26205</v>
      </c>
      <c r="U234" s="4"/>
      <c r="V234" s="3" t="s">
        <v>26204</v>
      </c>
      <c r="W234" s="4"/>
      <c r="X234" s="3" t="s">
        <v>26203</v>
      </c>
      <c r="Y234" s="4"/>
      <c r="Z234" t="s">
        <v>907</v>
      </c>
      <c r="AA234" s="3" t="s">
        <v>26202</v>
      </c>
      <c r="AB234" s="4" t="s">
        <v>26201</v>
      </c>
      <c r="AC234" s="3" t="s">
        <v>26200</v>
      </c>
      <c r="AD234" s="4"/>
      <c r="AE234" s="3" t="s">
        <v>26199</v>
      </c>
      <c r="AF234" s="4"/>
      <c r="AG234" s="3"/>
      <c r="AH234" s="4"/>
      <c r="AI234" s="3" t="s">
        <v>26198</v>
      </c>
      <c r="AJ234" s="4" t="s">
        <v>26197</v>
      </c>
      <c r="AK234" s="3" t="s">
        <v>26196</v>
      </c>
      <c r="AL234" s="4"/>
      <c r="AM234" s="3" t="s">
        <v>26195</v>
      </c>
      <c r="AN234" s="4"/>
      <c r="AO234" s="3"/>
      <c r="AP234" s="4"/>
      <c r="AQ234" s="3" t="s">
        <v>26194</v>
      </c>
      <c r="AR234" s="4"/>
      <c r="AS234" s="3" t="s">
        <v>923</v>
      </c>
      <c r="AT234" s="4"/>
      <c r="AU234" s="3" t="s">
        <v>26193</v>
      </c>
      <c r="AV234" s="4"/>
      <c r="AW234" s="3" t="s">
        <v>26192</v>
      </c>
      <c r="AX234" s="4"/>
      <c r="AY234" s="3" t="s">
        <v>26191</v>
      </c>
      <c r="AZ234" s="4"/>
      <c r="BA234" s="3" t="s">
        <v>26190</v>
      </c>
      <c r="BB234" s="4"/>
      <c r="BC234" s="3" t="s">
        <v>26189</v>
      </c>
      <c r="BD234" s="4" t="s">
        <v>26188</v>
      </c>
      <c r="BE234" s="3" t="s">
        <v>26187</v>
      </c>
    </row>
    <row r="235" spans="2:57" customFormat="1">
      <c r="B235">
        <f>IFERROR(VLOOKUP(E235,Swadesh!$C$6:$D$212,2,FALSE),"")</f>
        <v>50</v>
      </c>
      <c r="D235" t="s">
        <v>25990</v>
      </c>
      <c r="E235" s="6" t="s">
        <v>26186</v>
      </c>
      <c r="F235" s="5">
        <v>3.84</v>
      </c>
      <c r="G235">
        <f t="shared" si="3"/>
        <v>2</v>
      </c>
      <c r="H235" s="3" t="s">
        <v>26185</v>
      </c>
      <c r="I235" s="4"/>
      <c r="J235" s="3" t="s">
        <v>26184</v>
      </c>
      <c r="K235" s="4"/>
      <c r="L235" s="3" t="s">
        <v>26183</v>
      </c>
      <c r="M235" s="4"/>
      <c r="N235" s="3" t="s">
        <v>26182</v>
      </c>
      <c r="O235" s="4"/>
      <c r="P235" t="s">
        <v>907</v>
      </c>
      <c r="Q235" s="3"/>
      <c r="R235" s="4" t="s">
        <v>26181</v>
      </c>
      <c r="S235" t="s">
        <v>907</v>
      </c>
      <c r="T235" s="3" t="s">
        <v>26180</v>
      </c>
      <c r="U235" s="4"/>
      <c r="V235" s="3" t="s">
        <v>26179</v>
      </c>
      <c r="W235" s="4"/>
      <c r="X235" s="3" t="s">
        <v>26178</v>
      </c>
      <c r="Y235" s="4"/>
      <c r="Z235" t="s">
        <v>907</v>
      </c>
      <c r="AA235" s="3" t="s">
        <v>26177</v>
      </c>
      <c r="AB235" s="4" t="s">
        <v>26176</v>
      </c>
      <c r="AC235" s="3" t="s">
        <v>26175</v>
      </c>
      <c r="AD235" s="4"/>
      <c r="AE235" s="3" t="s">
        <v>26174</v>
      </c>
      <c r="AF235" s="4" t="s">
        <v>26173</v>
      </c>
      <c r="AG235" s="3" t="s">
        <v>26172</v>
      </c>
      <c r="AH235" s="4"/>
      <c r="AI235" s="3" t="s">
        <v>26171</v>
      </c>
      <c r="AJ235" s="4"/>
      <c r="AK235" s="3" t="s">
        <v>26170</v>
      </c>
      <c r="AL235" s="4" t="s">
        <v>26169</v>
      </c>
      <c r="AM235" s="3" t="s">
        <v>26168</v>
      </c>
      <c r="AN235" s="4"/>
      <c r="AO235" s="3" t="s">
        <v>26167</v>
      </c>
      <c r="AP235" s="4"/>
      <c r="AQ235" s="3" t="s">
        <v>26166</v>
      </c>
      <c r="AR235" s="4"/>
      <c r="AS235" s="3" t="s">
        <v>26165</v>
      </c>
      <c r="AT235" s="4"/>
      <c r="AU235" s="3" t="s">
        <v>26164</v>
      </c>
      <c r="AV235" s="4"/>
      <c r="AW235" s="3" t="s">
        <v>26163</v>
      </c>
      <c r="AX235" s="4"/>
      <c r="AY235" s="3" t="s">
        <v>26162</v>
      </c>
      <c r="AZ235" s="4"/>
      <c r="BA235" s="3" t="s">
        <v>26161</v>
      </c>
      <c r="BB235" s="4"/>
      <c r="BC235" s="3" t="s">
        <v>26160</v>
      </c>
      <c r="BD235" s="4"/>
      <c r="BE235" s="3" t="s">
        <v>26159</v>
      </c>
    </row>
    <row r="236" spans="2:57" customFormat="1">
      <c r="B236">
        <f>IFERROR(VLOOKUP(E236,Swadesh!$C$6:$D$212,2,FALSE),"")</f>
        <v>49</v>
      </c>
      <c r="D236" t="s">
        <v>25990</v>
      </c>
      <c r="E236" s="6" t="s">
        <v>26158</v>
      </c>
      <c r="F236" s="5">
        <v>3.85</v>
      </c>
      <c r="G236">
        <f t="shared" si="3"/>
        <v>2</v>
      </c>
      <c r="H236" s="3" t="s">
        <v>26157</v>
      </c>
      <c r="I236" s="4"/>
      <c r="J236" s="3" t="s">
        <v>17343</v>
      </c>
      <c r="K236" s="4"/>
      <c r="L236" s="3" t="s">
        <v>26156</v>
      </c>
      <c r="M236" s="4"/>
      <c r="N236" s="3" t="s">
        <v>26155</v>
      </c>
      <c r="O236" s="4"/>
      <c r="P236" t="s">
        <v>907</v>
      </c>
      <c r="Q236" s="3"/>
      <c r="R236" s="4" t="s">
        <v>26154</v>
      </c>
      <c r="S236" t="s">
        <v>907</v>
      </c>
      <c r="T236" s="3" t="s">
        <v>26153</v>
      </c>
      <c r="U236" s="4"/>
      <c r="V236" s="3" t="s">
        <v>26152</v>
      </c>
      <c r="W236" s="4"/>
      <c r="X236" s="3" t="s">
        <v>26151</v>
      </c>
      <c r="Y236" s="4"/>
      <c r="Z236" t="s">
        <v>907</v>
      </c>
      <c r="AA236" s="3" t="s">
        <v>26150</v>
      </c>
      <c r="AB236" s="4" t="s">
        <v>26149</v>
      </c>
      <c r="AC236" s="3" t="s">
        <v>26148</v>
      </c>
      <c r="AD236" s="4"/>
      <c r="AE236" s="3" t="s">
        <v>26147</v>
      </c>
      <c r="AF236" s="4"/>
      <c r="AG236" s="3" t="s">
        <v>26146</v>
      </c>
      <c r="AH236" s="4"/>
      <c r="AI236" s="3" t="s">
        <v>26145</v>
      </c>
      <c r="AJ236" s="4"/>
      <c r="AK236" s="3" t="s">
        <v>26144</v>
      </c>
      <c r="AL236" s="4"/>
      <c r="AM236" s="3" t="s">
        <v>26143</v>
      </c>
      <c r="AN236" s="4"/>
      <c r="AO236" s="3" t="s">
        <v>26142</v>
      </c>
      <c r="AP236" s="4"/>
      <c r="AQ236" s="3" t="s">
        <v>26141</v>
      </c>
      <c r="AR236" s="4" t="s">
        <v>26140</v>
      </c>
      <c r="AS236" s="3" t="s">
        <v>26139</v>
      </c>
      <c r="AT236" s="4" t="s">
        <v>26138</v>
      </c>
      <c r="AU236" s="3" t="s">
        <v>26137</v>
      </c>
      <c r="AV236" s="4"/>
      <c r="AW236" s="3" t="s">
        <v>26136</v>
      </c>
      <c r="AX236" s="4"/>
      <c r="AY236" s="3" t="s">
        <v>26135</v>
      </c>
      <c r="AZ236" s="4"/>
      <c r="BA236" s="3" t="s">
        <v>26134</v>
      </c>
      <c r="BB236" s="4"/>
      <c r="BC236" s="3" t="s">
        <v>26133</v>
      </c>
      <c r="BD236" s="4"/>
      <c r="BE236" s="3" t="s">
        <v>26132</v>
      </c>
    </row>
    <row r="237" spans="2:57" customFormat="1">
      <c r="B237" t="str">
        <f>IFERROR(VLOOKUP(E237,Swadesh!$C$6:$D$212,2,FALSE),"")</f>
        <v/>
      </c>
      <c r="D237" t="s">
        <v>25990</v>
      </c>
      <c r="E237" s="6" t="s">
        <v>26131</v>
      </c>
      <c r="F237" s="5">
        <v>3.91</v>
      </c>
      <c r="G237">
        <f t="shared" si="3"/>
        <v>2</v>
      </c>
      <c r="H237" s="3" t="s">
        <v>26130</v>
      </c>
      <c r="I237" s="4"/>
      <c r="J237" s="3" t="s">
        <v>923</v>
      </c>
      <c r="K237" s="4"/>
      <c r="L237" s="3"/>
      <c r="M237" s="4"/>
      <c r="N237" s="3" t="s">
        <v>26129</v>
      </c>
      <c r="O237" s="4"/>
      <c r="P237" t="s">
        <v>907</v>
      </c>
      <c r="Q237" s="3"/>
      <c r="R237" s="4"/>
      <c r="S237" t="s">
        <v>907</v>
      </c>
      <c r="T237" s="3"/>
      <c r="U237" s="4"/>
      <c r="V237" s="3"/>
      <c r="W237" s="4"/>
      <c r="X237" s="3"/>
      <c r="Y237" s="4"/>
      <c r="Z237" t="s">
        <v>907</v>
      </c>
      <c r="AA237" s="3"/>
      <c r="AB237" s="4"/>
      <c r="AC237" s="3" t="s">
        <v>26128</v>
      </c>
      <c r="AD237" s="4"/>
      <c r="AE237" s="3"/>
      <c r="AF237" s="4"/>
      <c r="AG237" s="3"/>
      <c r="AH237" s="4"/>
      <c r="AI237" s="3" t="s">
        <v>26127</v>
      </c>
      <c r="AJ237" s="4"/>
      <c r="AK237" s="3" t="s">
        <v>26126</v>
      </c>
      <c r="AL237" s="4"/>
      <c r="AM237" s="3" t="s">
        <v>26125</v>
      </c>
      <c r="AN237" s="4"/>
      <c r="AO237" s="3"/>
      <c r="AP237" s="4"/>
      <c r="AQ237" s="3" t="s">
        <v>26124</v>
      </c>
      <c r="AR237" s="4"/>
      <c r="AS237" s="3" t="s">
        <v>923</v>
      </c>
      <c r="AT237" s="4"/>
      <c r="AU237" s="3" t="s">
        <v>26123</v>
      </c>
      <c r="AV237" s="4"/>
      <c r="AW237" s="3" t="s">
        <v>26122</v>
      </c>
      <c r="AX237" s="4"/>
      <c r="AY237" s="3" t="s">
        <v>26121</v>
      </c>
      <c r="AZ237" s="4"/>
      <c r="BA237" s="3" t="s">
        <v>26120</v>
      </c>
      <c r="BB237" s="4"/>
      <c r="BC237" s="3" t="s">
        <v>26119</v>
      </c>
      <c r="BD237" s="4"/>
      <c r="BE237" s="3" t="s">
        <v>1872</v>
      </c>
    </row>
    <row r="238" spans="2:57" customFormat="1">
      <c r="B238" t="str">
        <f>IFERROR(VLOOKUP(E238,Swadesh!$C$6:$D$212,2,FALSE),"")</f>
        <v/>
      </c>
      <c r="D238" t="s">
        <v>25990</v>
      </c>
      <c r="E238" s="6" t="s">
        <v>26118</v>
      </c>
      <c r="F238" s="5">
        <v>3.92</v>
      </c>
      <c r="G238">
        <f t="shared" si="3"/>
        <v>2</v>
      </c>
      <c r="H238" s="3" t="s">
        <v>26117</v>
      </c>
      <c r="I238" s="4"/>
      <c r="J238" s="3" t="s">
        <v>26116</v>
      </c>
      <c r="K238" s="4" t="s">
        <v>1031</v>
      </c>
      <c r="L238" s="3" t="s">
        <v>26115</v>
      </c>
      <c r="M238" s="4"/>
      <c r="N238" s="3" t="s">
        <v>26114</v>
      </c>
      <c r="O238" s="4"/>
      <c r="P238" t="s">
        <v>907</v>
      </c>
      <c r="Q238" s="3"/>
      <c r="R238" s="4" t="s">
        <v>26113</v>
      </c>
      <c r="S238" t="s">
        <v>907</v>
      </c>
      <c r="T238" s="3" t="s">
        <v>26112</v>
      </c>
      <c r="U238" s="4"/>
      <c r="V238" s="3" t="s">
        <v>26111</v>
      </c>
      <c r="W238" s="4"/>
      <c r="X238" s="3" t="s">
        <v>26110</v>
      </c>
      <c r="Y238" s="4"/>
      <c r="Z238" t="s">
        <v>907</v>
      </c>
      <c r="AA238" s="3" t="s">
        <v>26109</v>
      </c>
      <c r="AB238" s="4" t="s">
        <v>26108</v>
      </c>
      <c r="AC238" s="3" t="s">
        <v>26107</v>
      </c>
      <c r="AD238" s="4"/>
      <c r="AE238" s="3" t="s">
        <v>26106</v>
      </c>
      <c r="AF238" s="4"/>
      <c r="AG238" s="3"/>
      <c r="AH238" s="4"/>
      <c r="AI238" s="3" t="s">
        <v>26105</v>
      </c>
      <c r="AJ238" s="4"/>
      <c r="AK238" s="3" t="s">
        <v>26104</v>
      </c>
      <c r="AL238" s="4"/>
      <c r="AM238" s="3" t="s">
        <v>26104</v>
      </c>
      <c r="AN238" s="4"/>
      <c r="AO238" s="3"/>
      <c r="AP238" s="4"/>
      <c r="AQ238" s="3" t="s">
        <v>26103</v>
      </c>
      <c r="AR238" s="4"/>
      <c r="AS238" s="3" t="s">
        <v>923</v>
      </c>
      <c r="AT238" s="4"/>
      <c r="AU238" s="3" t="s">
        <v>26102</v>
      </c>
      <c r="AV238" s="4"/>
      <c r="AW238" s="3" t="s">
        <v>26101</v>
      </c>
      <c r="AX238" s="4"/>
      <c r="AY238" s="3" t="s">
        <v>26100</v>
      </c>
      <c r="AZ238" s="4"/>
      <c r="BA238" s="3" t="s">
        <v>26099</v>
      </c>
      <c r="BB238" s="4"/>
      <c r="BC238" s="3" t="s">
        <v>26098</v>
      </c>
      <c r="BD238" s="4"/>
      <c r="BE238" s="3" t="s">
        <v>26097</v>
      </c>
    </row>
    <row r="239" spans="2:57" customFormat="1">
      <c r="B239" t="str">
        <f>IFERROR(VLOOKUP(E239,Swadesh!$C$6:$D$212,2,FALSE),"")</f>
        <v/>
      </c>
      <c r="D239" t="s">
        <v>25990</v>
      </c>
      <c r="E239" s="6" t="s">
        <v>26096</v>
      </c>
      <c r="F239" s="5">
        <v>3.93</v>
      </c>
      <c r="G239">
        <f t="shared" si="3"/>
        <v>2</v>
      </c>
      <c r="H239" s="3" t="s">
        <v>26095</v>
      </c>
      <c r="I239" s="4"/>
      <c r="J239" s="3" t="s">
        <v>26094</v>
      </c>
      <c r="K239" s="4" t="s">
        <v>26093</v>
      </c>
      <c r="L239" s="3" t="s">
        <v>26092</v>
      </c>
      <c r="M239" s="4"/>
      <c r="N239" s="3" t="s">
        <v>26091</v>
      </c>
      <c r="O239" s="4"/>
      <c r="P239" t="s">
        <v>907</v>
      </c>
      <c r="Q239" s="3"/>
      <c r="R239" s="4"/>
      <c r="S239" t="s">
        <v>907</v>
      </c>
      <c r="T239" s="3" t="s">
        <v>26090</v>
      </c>
      <c r="U239" s="4"/>
      <c r="V239" s="3" t="s">
        <v>26089</v>
      </c>
      <c r="W239" s="4"/>
      <c r="X239" s="3" t="s">
        <v>26088</v>
      </c>
      <c r="Y239" s="4"/>
      <c r="Z239" t="s">
        <v>907</v>
      </c>
      <c r="AA239" s="3" t="s">
        <v>26087</v>
      </c>
      <c r="AB239" s="4"/>
      <c r="AC239" s="3" t="s">
        <v>26086</v>
      </c>
      <c r="AD239" s="4"/>
      <c r="AE239" s="3" t="s">
        <v>26085</v>
      </c>
      <c r="AF239" s="4"/>
      <c r="AG239" s="3"/>
      <c r="AH239" s="4"/>
      <c r="AI239" s="3" t="s">
        <v>26084</v>
      </c>
      <c r="AJ239" s="4"/>
      <c r="AK239" s="3" t="s">
        <v>26083</v>
      </c>
      <c r="AL239" s="4" t="s">
        <v>26082</v>
      </c>
      <c r="AM239" s="3" t="s">
        <v>26081</v>
      </c>
      <c r="AN239" s="4"/>
      <c r="AO239" s="3"/>
      <c r="AP239" s="4"/>
      <c r="AQ239" s="3" t="s">
        <v>26080</v>
      </c>
      <c r="AR239" s="4"/>
      <c r="AS239" s="3" t="s">
        <v>26079</v>
      </c>
      <c r="AT239" s="4"/>
      <c r="AU239" s="3" t="s">
        <v>26078</v>
      </c>
      <c r="AV239" s="4"/>
      <c r="AW239" s="3" t="s">
        <v>26077</v>
      </c>
      <c r="AX239" s="4"/>
      <c r="AY239" s="3" t="s">
        <v>26076</v>
      </c>
      <c r="AZ239" s="4"/>
      <c r="BA239" s="3" t="s">
        <v>26075</v>
      </c>
      <c r="BB239" s="4"/>
      <c r="BC239" s="3" t="s">
        <v>26074</v>
      </c>
      <c r="BD239" s="4"/>
      <c r="BE239" s="3" t="s">
        <v>26073</v>
      </c>
    </row>
    <row r="240" spans="2:57" customFormat="1">
      <c r="B240" t="str">
        <f>IFERROR(VLOOKUP(E240,Swadesh!$C$6:$D$212,2,FALSE),"")</f>
        <v/>
      </c>
      <c r="D240" t="s">
        <v>25990</v>
      </c>
      <c r="E240" s="6" t="s">
        <v>26072</v>
      </c>
      <c r="F240" s="5">
        <v>3.94</v>
      </c>
      <c r="G240">
        <f t="shared" si="3"/>
        <v>2</v>
      </c>
      <c r="H240" s="3" t="s">
        <v>26071</v>
      </c>
      <c r="I240" s="4"/>
      <c r="J240" s="3" t="s">
        <v>26070</v>
      </c>
      <c r="K240" s="4" t="s">
        <v>26069</v>
      </c>
      <c r="L240" s="3"/>
      <c r="M240" s="4"/>
      <c r="N240" s="3" t="s">
        <v>26068</v>
      </c>
      <c r="O240" s="4"/>
      <c r="P240" t="s">
        <v>907</v>
      </c>
      <c r="Q240" s="3"/>
      <c r="R240" s="4"/>
      <c r="S240" t="s">
        <v>907</v>
      </c>
      <c r="T240" s="3" t="s">
        <v>26067</v>
      </c>
      <c r="U240" s="4"/>
      <c r="V240" s="3" t="s">
        <v>26066</v>
      </c>
      <c r="W240" s="4"/>
      <c r="X240" s="3" t="s">
        <v>26065</v>
      </c>
      <c r="Y240" s="4"/>
      <c r="Z240" t="s">
        <v>907</v>
      </c>
      <c r="AA240" s="3" t="s">
        <v>26064</v>
      </c>
      <c r="AB240" s="4"/>
      <c r="AC240" s="3" t="s">
        <v>26063</v>
      </c>
      <c r="AD240" s="4"/>
      <c r="AE240" s="3" t="s">
        <v>26062</v>
      </c>
      <c r="AF240" s="4" t="s">
        <v>26061</v>
      </c>
      <c r="AG240" s="3"/>
      <c r="AH240" s="4"/>
      <c r="AI240" s="3" t="s">
        <v>26060</v>
      </c>
      <c r="AJ240" s="4"/>
      <c r="AK240" s="3" t="s">
        <v>26059</v>
      </c>
      <c r="AL240" s="4" t="s">
        <v>26058</v>
      </c>
      <c r="AM240" s="3" t="s">
        <v>26057</v>
      </c>
      <c r="AN240" s="4"/>
      <c r="AO240" s="3"/>
      <c r="AP240" s="4"/>
      <c r="AQ240" s="3" t="s">
        <v>26056</v>
      </c>
      <c r="AR240" s="4"/>
      <c r="AS240" s="3" t="s">
        <v>923</v>
      </c>
      <c r="AT240" s="4"/>
      <c r="AU240" s="3" t="s">
        <v>26055</v>
      </c>
      <c r="AV240" s="4"/>
      <c r="AW240" s="3" t="s">
        <v>26054</v>
      </c>
      <c r="AX240" s="4"/>
      <c r="AY240" s="3" t="s">
        <v>26053</v>
      </c>
      <c r="AZ240" s="4"/>
      <c r="BA240" s="3" t="s">
        <v>26052</v>
      </c>
      <c r="BB240" s="4"/>
      <c r="BC240" s="3" t="s">
        <v>26051</v>
      </c>
      <c r="BD240" s="4"/>
      <c r="BE240" s="3" t="s">
        <v>26050</v>
      </c>
    </row>
    <row r="241" spans="2:57" customFormat="1">
      <c r="B241" t="str">
        <f>IFERROR(VLOOKUP(E241,Swadesh!$C$6:$D$212,2,FALSE),"")</f>
        <v/>
      </c>
      <c r="D241" t="s">
        <v>25990</v>
      </c>
      <c r="E241" s="6" t="s">
        <v>26049</v>
      </c>
      <c r="F241" s="5">
        <v>3.95</v>
      </c>
      <c r="G241">
        <f t="shared" si="3"/>
        <v>2</v>
      </c>
      <c r="H241" s="3" t="s">
        <v>26048</v>
      </c>
      <c r="I241" s="4"/>
      <c r="J241" s="3" t="s">
        <v>26047</v>
      </c>
      <c r="K241" s="4" t="s">
        <v>26046</v>
      </c>
      <c r="L241" s="3" t="s">
        <v>26045</v>
      </c>
      <c r="M241" s="4"/>
      <c r="N241" s="3" t="s">
        <v>26044</v>
      </c>
      <c r="O241" s="4"/>
      <c r="P241" t="s">
        <v>907</v>
      </c>
      <c r="Q241" s="3"/>
      <c r="R241" s="4"/>
      <c r="S241" t="s">
        <v>907</v>
      </c>
      <c r="T241" s="3"/>
      <c r="U241" s="4"/>
      <c r="V241" s="3" t="s">
        <v>26043</v>
      </c>
      <c r="W241" s="4"/>
      <c r="X241" s="3" t="s">
        <v>26042</v>
      </c>
      <c r="Y241" s="4"/>
      <c r="Z241" t="s">
        <v>907</v>
      </c>
      <c r="AA241" s="3" t="s">
        <v>26041</v>
      </c>
      <c r="AB241" s="4" t="s">
        <v>26040</v>
      </c>
      <c r="AC241" s="3" t="s">
        <v>22939</v>
      </c>
      <c r="AD241" s="4"/>
      <c r="AE241" s="3" t="s">
        <v>26039</v>
      </c>
      <c r="AF241" s="4"/>
      <c r="AG241" s="3"/>
      <c r="AH241" s="4"/>
      <c r="AI241" s="3" t="s">
        <v>26038</v>
      </c>
      <c r="AJ241" s="4"/>
      <c r="AK241" s="3" t="s">
        <v>26037</v>
      </c>
      <c r="AL241" s="4"/>
      <c r="AM241" s="3" t="s">
        <v>26036</v>
      </c>
      <c r="AN241" s="4"/>
      <c r="AO241" s="3"/>
      <c r="AP241" s="4"/>
      <c r="AQ241" s="3" t="s">
        <v>26035</v>
      </c>
      <c r="AR241" s="4"/>
      <c r="AS241" s="3" t="s">
        <v>923</v>
      </c>
      <c r="AT241" s="4"/>
      <c r="AU241" s="3" t="s">
        <v>26034</v>
      </c>
      <c r="AV241" s="4"/>
      <c r="AW241" s="3" t="s">
        <v>26033</v>
      </c>
      <c r="AX241" s="4"/>
      <c r="AY241" s="3" t="s">
        <v>26032</v>
      </c>
      <c r="AZ241" s="4"/>
      <c r="BA241" s="3" t="s">
        <v>26031</v>
      </c>
      <c r="BB241" s="4"/>
      <c r="BC241" s="3" t="s">
        <v>26030</v>
      </c>
      <c r="BD241" s="4"/>
      <c r="BE241" s="3" t="s">
        <v>26029</v>
      </c>
    </row>
    <row r="242" spans="2:57" customFormat="1">
      <c r="B242" t="str">
        <f>IFERROR(VLOOKUP(E242,Swadesh!$C$6:$D$212,2,FALSE),"")</f>
        <v/>
      </c>
      <c r="D242" t="s">
        <v>25990</v>
      </c>
      <c r="E242" s="6" t="s">
        <v>26028</v>
      </c>
      <c r="F242" s="5">
        <v>3.96</v>
      </c>
      <c r="G242">
        <f t="shared" si="3"/>
        <v>2</v>
      </c>
      <c r="H242" s="3" t="s">
        <v>26027</v>
      </c>
      <c r="I242" s="4"/>
      <c r="J242" s="3" t="s">
        <v>26026</v>
      </c>
      <c r="K242" s="4" t="s">
        <v>26025</v>
      </c>
      <c r="L242" s="3" t="s">
        <v>26024</v>
      </c>
      <c r="M242" s="4"/>
      <c r="N242" s="3" t="s">
        <v>26023</v>
      </c>
      <c r="O242" s="4"/>
      <c r="P242" t="s">
        <v>907</v>
      </c>
      <c r="Q242" s="3"/>
      <c r="R242" s="4"/>
      <c r="S242" t="s">
        <v>907</v>
      </c>
      <c r="T242" s="3" t="s">
        <v>26022</v>
      </c>
      <c r="U242" s="4" t="s">
        <v>26021</v>
      </c>
      <c r="V242" s="3"/>
      <c r="W242" s="4"/>
      <c r="X242" s="3" t="s">
        <v>26020</v>
      </c>
      <c r="Y242" s="4"/>
      <c r="Z242" t="s">
        <v>907</v>
      </c>
      <c r="AA242" s="3" t="s">
        <v>26019</v>
      </c>
      <c r="AB242" s="4" t="s">
        <v>26018</v>
      </c>
      <c r="AC242" s="3" t="s">
        <v>26017</v>
      </c>
      <c r="AD242" s="4"/>
      <c r="AE242" s="3" t="s">
        <v>26016</v>
      </c>
      <c r="AF242" s="4"/>
      <c r="AG242" s="3"/>
      <c r="AH242" s="4"/>
      <c r="AI242" s="3" t="s">
        <v>26015</v>
      </c>
      <c r="AJ242" s="4"/>
      <c r="AK242" s="3" t="s">
        <v>26014</v>
      </c>
      <c r="AL242" s="4"/>
      <c r="AM242" s="3" t="s">
        <v>26013</v>
      </c>
      <c r="AN242" s="4"/>
      <c r="AO242" s="3"/>
      <c r="AP242" s="4"/>
      <c r="AQ242" s="3" t="s">
        <v>26012</v>
      </c>
      <c r="AR242" s="4"/>
      <c r="AS242" s="3" t="s">
        <v>923</v>
      </c>
      <c r="AT242" s="4"/>
      <c r="AU242" s="3" t="s">
        <v>26011</v>
      </c>
      <c r="AV242" s="4"/>
      <c r="AW242" s="3" t="s">
        <v>26010</v>
      </c>
      <c r="AX242" s="4"/>
      <c r="AY242" s="3" t="s">
        <v>26009</v>
      </c>
      <c r="AZ242" s="4"/>
      <c r="BA242" s="3" t="s">
        <v>26008</v>
      </c>
      <c r="BB242" s="4"/>
      <c r="BC242" s="3" t="s">
        <v>26007</v>
      </c>
      <c r="BD242" s="4"/>
      <c r="BE242" s="3" t="s">
        <v>26006</v>
      </c>
    </row>
    <row r="243" spans="2:57" customFormat="1">
      <c r="B243" t="str">
        <f>IFERROR(VLOOKUP(E243,Swadesh!$C$6:$D$212,2,FALSE),"")</f>
        <v/>
      </c>
      <c r="D243" t="s">
        <v>25990</v>
      </c>
      <c r="E243" s="6" t="s">
        <v>26005</v>
      </c>
      <c r="F243" s="5">
        <v>3.97</v>
      </c>
      <c r="G243">
        <f t="shared" si="3"/>
        <v>2</v>
      </c>
      <c r="H243" s="3" t="s">
        <v>26004</v>
      </c>
      <c r="I243" s="4"/>
      <c r="J243" s="3" t="s">
        <v>26003</v>
      </c>
      <c r="K243" s="4" t="s">
        <v>1031</v>
      </c>
      <c r="L243" s="3"/>
      <c r="M243" s="4"/>
      <c r="N243" s="3" t="s">
        <v>26002</v>
      </c>
      <c r="O243" s="4"/>
      <c r="P243" t="s">
        <v>907</v>
      </c>
      <c r="Q243" s="3"/>
      <c r="R243" s="4"/>
      <c r="S243" t="s">
        <v>907</v>
      </c>
      <c r="T243" s="3"/>
      <c r="U243" s="4"/>
      <c r="V243" s="3"/>
      <c r="W243" s="4"/>
      <c r="X243" s="3" t="s">
        <v>26001</v>
      </c>
      <c r="Y243" s="4"/>
      <c r="Z243" t="s">
        <v>907</v>
      </c>
      <c r="AA243" s="3"/>
      <c r="AB243" s="4"/>
      <c r="AC243" s="3" t="s">
        <v>26000</v>
      </c>
      <c r="AD243" s="4"/>
      <c r="AE243" s="3"/>
      <c r="AF243" s="4"/>
      <c r="AG243" s="3"/>
      <c r="AH243" s="4"/>
      <c r="AI243" s="3" t="s">
        <v>25999</v>
      </c>
      <c r="AJ243" s="4"/>
      <c r="AK243" s="3"/>
      <c r="AL243" s="4"/>
      <c r="AM243" s="3" t="s">
        <v>25998</v>
      </c>
      <c r="AN243" s="4"/>
      <c r="AO243" s="3"/>
      <c r="AP243" s="4"/>
      <c r="AQ243" s="3" t="s">
        <v>25995</v>
      </c>
      <c r="AR243" s="4"/>
      <c r="AS243" s="3" t="s">
        <v>923</v>
      </c>
      <c r="AT243" s="4"/>
      <c r="AU243" s="3" t="s">
        <v>25997</v>
      </c>
      <c r="AV243" s="4" t="s">
        <v>25996</v>
      </c>
      <c r="AW243" s="3" t="s">
        <v>25995</v>
      </c>
      <c r="AX243" s="4"/>
      <c r="AY243" s="3" t="s">
        <v>25994</v>
      </c>
      <c r="AZ243" s="4"/>
      <c r="BA243" s="3" t="s">
        <v>25993</v>
      </c>
      <c r="BB243" s="4"/>
      <c r="BC243" s="3" t="s">
        <v>25992</v>
      </c>
      <c r="BD243" s="4"/>
      <c r="BE243" s="3" t="s">
        <v>25991</v>
      </c>
    </row>
    <row r="244" spans="2:57" customFormat="1">
      <c r="B244" t="str">
        <f>IFERROR(VLOOKUP(E244,Swadesh!$C$6:$D$212,2,FALSE),"")</f>
        <v/>
      </c>
      <c r="D244" t="s">
        <v>25990</v>
      </c>
      <c r="E244" s="6" t="s">
        <v>25989</v>
      </c>
      <c r="F244" s="5">
        <v>3.98</v>
      </c>
      <c r="G244">
        <f t="shared" si="3"/>
        <v>2</v>
      </c>
      <c r="H244" s="3" t="s">
        <v>25988</v>
      </c>
      <c r="I244" s="4"/>
      <c r="J244" s="3" t="s">
        <v>25987</v>
      </c>
      <c r="K244" s="4" t="s">
        <v>25986</v>
      </c>
      <c r="L244" s="3" t="s">
        <v>25985</v>
      </c>
      <c r="M244" s="4" t="s">
        <v>22678</v>
      </c>
      <c r="N244" s="3" t="s">
        <v>25984</v>
      </c>
      <c r="O244" s="4"/>
      <c r="P244" t="s">
        <v>907</v>
      </c>
      <c r="Q244" s="3"/>
      <c r="R244" s="4" t="s">
        <v>25983</v>
      </c>
      <c r="S244" t="s">
        <v>907</v>
      </c>
      <c r="T244" s="3" t="s">
        <v>25982</v>
      </c>
      <c r="U244" s="4"/>
      <c r="V244" s="3"/>
      <c r="W244" s="4"/>
      <c r="X244" s="3" t="s">
        <v>25981</v>
      </c>
      <c r="Y244" s="4" t="s">
        <v>25980</v>
      </c>
      <c r="Z244" t="s">
        <v>907</v>
      </c>
      <c r="AA244" s="3"/>
      <c r="AB244" s="4" t="s">
        <v>25979</v>
      </c>
      <c r="AC244" s="3" t="s">
        <v>25978</v>
      </c>
      <c r="AD244" s="4"/>
      <c r="AE244" s="3"/>
      <c r="AF244" s="4"/>
      <c r="AG244" s="3"/>
      <c r="AH244" s="4"/>
      <c r="AI244" s="3" t="s">
        <v>25977</v>
      </c>
      <c r="AJ244" s="4"/>
      <c r="AK244" s="3" t="s">
        <v>25976</v>
      </c>
      <c r="AL244" s="4"/>
      <c r="AM244" s="3" t="s">
        <v>25975</v>
      </c>
      <c r="AN244" s="4"/>
      <c r="AO244" s="3"/>
      <c r="AP244" s="4"/>
      <c r="AQ244" s="3" t="s">
        <v>25974</v>
      </c>
      <c r="AR244" s="4" t="s">
        <v>25973</v>
      </c>
      <c r="AS244" s="3" t="s">
        <v>923</v>
      </c>
      <c r="AT244" s="4"/>
      <c r="AU244" s="3" t="s">
        <v>25972</v>
      </c>
      <c r="AV244" s="4"/>
      <c r="AW244" s="3" t="s">
        <v>25971</v>
      </c>
      <c r="AX244" s="4"/>
      <c r="AY244" s="3" t="s">
        <v>25970</v>
      </c>
      <c r="AZ244" s="4"/>
      <c r="BA244" s="3" t="s">
        <v>25969</v>
      </c>
      <c r="BB244" s="4"/>
      <c r="BC244" s="3" t="s">
        <v>25968</v>
      </c>
      <c r="BD244" s="4"/>
      <c r="BE244" s="3" t="s">
        <v>25967</v>
      </c>
    </row>
    <row r="245" spans="2:57" customFormat="1">
      <c r="B245" t="str">
        <f>IFERROR(VLOOKUP(E245,Swadesh!$C$6:$D$212,2,FALSE),"")</f>
        <v/>
      </c>
      <c r="D245" t="s">
        <v>22454</v>
      </c>
      <c r="E245" s="6" t="s">
        <v>25966</v>
      </c>
      <c r="F245" s="5">
        <v>4.1100000000000003</v>
      </c>
      <c r="G245">
        <f t="shared" si="3"/>
        <v>2</v>
      </c>
      <c r="H245" s="3" t="s">
        <v>25965</v>
      </c>
      <c r="I245" s="4"/>
      <c r="J245" s="3" t="s">
        <v>25964</v>
      </c>
      <c r="K245" s="4" t="s">
        <v>959</v>
      </c>
      <c r="L245" s="3" t="s">
        <v>25963</v>
      </c>
      <c r="M245" s="4"/>
      <c r="N245" s="3" t="s">
        <v>25962</v>
      </c>
      <c r="O245" s="4"/>
      <c r="P245" t="s">
        <v>907</v>
      </c>
      <c r="Q245" s="3"/>
      <c r="R245" s="4" t="s">
        <v>25961</v>
      </c>
      <c r="S245" t="s">
        <v>907</v>
      </c>
      <c r="T245" s="3" t="s">
        <v>25960</v>
      </c>
      <c r="U245" s="4" t="s">
        <v>25959</v>
      </c>
      <c r="V245" s="3" t="s">
        <v>17400</v>
      </c>
      <c r="W245" s="4"/>
      <c r="X245" s="3" t="s">
        <v>25958</v>
      </c>
      <c r="Y245" s="4"/>
      <c r="Z245" t="s">
        <v>907</v>
      </c>
      <c r="AA245" s="3" t="s">
        <v>25957</v>
      </c>
      <c r="AB245" s="4" t="s">
        <v>25956</v>
      </c>
      <c r="AC245" s="3" t="s">
        <v>25955</v>
      </c>
      <c r="AD245" s="4"/>
      <c r="AE245" s="3" t="s">
        <v>25954</v>
      </c>
      <c r="AF245" s="4"/>
      <c r="AG245" s="3" t="s">
        <v>25953</v>
      </c>
      <c r="AH245" s="4"/>
      <c r="AI245" s="3" t="s">
        <v>25952</v>
      </c>
      <c r="AJ245" s="4"/>
      <c r="AK245" s="3" t="s">
        <v>21256</v>
      </c>
      <c r="AL245" s="4"/>
      <c r="AM245" s="3" t="s">
        <v>25951</v>
      </c>
      <c r="AN245" s="4"/>
      <c r="AO245" s="3" t="s">
        <v>25950</v>
      </c>
      <c r="AP245" s="4"/>
      <c r="AQ245" s="3" t="s">
        <v>25949</v>
      </c>
      <c r="AR245" s="4"/>
      <c r="AS245" s="3" t="s">
        <v>25948</v>
      </c>
      <c r="AT245" s="4"/>
      <c r="AU245" s="3" t="s">
        <v>25947</v>
      </c>
      <c r="AV245" s="4"/>
      <c r="AW245" s="3" t="s">
        <v>25946</v>
      </c>
      <c r="AX245" s="4"/>
      <c r="AY245" s="3" t="s">
        <v>25945</v>
      </c>
      <c r="AZ245" s="4"/>
      <c r="BA245" s="3" t="s">
        <v>25944</v>
      </c>
      <c r="BB245" s="4"/>
      <c r="BC245" s="3" t="s">
        <v>25943</v>
      </c>
      <c r="BD245" s="4"/>
      <c r="BE245" s="3" t="s">
        <v>25942</v>
      </c>
    </row>
    <row r="246" spans="2:57" customFormat="1">
      <c r="B246" t="str">
        <f>IFERROR(VLOOKUP(E246,Swadesh!$C$6:$D$212,2,FALSE),"")</f>
        <v/>
      </c>
      <c r="D246" t="s">
        <v>22454</v>
      </c>
      <c r="E246" s="6" t="s">
        <v>25941</v>
      </c>
      <c r="F246" s="5">
        <v>4.12</v>
      </c>
      <c r="G246">
        <f t="shared" si="3"/>
        <v>2</v>
      </c>
      <c r="H246" s="3" t="s">
        <v>25940</v>
      </c>
      <c r="I246" s="4"/>
      <c r="J246" s="3" t="s">
        <v>20427</v>
      </c>
      <c r="K246" s="4"/>
      <c r="L246" s="3" t="s">
        <v>25939</v>
      </c>
      <c r="M246" s="4"/>
      <c r="N246" s="3" t="s">
        <v>20425</v>
      </c>
      <c r="O246" s="4"/>
      <c r="P246" t="s">
        <v>907</v>
      </c>
      <c r="Q246" s="3"/>
      <c r="R246" s="4" t="s">
        <v>25938</v>
      </c>
      <c r="S246" t="s">
        <v>907</v>
      </c>
      <c r="T246" s="3" t="s">
        <v>25937</v>
      </c>
      <c r="U246" s="4" t="s">
        <v>25936</v>
      </c>
      <c r="V246" s="3" t="s">
        <v>25935</v>
      </c>
      <c r="W246" s="4"/>
      <c r="X246" s="3" t="s">
        <v>16047</v>
      </c>
      <c r="Y246" s="4"/>
      <c r="Z246" t="s">
        <v>907</v>
      </c>
      <c r="AA246" s="3" t="s">
        <v>25934</v>
      </c>
      <c r="AB246" s="4" t="s">
        <v>25933</v>
      </c>
      <c r="AC246" s="3" t="s">
        <v>25932</v>
      </c>
      <c r="AD246" s="4"/>
      <c r="AE246" s="3" t="s">
        <v>20419</v>
      </c>
      <c r="AF246" s="4"/>
      <c r="AG246" s="3" t="s">
        <v>25931</v>
      </c>
      <c r="AH246" s="4"/>
      <c r="AI246" s="3" t="s">
        <v>25930</v>
      </c>
      <c r="AJ246" s="4"/>
      <c r="AK246" s="3" t="s">
        <v>25929</v>
      </c>
      <c r="AL246" s="4"/>
      <c r="AM246" s="3" t="s">
        <v>25928</v>
      </c>
      <c r="AN246" s="4"/>
      <c r="AO246" s="3" t="s">
        <v>25927</v>
      </c>
      <c r="AP246" s="4"/>
      <c r="AQ246" s="3" t="s">
        <v>25926</v>
      </c>
      <c r="AR246" s="4" t="s">
        <v>25925</v>
      </c>
      <c r="AS246" s="3" t="e">
        <f>-fill</f>
        <v>#NAME?</v>
      </c>
      <c r="AT246" s="4"/>
      <c r="AU246" s="3" t="s">
        <v>25924</v>
      </c>
      <c r="AV246" s="4"/>
      <c r="AW246" s="3" t="s">
        <v>25923</v>
      </c>
      <c r="AX246" s="4"/>
      <c r="AY246" s="3" t="s">
        <v>25922</v>
      </c>
      <c r="AZ246" s="4"/>
      <c r="BA246" s="3" t="s">
        <v>25921</v>
      </c>
      <c r="BB246" s="4"/>
      <c r="BC246" s="3" t="s">
        <v>25920</v>
      </c>
      <c r="BD246" s="4"/>
      <c r="BE246" s="3" t="s">
        <v>25919</v>
      </c>
    </row>
    <row r="247" spans="2:57" customFormat="1">
      <c r="B247" t="str">
        <f>IFERROR(VLOOKUP(E247,Swadesh!$C$6:$D$212,2,FALSE),"")</f>
        <v/>
      </c>
      <c r="D247" t="s">
        <v>22454</v>
      </c>
      <c r="E247" s="6" t="s">
        <v>25918</v>
      </c>
      <c r="F247" s="5">
        <v>4.13</v>
      </c>
      <c r="G247">
        <f t="shared" si="3"/>
        <v>2</v>
      </c>
      <c r="H247" s="3" t="s">
        <v>25917</v>
      </c>
      <c r="I247" s="4"/>
      <c r="J247" s="3" t="s">
        <v>21291</v>
      </c>
      <c r="K247" s="4"/>
      <c r="L247" s="3" t="s">
        <v>21290</v>
      </c>
      <c r="M247" s="4"/>
      <c r="N247" s="3" t="s">
        <v>25916</v>
      </c>
      <c r="O247" s="4"/>
      <c r="P247" t="s">
        <v>907</v>
      </c>
      <c r="Q247" s="3"/>
      <c r="R247" s="4"/>
      <c r="S247" t="s">
        <v>907</v>
      </c>
      <c r="T247" s="3"/>
      <c r="U247" s="4"/>
      <c r="V247" s="3" t="s">
        <v>25915</v>
      </c>
      <c r="W247" s="4"/>
      <c r="X247" s="3" t="s">
        <v>25914</v>
      </c>
      <c r="Y247" s="4"/>
      <c r="Z247" t="s">
        <v>907</v>
      </c>
      <c r="AA247" s="3" t="s">
        <v>25913</v>
      </c>
      <c r="AB247" s="4"/>
      <c r="AC247" s="3" t="s">
        <v>21283</v>
      </c>
      <c r="AD247" s="4"/>
      <c r="AE247" s="3" t="s">
        <v>25912</v>
      </c>
      <c r="AF247" s="4"/>
      <c r="AG247" s="3" t="s">
        <v>25911</v>
      </c>
      <c r="AH247" s="4"/>
      <c r="AI247" s="3" t="s">
        <v>25910</v>
      </c>
      <c r="AJ247" s="4"/>
      <c r="AK247" s="3" t="s">
        <v>21279</v>
      </c>
      <c r="AL247" s="4"/>
      <c r="AM247" s="3" t="s">
        <v>18850</v>
      </c>
      <c r="AN247" s="4"/>
      <c r="AO247" s="3" t="s">
        <v>25909</v>
      </c>
      <c r="AP247" s="4"/>
      <c r="AQ247" s="3" t="s">
        <v>21276</v>
      </c>
      <c r="AR247" s="4"/>
      <c r="AS247" s="3" t="s">
        <v>25908</v>
      </c>
      <c r="AT247" s="4" t="s">
        <v>25907</v>
      </c>
      <c r="AU247" s="3" t="s">
        <v>21274</v>
      </c>
      <c r="AV247" s="4"/>
      <c r="AW247" s="3" t="s">
        <v>25906</v>
      </c>
      <c r="AX247" s="4"/>
      <c r="AY247" s="3" t="s">
        <v>25905</v>
      </c>
      <c r="AZ247" s="4"/>
      <c r="BA247" s="3" t="s">
        <v>25904</v>
      </c>
      <c r="BB247" s="4"/>
      <c r="BC247" s="3" t="s">
        <v>21271</v>
      </c>
      <c r="BD247" s="4"/>
      <c r="BE247" s="3" t="s">
        <v>25903</v>
      </c>
    </row>
    <row r="248" spans="2:57" customFormat="1">
      <c r="B248" t="str">
        <f>IFERROR(VLOOKUP(E248,Swadesh!$C$6:$D$212,2,FALSE),"")</f>
        <v/>
      </c>
      <c r="D248" t="s">
        <v>22454</v>
      </c>
      <c r="E248" s="6" t="s">
        <v>25902</v>
      </c>
      <c r="F248" s="5">
        <v>4.1399999999999997</v>
      </c>
      <c r="G248">
        <f t="shared" si="3"/>
        <v>2</v>
      </c>
      <c r="H248" s="3" t="s">
        <v>25901</v>
      </c>
      <c r="I248" s="4"/>
      <c r="J248" s="3" t="s">
        <v>25900</v>
      </c>
      <c r="K248" s="4"/>
      <c r="L248" s="3" t="s">
        <v>25899</v>
      </c>
      <c r="M248" s="4"/>
      <c r="N248" s="3" t="s">
        <v>25898</v>
      </c>
      <c r="O248" s="4"/>
      <c r="P248" t="s">
        <v>907</v>
      </c>
      <c r="Q248" s="3"/>
      <c r="R248" s="4" t="s">
        <v>25897</v>
      </c>
      <c r="S248" t="s">
        <v>907</v>
      </c>
      <c r="T248" s="3" t="s">
        <v>25896</v>
      </c>
      <c r="U248" s="4" t="s">
        <v>25895</v>
      </c>
      <c r="V248" s="3" t="s">
        <v>25894</v>
      </c>
      <c r="W248" s="4" t="s">
        <v>25893</v>
      </c>
      <c r="X248" s="3" t="s">
        <v>25892</v>
      </c>
      <c r="Y248" s="4" t="s">
        <v>25891</v>
      </c>
      <c r="Z248" t="s">
        <v>907</v>
      </c>
      <c r="AA248" s="3" t="s">
        <v>25890</v>
      </c>
      <c r="AB248" s="4" t="s">
        <v>25889</v>
      </c>
      <c r="AC248" s="3" t="s">
        <v>25888</v>
      </c>
      <c r="AD248" s="4"/>
      <c r="AE248" s="3" t="s">
        <v>25887</v>
      </c>
      <c r="AF248" s="4" t="s">
        <v>25886</v>
      </c>
      <c r="AG248" s="3" t="s">
        <v>25885</v>
      </c>
      <c r="AH248" s="4"/>
      <c r="AI248" s="3" t="s">
        <v>25884</v>
      </c>
      <c r="AJ248" s="4"/>
      <c r="AK248" s="3" t="s">
        <v>25824</v>
      </c>
      <c r="AL248" s="4" t="s">
        <v>25883</v>
      </c>
      <c r="AM248" s="3" t="s">
        <v>25882</v>
      </c>
      <c r="AN248" s="4"/>
      <c r="AO248" s="3" t="s">
        <v>25881</v>
      </c>
      <c r="AP248" s="4" t="s">
        <v>25880</v>
      </c>
      <c r="AQ248" s="3" t="s">
        <v>25879</v>
      </c>
      <c r="AR248" s="4"/>
      <c r="AS248" s="3" t="s">
        <v>25878</v>
      </c>
      <c r="AT248" s="4"/>
      <c r="AU248" s="3" t="s">
        <v>25877</v>
      </c>
      <c r="AV248" s="4" t="s">
        <v>25876</v>
      </c>
      <c r="AW248" s="3" t="s">
        <v>25875</v>
      </c>
      <c r="AX248" s="4" t="s">
        <v>2722</v>
      </c>
      <c r="AY248" s="3" t="s">
        <v>25874</v>
      </c>
      <c r="AZ248" s="4"/>
      <c r="BA248" s="3" t="s">
        <v>25818</v>
      </c>
      <c r="BB248" s="4"/>
      <c r="BC248" s="3" t="s">
        <v>25873</v>
      </c>
      <c r="BD248" s="4"/>
      <c r="BE248" s="3" t="s">
        <v>25872</v>
      </c>
    </row>
    <row r="249" spans="2:57" customFormat="1">
      <c r="B249" t="str">
        <f>IFERROR(VLOOKUP(E249,Swadesh!$C$6:$D$212,2,FALSE),"")</f>
        <v/>
      </c>
      <c r="D249" t="s">
        <v>22454</v>
      </c>
      <c r="E249" s="6" t="s">
        <v>25871</v>
      </c>
      <c r="F249" s="5">
        <v>4.1420000000000003</v>
      </c>
      <c r="G249">
        <f t="shared" si="3"/>
        <v>3</v>
      </c>
      <c r="H249" s="3" t="s">
        <v>25870</v>
      </c>
      <c r="I249" s="4"/>
      <c r="J249" s="3" t="s">
        <v>25869</v>
      </c>
      <c r="K249" s="4"/>
      <c r="L249" s="3" t="s">
        <v>25868</v>
      </c>
      <c r="M249" s="4"/>
      <c r="N249" s="3" t="s">
        <v>25867</v>
      </c>
      <c r="O249" s="4"/>
      <c r="P249" t="s">
        <v>907</v>
      </c>
      <c r="Q249" s="3"/>
      <c r="R249" s="4"/>
      <c r="S249" t="s">
        <v>907</v>
      </c>
      <c r="T249" s="3" t="s">
        <v>25866</v>
      </c>
      <c r="U249" s="4"/>
      <c r="V249" s="3" t="s">
        <v>25865</v>
      </c>
      <c r="W249" s="4"/>
      <c r="X249" s="3" t="s">
        <v>25864</v>
      </c>
      <c r="Y249" s="4"/>
      <c r="Z249" t="s">
        <v>907</v>
      </c>
      <c r="AA249" s="3" t="s">
        <v>25863</v>
      </c>
      <c r="AB249" s="4" t="s">
        <v>25862</v>
      </c>
      <c r="AC249" s="3" t="s">
        <v>25851</v>
      </c>
      <c r="AD249" s="4"/>
      <c r="AE249" s="3" t="s">
        <v>25861</v>
      </c>
      <c r="AF249" s="4"/>
      <c r="AG249" s="3" t="s">
        <v>25860</v>
      </c>
      <c r="AH249" s="4"/>
      <c r="AI249" s="3" t="s">
        <v>25859</v>
      </c>
      <c r="AJ249" s="4"/>
      <c r="AK249" s="3" t="s">
        <v>11170</v>
      </c>
      <c r="AL249" s="4"/>
      <c r="AM249" s="3" t="s">
        <v>25858</v>
      </c>
      <c r="AN249" s="4"/>
      <c r="AO249" s="3" t="s">
        <v>25857</v>
      </c>
      <c r="AP249" s="4"/>
      <c r="AQ249" s="3" t="s">
        <v>25856</v>
      </c>
      <c r="AR249" s="4"/>
      <c r="AS249" s="3" t="s">
        <v>923</v>
      </c>
      <c r="AT249" s="4"/>
      <c r="AU249" s="3" t="s">
        <v>25855</v>
      </c>
      <c r="AV249" s="4"/>
      <c r="AW249" s="3" t="s">
        <v>25854</v>
      </c>
      <c r="AX249" s="4"/>
      <c r="AY249" s="3" t="s">
        <v>25853</v>
      </c>
      <c r="AZ249" s="4"/>
      <c r="BA249" s="3" t="s">
        <v>25852</v>
      </c>
      <c r="BB249" s="4"/>
      <c r="BC249" s="3" t="s">
        <v>25851</v>
      </c>
      <c r="BD249" s="4"/>
      <c r="BE249" s="3" t="s">
        <v>25850</v>
      </c>
    </row>
    <row r="250" spans="2:57" customFormat="1">
      <c r="B250" t="str">
        <f>IFERROR(VLOOKUP(E250,Swadesh!$C$6:$D$212,2,FALSE),"")</f>
        <v/>
      </c>
      <c r="D250" t="s">
        <v>22454</v>
      </c>
      <c r="E250" s="6" t="s">
        <v>25849</v>
      </c>
      <c r="F250" s="5">
        <v>4.1440000000000001</v>
      </c>
      <c r="G250">
        <f t="shared" si="3"/>
        <v>3</v>
      </c>
      <c r="H250" s="3" t="s">
        <v>25848</v>
      </c>
      <c r="I250" s="4" t="s">
        <v>25847</v>
      </c>
      <c r="J250" s="3" t="s">
        <v>25831</v>
      </c>
      <c r="K250" s="4"/>
      <c r="L250" s="3"/>
      <c r="M250" s="4"/>
      <c r="N250" s="3" t="s">
        <v>25846</v>
      </c>
      <c r="O250" s="4"/>
      <c r="P250" t="s">
        <v>907</v>
      </c>
      <c r="Q250" s="3"/>
      <c r="R250" s="4"/>
      <c r="S250" t="s">
        <v>907</v>
      </c>
      <c r="T250" s="3" t="s">
        <v>25845</v>
      </c>
      <c r="U250" s="4"/>
      <c r="V250" s="3" t="s">
        <v>25844</v>
      </c>
      <c r="W250" s="4"/>
      <c r="X250" s="3" t="s">
        <v>20445</v>
      </c>
      <c r="Y250" s="4"/>
      <c r="Z250" t="s">
        <v>907</v>
      </c>
      <c r="AA250" s="3" t="s">
        <v>25843</v>
      </c>
      <c r="AB250" s="4" t="s">
        <v>25842</v>
      </c>
      <c r="AC250" s="3" t="s">
        <v>25841</v>
      </c>
      <c r="AD250" s="4"/>
      <c r="AE250" s="3" t="s">
        <v>25840</v>
      </c>
      <c r="AF250" s="4"/>
      <c r="AG250" s="3"/>
      <c r="AH250" s="4"/>
      <c r="AI250" s="3" t="s">
        <v>25839</v>
      </c>
      <c r="AJ250" s="4"/>
      <c r="AK250" s="3" t="s">
        <v>25824</v>
      </c>
      <c r="AL250" s="4" t="s">
        <v>25838</v>
      </c>
      <c r="AM250" s="3" t="s">
        <v>25837</v>
      </c>
      <c r="AN250" s="4"/>
      <c r="AO250" s="3"/>
      <c r="AP250" s="4"/>
      <c r="AQ250" s="3" t="s">
        <v>25836</v>
      </c>
      <c r="AR250" s="4"/>
      <c r="AS250" s="3" t="s">
        <v>923</v>
      </c>
      <c r="AT250" s="4"/>
      <c r="AU250" s="3" t="s">
        <v>7994</v>
      </c>
      <c r="AV250" s="4"/>
      <c r="AW250" s="3" t="s">
        <v>25835</v>
      </c>
      <c r="AX250" s="4"/>
      <c r="AY250" s="3" t="s">
        <v>25834</v>
      </c>
      <c r="AZ250" s="4" t="s">
        <v>1987</v>
      </c>
      <c r="BA250" s="3" t="s">
        <v>25818</v>
      </c>
      <c r="BB250" s="4"/>
      <c r="BC250" s="3" t="s">
        <v>25833</v>
      </c>
      <c r="BD250" s="4"/>
      <c r="BE250" s="3" t="s">
        <v>1872</v>
      </c>
    </row>
    <row r="251" spans="2:57" customFormat="1">
      <c r="B251" t="str">
        <f>IFERROR(VLOOKUP(E251,Swadesh!$C$6:$D$212,2,FALSE),"")</f>
        <v/>
      </c>
      <c r="D251" t="s">
        <v>22454</v>
      </c>
      <c r="E251" s="6" t="s">
        <v>25832</v>
      </c>
      <c r="F251" s="5">
        <v>4.1449999999999996</v>
      </c>
      <c r="G251">
        <f t="shared" si="3"/>
        <v>3</v>
      </c>
      <c r="H251" s="3"/>
      <c r="I251" s="4"/>
      <c r="J251" s="3" t="s">
        <v>25831</v>
      </c>
      <c r="K251" s="4"/>
      <c r="L251" s="3"/>
      <c r="M251" s="4"/>
      <c r="N251" s="3" t="s">
        <v>25830</v>
      </c>
      <c r="O251" s="4"/>
      <c r="P251" t="s">
        <v>907</v>
      </c>
      <c r="Q251" s="3"/>
      <c r="R251" s="4"/>
      <c r="S251" t="s">
        <v>907</v>
      </c>
      <c r="T251" s="3" t="s">
        <v>25829</v>
      </c>
      <c r="U251" s="4" t="s">
        <v>25828</v>
      </c>
      <c r="V251" s="3"/>
      <c r="W251" s="4"/>
      <c r="X251" s="3"/>
      <c r="Y251" s="4"/>
      <c r="Z251" t="s">
        <v>907</v>
      </c>
      <c r="AA251" s="3"/>
      <c r="AB251" s="4"/>
      <c r="AC251" s="3" t="s">
        <v>25827</v>
      </c>
      <c r="AD251" s="4"/>
      <c r="AE251" s="3" t="s">
        <v>25826</v>
      </c>
      <c r="AF251" s="4"/>
      <c r="AG251" s="3"/>
      <c r="AH251" s="4"/>
      <c r="AI251" s="3" t="s">
        <v>25825</v>
      </c>
      <c r="AJ251" s="4"/>
      <c r="AK251" s="3" t="s">
        <v>25824</v>
      </c>
      <c r="AL251" s="4" t="s">
        <v>25823</v>
      </c>
      <c r="AM251" s="3" t="s">
        <v>25822</v>
      </c>
      <c r="AN251" s="4"/>
      <c r="AO251" s="3"/>
      <c r="AP251" s="4"/>
      <c r="AQ251" s="3" t="s">
        <v>25821</v>
      </c>
      <c r="AR251" s="4"/>
      <c r="AS251" s="3" t="s">
        <v>923</v>
      </c>
      <c r="AT251" s="4"/>
      <c r="AU251" s="3" t="s">
        <v>25820</v>
      </c>
      <c r="AV251" s="4"/>
      <c r="AW251" s="3"/>
      <c r="AX251" s="4"/>
      <c r="AY251" s="3" t="s">
        <v>25819</v>
      </c>
      <c r="AZ251" s="4"/>
      <c r="BA251" s="3" t="s">
        <v>25818</v>
      </c>
      <c r="BB251" s="4"/>
      <c r="BC251" s="3" t="s">
        <v>25817</v>
      </c>
      <c r="BD251" s="4"/>
      <c r="BE251" s="3" t="s">
        <v>25816</v>
      </c>
    </row>
    <row r="252" spans="2:57" customFormat="1">
      <c r="B252" t="str">
        <f>IFERROR(VLOOKUP(E252,Swadesh!$C$6:$D$212,2,FALSE),"")</f>
        <v/>
      </c>
      <c r="D252" t="s">
        <v>22454</v>
      </c>
      <c r="E252" s="6" t="s">
        <v>25815</v>
      </c>
      <c r="F252" s="5">
        <v>4.1459999999999999</v>
      </c>
      <c r="G252">
        <f t="shared" si="3"/>
        <v>3</v>
      </c>
      <c r="H252" s="3"/>
      <c r="I252" s="4"/>
      <c r="J252" s="3" t="s">
        <v>25814</v>
      </c>
      <c r="K252" s="4" t="s">
        <v>959</v>
      </c>
      <c r="L252" s="3"/>
      <c r="M252" s="4"/>
      <c r="N252" s="3" t="s">
        <v>25813</v>
      </c>
      <c r="O252" s="4"/>
      <c r="P252" t="s">
        <v>907</v>
      </c>
      <c r="Q252" s="3"/>
      <c r="R252" s="4"/>
      <c r="S252" t="s">
        <v>907</v>
      </c>
      <c r="T252" s="3" t="s">
        <v>25812</v>
      </c>
      <c r="U252" s="4"/>
      <c r="V252" s="3"/>
      <c r="W252" s="4"/>
      <c r="X252" s="3" t="s">
        <v>25811</v>
      </c>
      <c r="Y252" s="4"/>
      <c r="Z252" t="s">
        <v>907</v>
      </c>
      <c r="AA252" s="3" t="s">
        <v>25810</v>
      </c>
      <c r="AB252" s="4" t="s">
        <v>25809</v>
      </c>
      <c r="AC252" s="3" t="s">
        <v>25808</v>
      </c>
      <c r="AD252" s="4"/>
      <c r="AE252" s="3" t="s">
        <v>25807</v>
      </c>
      <c r="AF252" s="4"/>
      <c r="AG252" s="3"/>
      <c r="AH252" s="4"/>
      <c r="AI252" s="3" t="s">
        <v>25806</v>
      </c>
      <c r="AJ252" s="4"/>
      <c r="AK252" s="3" t="s">
        <v>25805</v>
      </c>
      <c r="AL252" s="4"/>
      <c r="AM252" s="3" t="s">
        <v>25804</v>
      </c>
      <c r="AN252" s="4"/>
      <c r="AO252" s="3"/>
      <c r="AP252" s="4"/>
      <c r="AQ252" s="3" t="s">
        <v>25803</v>
      </c>
      <c r="AR252" s="4"/>
      <c r="AS252" s="3" t="s">
        <v>923</v>
      </c>
      <c r="AT252" s="4"/>
      <c r="AU252" s="3" t="s">
        <v>25802</v>
      </c>
      <c r="AV252" s="4"/>
      <c r="AW252" s="3" t="s">
        <v>25801</v>
      </c>
      <c r="AX252" s="4"/>
      <c r="AY252" s="3" t="s">
        <v>25800</v>
      </c>
      <c r="AZ252" s="4"/>
      <c r="BA252" s="3" t="s">
        <v>25799</v>
      </c>
      <c r="BB252" s="4"/>
      <c r="BC252" s="3" t="s">
        <v>25798</v>
      </c>
      <c r="BD252" s="4"/>
      <c r="BE252" s="3" t="s">
        <v>25797</v>
      </c>
    </row>
    <row r="253" spans="2:57" customFormat="1">
      <c r="B253">
        <f>IFERROR(VLOOKUP(E253,Swadesh!$C$6:$D$212,2,FALSE),"")</f>
        <v>64</v>
      </c>
      <c r="D253" t="s">
        <v>22454</v>
      </c>
      <c r="E253" s="6" t="s">
        <v>25796</v>
      </c>
      <c r="F253" s="5">
        <v>4.1500000000000004</v>
      </c>
      <c r="G253">
        <f t="shared" si="3"/>
        <v>2</v>
      </c>
      <c r="H253" s="3" t="s">
        <v>25795</v>
      </c>
      <c r="I253" s="4" t="s">
        <v>25794</v>
      </c>
      <c r="J253" s="3" t="s">
        <v>25793</v>
      </c>
      <c r="K253" s="4"/>
      <c r="L253" s="3" t="s">
        <v>25792</v>
      </c>
      <c r="M253" s="4"/>
      <c r="N253" s="3" t="s">
        <v>25791</v>
      </c>
      <c r="O253" s="4"/>
      <c r="P253" t="s">
        <v>907</v>
      </c>
      <c r="Q253" s="3"/>
      <c r="R253" s="4"/>
      <c r="S253" t="s">
        <v>907</v>
      </c>
      <c r="T253" s="3" t="s">
        <v>25790</v>
      </c>
      <c r="U253" s="4" t="s">
        <v>25789</v>
      </c>
      <c r="V253" s="3" t="s">
        <v>25788</v>
      </c>
      <c r="W253" s="4"/>
      <c r="X253" s="3" t="s">
        <v>25788</v>
      </c>
      <c r="Y253" s="4"/>
      <c r="Z253" t="s">
        <v>907</v>
      </c>
      <c r="AA253" s="3" t="s">
        <v>25787</v>
      </c>
      <c r="AB253" s="4" t="s">
        <v>25786</v>
      </c>
      <c r="AC253" s="3" t="s">
        <v>25785</v>
      </c>
      <c r="AD253" s="4"/>
      <c r="AE253" s="3" t="s">
        <v>25784</v>
      </c>
      <c r="AF253" s="4"/>
      <c r="AG253" s="3" t="s">
        <v>25783</v>
      </c>
      <c r="AH253" s="4"/>
      <c r="AI253" s="3" t="s">
        <v>25782</v>
      </c>
      <c r="AJ253" s="4"/>
      <c r="AK253" s="3" t="s">
        <v>25781</v>
      </c>
      <c r="AL253" s="4"/>
      <c r="AM253" s="3" t="s">
        <v>25780</v>
      </c>
      <c r="AN253" s="4"/>
      <c r="AO253" s="3" t="s">
        <v>25779</v>
      </c>
      <c r="AP253" s="4"/>
      <c r="AQ253" s="3" t="s">
        <v>25778</v>
      </c>
      <c r="AR253" s="4"/>
      <c r="AS253" s="3" t="s">
        <v>25777</v>
      </c>
      <c r="AT253" s="4"/>
      <c r="AU253" s="3" t="s">
        <v>25776</v>
      </c>
      <c r="AV253" s="4"/>
      <c r="AW253" s="3" t="s">
        <v>25775</v>
      </c>
      <c r="AX253" s="4"/>
      <c r="AY253" s="3" t="s">
        <v>25774</v>
      </c>
      <c r="AZ253" s="4"/>
      <c r="BA253" s="3" t="s">
        <v>25773</v>
      </c>
      <c r="BB253" s="4"/>
      <c r="BC253" s="3" t="s">
        <v>25772</v>
      </c>
      <c r="BD253" s="4"/>
      <c r="BE253" s="3" t="s">
        <v>25771</v>
      </c>
    </row>
    <row r="254" spans="2:57" customFormat="1">
      <c r="B254" t="str">
        <f>IFERROR(VLOOKUP(E254,Swadesh!$C$6:$D$212,2,FALSE),"")</f>
        <v/>
      </c>
      <c r="D254" t="s">
        <v>22454</v>
      </c>
      <c r="E254" s="6" t="s">
        <v>25770</v>
      </c>
      <c r="F254" s="5">
        <v>4.1509999999999998</v>
      </c>
      <c r="G254">
        <f t="shared" si="3"/>
        <v>3</v>
      </c>
      <c r="H254" s="3" t="s">
        <v>25769</v>
      </c>
      <c r="I254" s="4"/>
      <c r="J254" s="3" t="s">
        <v>6063</v>
      </c>
      <c r="K254" s="4"/>
      <c r="L254" s="3" t="s">
        <v>25768</v>
      </c>
      <c r="M254" s="4"/>
      <c r="N254" s="3" t="s">
        <v>25767</v>
      </c>
      <c r="O254" s="4"/>
      <c r="P254" t="s">
        <v>907</v>
      </c>
      <c r="Q254" s="3"/>
      <c r="R254" s="4" t="s">
        <v>25766</v>
      </c>
      <c r="S254" t="s">
        <v>907</v>
      </c>
      <c r="T254" s="3" t="s">
        <v>25765</v>
      </c>
      <c r="U254" s="4" t="s">
        <v>25764</v>
      </c>
      <c r="V254" s="3" t="s">
        <v>25763</v>
      </c>
      <c r="W254" s="4" t="s">
        <v>25762</v>
      </c>
      <c r="X254" s="3" t="s">
        <v>25761</v>
      </c>
      <c r="Y254" s="4" t="s">
        <v>25760</v>
      </c>
      <c r="Z254" t="s">
        <v>907</v>
      </c>
      <c r="AA254" s="3"/>
      <c r="AB254" s="4"/>
      <c r="AC254" s="3" t="s">
        <v>25759</v>
      </c>
      <c r="AD254" s="4"/>
      <c r="AE254" s="3" t="s">
        <v>25758</v>
      </c>
      <c r="AF254" s="4"/>
      <c r="AG254" s="3"/>
      <c r="AH254" s="4"/>
      <c r="AI254" s="3" t="s">
        <v>25757</v>
      </c>
      <c r="AJ254" s="4"/>
      <c r="AK254" s="3" t="s">
        <v>25756</v>
      </c>
      <c r="AL254" s="4"/>
      <c r="AM254" s="3" t="s">
        <v>25755</v>
      </c>
      <c r="AN254" s="4"/>
      <c r="AO254" s="3"/>
      <c r="AP254" s="4"/>
      <c r="AQ254" s="3" t="s">
        <v>25754</v>
      </c>
      <c r="AR254" s="4"/>
      <c r="AS254" s="3" t="s">
        <v>923</v>
      </c>
      <c r="AT254" s="4"/>
      <c r="AU254" s="3" t="s">
        <v>25753</v>
      </c>
      <c r="AV254" s="4"/>
      <c r="AW254" s="3" t="s">
        <v>25752</v>
      </c>
      <c r="AX254" s="4"/>
      <c r="AY254" s="3" t="s">
        <v>25751</v>
      </c>
      <c r="AZ254" s="4"/>
      <c r="BA254" s="3" t="s">
        <v>25750</v>
      </c>
      <c r="BB254" s="4"/>
      <c r="BC254" s="3" t="s">
        <v>25749</v>
      </c>
      <c r="BD254" s="4"/>
      <c r="BE254" s="3" t="s">
        <v>25748</v>
      </c>
    </row>
    <row r="255" spans="2:57" customFormat="1">
      <c r="B255">
        <f>IFERROR(VLOOKUP(E255,Swadesh!$C$6:$D$212,2,FALSE),"")</f>
        <v>65</v>
      </c>
      <c r="D255" t="s">
        <v>22454</v>
      </c>
      <c r="E255" s="6" t="s">
        <v>25747</v>
      </c>
      <c r="F255" s="5">
        <v>4.16</v>
      </c>
      <c r="G255">
        <f t="shared" si="3"/>
        <v>2</v>
      </c>
      <c r="H255" s="3" t="s">
        <v>25746</v>
      </c>
      <c r="I255" s="4"/>
      <c r="J255" s="3" t="s">
        <v>25745</v>
      </c>
      <c r="K255" s="4" t="s">
        <v>1932</v>
      </c>
      <c r="L255" s="3" t="s">
        <v>25744</v>
      </c>
      <c r="M255" s="4"/>
      <c r="N255" s="3" t="s">
        <v>25743</v>
      </c>
      <c r="O255" s="4"/>
      <c r="P255" t="s">
        <v>907</v>
      </c>
      <c r="Q255" s="3"/>
      <c r="R255" s="4" t="s">
        <v>25742</v>
      </c>
      <c r="S255" t="s">
        <v>907</v>
      </c>
      <c r="T255" s="3" t="s">
        <v>25741</v>
      </c>
      <c r="U255" s="4" t="s">
        <v>25740</v>
      </c>
      <c r="V255" s="3" t="s">
        <v>25739</v>
      </c>
      <c r="W255" s="4" t="s">
        <v>25738</v>
      </c>
      <c r="X255" s="3" t="s">
        <v>25737</v>
      </c>
      <c r="Y255" s="4"/>
      <c r="Z255" t="s">
        <v>907</v>
      </c>
      <c r="AA255" s="3" t="s">
        <v>25736</v>
      </c>
      <c r="AB255" s="4" t="s">
        <v>25735</v>
      </c>
      <c r="AC255" s="3" t="s">
        <v>25734</v>
      </c>
      <c r="AD255" s="4"/>
      <c r="AE255" s="3" t="s">
        <v>25733</v>
      </c>
      <c r="AF255" s="4"/>
      <c r="AG255" s="3" t="s">
        <v>25732</v>
      </c>
      <c r="AH255" s="4"/>
      <c r="AI255" s="3" t="s">
        <v>25731</v>
      </c>
      <c r="AJ255" s="4"/>
      <c r="AK255" s="3" t="s">
        <v>25730</v>
      </c>
      <c r="AL255" s="4"/>
      <c r="AM255" s="3" t="s">
        <v>13748</v>
      </c>
      <c r="AN255" s="4"/>
      <c r="AO255" s="3" t="s">
        <v>24619</v>
      </c>
      <c r="AP255" s="4"/>
      <c r="AQ255" s="3" t="s">
        <v>24620</v>
      </c>
      <c r="AR255" s="4"/>
      <c r="AS255" s="3" t="s">
        <v>923</v>
      </c>
      <c r="AT255" s="4"/>
      <c r="AU255" s="3" t="s">
        <v>24619</v>
      </c>
      <c r="AV255" s="4"/>
      <c r="AW255" s="3" t="s">
        <v>25729</v>
      </c>
      <c r="AX255" s="4"/>
      <c r="AY255" s="3" t="s">
        <v>25728</v>
      </c>
      <c r="AZ255" s="4"/>
      <c r="BA255" s="3" t="s">
        <v>25727</v>
      </c>
      <c r="BB255" s="4"/>
      <c r="BC255" s="3" t="s">
        <v>13748</v>
      </c>
      <c r="BD255" s="4"/>
      <c r="BE255" s="3" t="s">
        <v>25726</v>
      </c>
    </row>
    <row r="256" spans="2:57" customFormat="1">
      <c r="B256" t="str">
        <f>IFERROR(VLOOKUP(E256,Swadesh!$C$6:$D$212,2,FALSE),"")</f>
        <v/>
      </c>
      <c r="D256" t="s">
        <v>22454</v>
      </c>
      <c r="E256" s="6" t="s">
        <v>25725</v>
      </c>
      <c r="F256" s="5">
        <v>4.1619999999999999</v>
      </c>
      <c r="G256">
        <f t="shared" si="3"/>
        <v>3</v>
      </c>
      <c r="H256" s="3" t="s">
        <v>25724</v>
      </c>
      <c r="I256" s="4"/>
      <c r="J256" s="3" t="s">
        <v>25723</v>
      </c>
      <c r="K256" s="4"/>
      <c r="L256" s="3" t="s">
        <v>25722</v>
      </c>
      <c r="M256" s="4"/>
      <c r="N256" s="3" t="s">
        <v>25721</v>
      </c>
      <c r="O256" s="4"/>
      <c r="P256" t="s">
        <v>907</v>
      </c>
      <c r="Q256" s="3"/>
      <c r="R256" s="4" t="s">
        <v>25720</v>
      </c>
      <c r="S256" t="s">
        <v>907</v>
      </c>
      <c r="T256" s="3" t="s">
        <v>25719</v>
      </c>
      <c r="U256" s="4" t="s">
        <v>25718</v>
      </c>
      <c r="V256" s="3" t="s">
        <v>25717</v>
      </c>
      <c r="W256" s="4"/>
      <c r="X256" s="3" t="s">
        <v>25716</v>
      </c>
      <c r="Y256" s="4"/>
      <c r="Z256" t="s">
        <v>907</v>
      </c>
      <c r="AA256" s="3" t="s">
        <v>25715</v>
      </c>
      <c r="AB256" s="4"/>
      <c r="AC256" s="3" t="s">
        <v>25714</v>
      </c>
      <c r="AD256" s="4"/>
      <c r="AE256" s="3" t="s">
        <v>25713</v>
      </c>
      <c r="AF256" s="4" t="s">
        <v>25712</v>
      </c>
      <c r="AG256" s="3" t="s">
        <v>25711</v>
      </c>
      <c r="AH256" s="4"/>
      <c r="AI256" s="3" t="s">
        <v>25710</v>
      </c>
      <c r="AJ256" s="4"/>
      <c r="AK256" s="3" t="s">
        <v>25709</v>
      </c>
      <c r="AL256" s="4"/>
      <c r="AM256" s="3" t="s">
        <v>25708</v>
      </c>
      <c r="AN256" s="4"/>
      <c r="AO256" s="3" t="s">
        <v>25707</v>
      </c>
      <c r="AP256" s="4"/>
      <c r="AQ256" s="3" t="s">
        <v>25706</v>
      </c>
      <c r="AR256" s="4"/>
      <c r="AS256" s="3" t="s">
        <v>923</v>
      </c>
      <c r="AT256" s="4"/>
      <c r="AU256" s="3" t="s">
        <v>25705</v>
      </c>
      <c r="AV256" s="4"/>
      <c r="AW256" s="3" t="s">
        <v>25704</v>
      </c>
      <c r="AX256" s="4"/>
      <c r="AY256" s="3" t="s">
        <v>25703</v>
      </c>
      <c r="AZ256" s="4"/>
      <c r="BA256" s="3" t="s">
        <v>25702</v>
      </c>
      <c r="BB256" s="4"/>
      <c r="BC256" s="3" t="s">
        <v>25701</v>
      </c>
      <c r="BD256" s="4"/>
      <c r="BE256" s="3" t="s">
        <v>25700</v>
      </c>
    </row>
    <row r="257" spans="2:58" customFormat="1">
      <c r="B257">
        <f>IFERROR(VLOOKUP(E257,Swadesh!$C$6:$D$212,2,FALSE),"")</f>
        <v>68</v>
      </c>
      <c r="D257" t="s">
        <v>22454</v>
      </c>
      <c r="E257" s="6" t="s">
        <v>25690</v>
      </c>
      <c r="F257" s="5">
        <v>4.17</v>
      </c>
      <c r="G257">
        <f t="shared" si="3"/>
        <v>2</v>
      </c>
      <c r="H257" s="3" t="s">
        <v>25699</v>
      </c>
      <c r="I257" s="4"/>
      <c r="J257" s="3" t="s">
        <v>3739</v>
      </c>
      <c r="K257" s="4"/>
      <c r="L257" s="3" t="s">
        <v>25698</v>
      </c>
      <c r="M257" s="4"/>
      <c r="N257" s="3" t="s">
        <v>25697</v>
      </c>
      <c r="O257" s="4"/>
      <c r="P257" t="s">
        <v>907</v>
      </c>
      <c r="Q257" s="3"/>
      <c r="R257" s="4"/>
      <c r="S257" t="s">
        <v>907</v>
      </c>
      <c r="T257" s="3"/>
      <c r="U257" s="4"/>
      <c r="V257" s="3" t="s">
        <v>25696</v>
      </c>
      <c r="W257" s="4"/>
      <c r="X257" s="3" t="s">
        <v>25695</v>
      </c>
      <c r="Y257" s="4"/>
      <c r="Z257" t="s">
        <v>907</v>
      </c>
      <c r="AA257" s="3"/>
      <c r="AB257" s="4"/>
      <c r="AC257" s="3" t="s">
        <v>25694</v>
      </c>
      <c r="AD257" s="4"/>
      <c r="AE257" s="3" t="s">
        <v>17713</v>
      </c>
      <c r="AF257" s="4"/>
      <c r="AG257" s="3" t="s">
        <v>25693</v>
      </c>
      <c r="AH257" s="4"/>
      <c r="AI257" s="3" t="s">
        <v>25692</v>
      </c>
      <c r="AJ257" s="4"/>
      <c r="AK257" s="3" t="s">
        <v>17964</v>
      </c>
      <c r="AL257" s="4"/>
      <c r="AM257" s="3" t="s">
        <v>25691</v>
      </c>
      <c r="AN257" s="4"/>
      <c r="AO257" s="3" t="s">
        <v>25690</v>
      </c>
      <c r="AP257" s="4"/>
      <c r="AQ257" s="3" t="s">
        <v>25690</v>
      </c>
      <c r="AR257" s="4"/>
      <c r="AS257" s="3" t="s">
        <v>3725</v>
      </c>
      <c r="AT257" s="4"/>
      <c r="AU257" s="3" t="s">
        <v>25690</v>
      </c>
      <c r="AV257" s="4"/>
      <c r="AW257" s="3" t="s">
        <v>25689</v>
      </c>
      <c r="AX257" s="4"/>
      <c r="AY257" s="3" t="s">
        <v>25688</v>
      </c>
      <c r="AZ257" s="4"/>
      <c r="BA257" s="3" t="s">
        <v>25687</v>
      </c>
      <c r="BB257" s="4"/>
      <c r="BC257" s="3" t="s">
        <v>25686</v>
      </c>
      <c r="BD257" s="4"/>
      <c r="BE257" s="3" t="s">
        <v>25685</v>
      </c>
      <c r="BF257" s="4"/>
    </row>
    <row r="258" spans="2:58" customFormat="1">
      <c r="B258">
        <f>IFERROR(VLOOKUP(E258,Swadesh!$C$6:$D$212,2,FALSE),"")</f>
        <v>69</v>
      </c>
      <c r="D258" t="s">
        <v>22454</v>
      </c>
      <c r="E258" s="6" t="s">
        <v>25684</v>
      </c>
      <c r="F258" s="5">
        <v>4.18</v>
      </c>
      <c r="G258">
        <f t="shared" si="3"/>
        <v>2</v>
      </c>
      <c r="H258" s="3" t="s">
        <v>25683</v>
      </c>
      <c r="I258" s="4"/>
      <c r="J258" s="3" t="s">
        <v>25682</v>
      </c>
      <c r="K258" s="4"/>
      <c r="L258" s="3" t="s">
        <v>1921</v>
      </c>
      <c r="M258" s="4"/>
      <c r="N258" s="3" t="s">
        <v>25681</v>
      </c>
      <c r="O258" s="4"/>
      <c r="P258" t="s">
        <v>907</v>
      </c>
      <c r="Q258" s="3"/>
      <c r="R258" s="4" t="s">
        <v>25680</v>
      </c>
      <c r="S258" t="s">
        <v>907</v>
      </c>
      <c r="T258" s="3" t="s">
        <v>25679</v>
      </c>
      <c r="U258" s="4"/>
      <c r="V258" s="3" t="s">
        <v>25678</v>
      </c>
      <c r="W258" s="4" t="s">
        <v>25677</v>
      </c>
      <c r="X258" s="3" t="s">
        <v>25676</v>
      </c>
      <c r="Y258" s="4"/>
      <c r="Z258" t="s">
        <v>907</v>
      </c>
      <c r="AA258" s="3" t="s">
        <v>25675</v>
      </c>
      <c r="AB258" s="4" t="s">
        <v>25674</v>
      </c>
      <c r="AC258" s="3" t="s">
        <v>25673</v>
      </c>
      <c r="AD258" s="4"/>
      <c r="AE258" s="3" t="s">
        <v>25672</v>
      </c>
      <c r="AF258" s="4"/>
      <c r="AG258" s="3" t="s">
        <v>25671</v>
      </c>
      <c r="AH258" s="4"/>
      <c r="AI258" s="3" t="s">
        <v>25670</v>
      </c>
      <c r="AJ258" s="4"/>
      <c r="AK258" s="3" t="s">
        <v>25669</v>
      </c>
      <c r="AL258" s="4"/>
      <c r="AM258" s="3" t="s">
        <v>25668</v>
      </c>
      <c r="AN258" s="4"/>
      <c r="AO258" s="3" t="s">
        <v>25667</v>
      </c>
      <c r="AP258" s="4"/>
      <c r="AQ258" s="3" t="s">
        <v>25666</v>
      </c>
      <c r="AR258" s="4"/>
      <c r="AS258" s="3" t="s">
        <v>923</v>
      </c>
      <c r="AT258" s="4"/>
      <c r="AU258" s="3" t="s">
        <v>25665</v>
      </c>
      <c r="AV258" s="4"/>
      <c r="AW258" s="3" t="s">
        <v>25664</v>
      </c>
      <c r="AX258" s="4"/>
      <c r="AY258" s="3" t="s">
        <v>25663</v>
      </c>
      <c r="AZ258" s="4"/>
      <c r="BA258" s="3" t="s">
        <v>25662</v>
      </c>
      <c r="BB258" s="4"/>
      <c r="BC258" s="3" t="s">
        <v>23971</v>
      </c>
      <c r="BD258" s="4" t="s">
        <v>25661</v>
      </c>
      <c r="BE258" s="3" t="s">
        <v>25660</v>
      </c>
      <c r="BF258" s="4"/>
    </row>
    <row r="259" spans="2:58" customFormat="1">
      <c r="B259">
        <f>IFERROR(VLOOKUP(E259,Swadesh!$C$6:$D$212,2,FALSE),"")</f>
        <v>88</v>
      </c>
      <c r="D259" t="s">
        <v>22454</v>
      </c>
      <c r="E259" s="6" t="s">
        <v>25659</v>
      </c>
      <c r="F259" s="5">
        <v>4.1900000000000004</v>
      </c>
      <c r="G259">
        <f t="shared" ref="G259:G322" si="4">LEN(F259)-2</f>
        <v>2</v>
      </c>
      <c r="H259" s="3" t="s">
        <v>25658</v>
      </c>
      <c r="I259" s="4"/>
      <c r="J259" s="3" t="s">
        <v>25657</v>
      </c>
      <c r="K259" s="4" t="s">
        <v>25656</v>
      </c>
      <c r="L259" s="3" t="s">
        <v>25655</v>
      </c>
      <c r="M259" s="4"/>
      <c r="N259" s="3" t="s">
        <v>25654</v>
      </c>
      <c r="O259" s="4"/>
      <c r="P259" t="s">
        <v>907</v>
      </c>
      <c r="Q259" s="3"/>
      <c r="R259" s="4"/>
      <c r="S259" t="s">
        <v>907</v>
      </c>
      <c r="T259" s="3" t="s">
        <v>25653</v>
      </c>
      <c r="U259" s="4" t="s">
        <v>25652</v>
      </c>
      <c r="V259" s="3" t="s">
        <v>25651</v>
      </c>
      <c r="W259" s="4"/>
      <c r="X259" s="3" t="s">
        <v>25650</v>
      </c>
      <c r="Y259" s="4"/>
      <c r="Z259" t="s">
        <v>907</v>
      </c>
      <c r="AA259" s="3" t="s">
        <v>25649</v>
      </c>
      <c r="AB259" s="4" t="s">
        <v>25648</v>
      </c>
      <c r="AC259" s="3" t="s">
        <v>25647</v>
      </c>
      <c r="AD259" s="4"/>
      <c r="AE259" s="3" t="s">
        <v>25646</v>
      </c>
      <c r="AF259" s="4"/>
      <c r="AG259" s="3" t="s">
        <v>25645</v>
      </c>
      <c r="AH259" s="4"/>
      <c r="AI259" s="3" t="s">
        <v>25644</v>
      </c>
      <c r="AJ259" s="4"/>
      <c r="AK259" s="3" t="s">
        <v>25643</v>
      </c>
      <c r="AL259" s="4"/>
      <c r="AM259" s="3" t="s">
        <v>10496</v>
      </c>
      <c r="AN259" s="4"/>
      <c r="AO259" s="3" t="s">
        <v>25642</v>
      </c>
      <c r="AP259" s="4"/>
      <c r="AQ259" s="3" t="s">
        <v>25641</v>
      </c>
      <c r="AR259" s="4"/>
      <c r="AS259" s="3" t="s">
        <v>923</v>
      </c>
      <c r="AT259" s="4"/>
      <c r="AU259" s="3" t="s">
        <v>25640</v>
      </c>
      <c r="AV259" s="4"/>
      <c r="AW259" s="3" t="s">
        <v>25639</v>
      </c>
      <c r="AX259" s="4"/>
      <c r="AY259" s="3" t="s">
        <v>25638</v>
      </c>
      <c r="AZ259" s="4" t="s">
        <v>1987</v>
      </c>
      <c r="BA259" s="3" t="s">
        <v>25637</v>
      </c>
      <c r="BB259" s="4"/>
      <c r="BC259" s="3" t="s">
        <v>25636</v>
      </c>
      <c r="BD259" s="4"/>
      <c r="BE259" s="3" t="s">
        <v>25635</v>
      </c>
      <c r="BF259" s="4"/>
    </row>
    <row r="260" spans="2:58" customFormat="1">
      <c r="B260" t="str">
        <f>IFERROR(VLOOKUP(E260,Swadesh!$C$6:$D$212,2,FALSE),"")</f>
        <v/>
      </c>
      <c r="D260" t="s">
        <v>22454</v>
      </c>
      <c r="E260" s="6" t="s">
        <v>25634</v>
      </c>
      <c r="F260" s="5">
        <v>4.1909999999999998</v>
      </c>
      <c r="G260">
        <f t="shared" si="4"/>
        <v>3</v>
      </c>
      <c r="H260" s="3" t="s">
        <v>25633</v>
      </c>
      <c r="I260" s="4"/>
      <c r="J260" s="3" t="s">
        <v>25632</v>
      </c>
      <c r="K260" s="4"/>
      <c r="L260" s="3"/>
      <c r="M260" s="4"/>
      <c r="N260" s="3" t="s">
        <v>25631</v>
      </c>
      <c r="O260" s="4"/>
      <c r="P260" t="s">
        <v>907</v>
      </c>
      <c r="Q260" s="3"/>
      <c r="R260" s="4"/>
      <c r="S260" t="s">
        <v>907</v>
      </c>
      <c r="T260" s="3"/>
      <c r="U260" s="4"/>
      <c r="V260" s="3" t="s">
        <v>25630</v>
      </c>
      <c r="W260" s="4"/>
      <c r="X260" s="3" t="s">
        <v>25629</v>
      </c>
      <c r="Y260" s="4"/>
      <c r="Z260" t="s">
        <v>907</v>
      </c>
      <c r="AA260" s="3" t="s">
        <v>25628</v>
      </c>
      <c r="AB260" s="4" t="s">
        <v>25627</v>
      </c>
      <c r="AC260" s="3" t="s">
        <v>25626</v>
      </c>
      <c r="AD260" s="4" t="s">
        <v>25625</v>
      </c>
      <c r="AE260" s="3" t="s">
        <v>25624</v>
      </c>
      <c r="AF260" s="4" t="s">
        <v>25623</v>
      </c>
      <c r="AG260" s="3"/>
      <c r="AH260" s="4"/>
      <c r="AI260" s="3" t="s">
        <v>25622</v>
      </c>
      <c r="AJ260" s="4"/>
      <c r="AK260" s="3" t="s">
        <v>25621</v>
      </c>
      <c r="AL260" s="4"/>
      <c r="AM260" s="3" t="s">
        <v>25620</v>
      </c>
      <c r="AN260" s="4"/>
      <c r="AO260" s="3"/>
      <c r="AP260" s="4"/>
      <c r="AQ260" s="3" t="s">
        <v>25619</v>
      </c>
      <c r="AR260" s="4"/>
      <c r="AS260" s="3" t="s">
        <v>923</v>
      </c>
      <c r="AT260" s="4"/>
      <c r="AU260" s="3" t="s">
        <v>25618</v>
      </c>
      <c r="AV260" s="4"/>
      <c r="AW260" s="3" t="s">
        <v>25617</v>
      </c>
      <c r="AX260" s="4"/>
      <c r="AY260" s="3" t="s">
        <v>25616</v>
      </c>
      <c r="AZ260" s="4"/>
      <c r="BA260" s="3" t="s">
        <v>25615</v>
      </c>
      <c r="BB260" s="4"/>
      <c r="BC260" s="3" t="s">
        <v>25614</v>
      </c>
      <c r="BD260" s="4"/>
      <c r="BE260" s="3" t="s">
        <v>25613</v>
      </c>
      <c r="BF260" s="4"/>
    </row>
    <row r="261" spans="2:58" customFormat="1">
      <c r="B261">
        <f>IFERROR(VLOOKUP(E261,Swadesh!$C$6:$D$212,2,FALSE),"")</f>
        <v>72</v>
      </c>
      <c r="D261" t="s">
        <v>22454</v>
      </c>
      <c r="E261" s="6" t="s">
        <v>25612</v>
      </c>
      <c r="F261" s="5">
        <v>4.2</v>
      </c>
      <c r="G261">
        <f t="shared" si="4"/>
        <v>1</v>
      </c>
      <c r="H261" s="3" t="s">
        <v>25611</v>
      </c>
      <c r="I261" s="4"/>
      <c r="J261" s="3" t="s">
        <v>25571</v>
      </c>
      <c r="K261" s="4"/>
      <c r="L261" s="3" t="s">
        <v>11632</v>
      </c>
      <c r="M261" s="4"/>
      <c r="N261" s="3" t="s">
        <v>25610</v>
      </c>
      <c r="O261" s="4"/>
      <c r="P261" t="s">
        <v>907</v>
      </c>
      <c r="Q261" s="3"/>
      <c r="R261" s="4" t="s">
        <v>25609</v>
      </c>
      <c r="S261" t="s">
        <v>907</v>
      </c>
      <c r="T261" s="3" t="s">
        <v>25608</v>
      </c>
      <c r="U261" s="4" t="s">
        <v>25607</v>
      </c>
      <c r="V261" s="3" t="s">
        <v>25606</v>
      </c>
      <c r="W261" s="4" t="s">
        <v>25605</v>
      </c>
      <c r="X261" s="3" t="s">
        <v>25604</v>
      </c>
      <c r="Y261" s="4"/>
      <c r="Z261" t="s">
        <v>907</v>
      </c>
      <c r="AA261" s="3" t="s">
        <v>25603</v>
      </c>
      <c r="AB261" s="4" t="s">
        <v>25602</v>
      </c>
      <c r="AC261" s="3" t="s">
        <v>25601</v>
      </c>
      <c r="AD261" s="4"/>
      <c r="AE261" s="3" t="s">
        <v>25600</v>
      </c>
      <c r="AF261" s="4"/>
      <c r="AG261" s="3" t="s">
        <v>25599</v>
      </c>
      <c r="AH261" s="4"/>
      <c r="AI261" s="3" t="s">
        <v>3850</v>
      </c>
      <c r="AJ261" s="4" t="s">
        <v>25598</v>
      </c>
      <c r="AK261" s="3" t="s">
        <v>3837</v>
      </c>
      <c r="AL261" s="4"/>
      <c r="AM261" s="3" t="s">
        <v>25597</v>
      </c>
      <c r="AN261" s="4"/>
      <c r="AO261" s="3" t="s">
        <v>25596</v>
      </c>
      <c r="AP261" s="4"/>
      <c r="AQ261" s="3" t="s">
        <v>25595</v>
      </c>
      <c r="AR261" s="4"/>
      <c r="AS261" s="3" t="s">
        <v>25594</v>
      </c>
      <c r="AT261" s="4"/>
      <c r="AU261" s="3" t="s">
        <v>25593</v>
      </c>
      <c r="AV261" s="4"/>
      <c r="AW261" s="3" t="s">
        <v>25592</v>
      </c>
      <c r="AX261" s="4"/>
      <c r="AY261" s="3" t="s">
        <v>25591</v>
      </c>
      <c r="AZ261" s="4"/>
      <c r="BA261" s="3" t="s">
        <v>25590</v>
      </c>
      <c r="BB261" s="4"/>
      <c r="BC261" s="3" t="s">
        <v>25589</v>
      </c>
      <c r="BD261" s="4"/>
      <c r="BE261" s="3" t="s">
        <v>25588</v>
      </c>
      <c r="BF261" s="4"/>
    </row>
    <row r="262" spans="2:58" customFormat="1">
      <c r="B262" t="str">
        <f>IFERROR(VLOOKUP(E262,Swadesh!$C$6:$D$212,2,FALSE),"")</f>
        <v/>
      </c>
      <c r="D262" t="s">
        <v>22454</v>
      </c>
      <c r="E262" s="6" t="s">
        <v>25587</v>
      </c>
      <c r="F262" s="5">
        <v>4.2009999999999996</v>
      </c>
      <c r="G262">
        <f t="shared" si="4"/>
        <v>3</v>
      </c>
      <c r="H262" s="3" t="s">
        <v>25586</v>
      </c>
      <c r="I262" s="4"/>
      <c r="J262" s="3" t="s">
        <v>25571</v>
      </c>
      <c r="K262" s="4"/>
      <c r="L262" s="3"/>
      <c r="M262" s="4"/>
      <c r="N262" s="3" t="s">
        <v>25585</v>
      </c>
      <c r="O262" s="4"/>
      <c r="P262" t="s">
        <v>907</v>
      </c>
      <c r="Q262" s="3"/>
      <c r="R262" s="4"/>
      <c r="S262" t="s">
        <v>907</v>
      </c>
      <c r="T262" s="3"/>
      <c r="U262" s="4"/>
      <c r="V262" s="3"/>
      <c r="W262" s="4"/>
      <c r="X262" s="3"/>
      <c r="Y262" s="4"/>
      <c r="Z262" t="s">
        <v>907</v>
      </c>
      <c r="AA262" s="3"/>
      <c r="AB262" s="4"/>
      <c r="AC262" s="3" t="s">
        <v>25584</v>
      </c>
      <c r="AD262" s="4"/>
      <c r="AE262" s="3" t="s">
        <v>25583</v>
      </c>
      <c r="AF262" s="4"/>
      <c r="AG262" s="3"/>
      <c r="AH262" s="4"/>
      <c r="AI262" s="3" t="s">
        <v>25582</v>
      </c>
      <c r="AJ262" s="4"/>
      <c r="AK262" s="3" t="s">
        <v>25581</v>
      </c>
      <c r="AL262" s="4"/>
      <c r="AM262" s="3" t="s">
        <v>25580</v>
      </c>
      <c r="AN262" s="4"/>
      <c r="AO262" s="3"/>
      <c r="AP262" s="4"/>
      <c r="AQ262" s="3" t="s">
        <v>25579</v>
      </c>
      <c r="AR262" s="4"/>
      <c r="AS262" s="3" t="s">
        <v>923</v>
      </c>
      <c r="AT262" s="4"/>
      <c r="AU262" s="3" t="s">
        <v>25578</v>
      </c>
      <c r="AV262" s="4"/>
      <c r="AW262" s="3" t="s">
        <v>25577</v>
      </c>
      <c r="AX262" s="4"/>
      <c r="AY262" s="3" t="s">
        <v>25576</v>
      </c>
      <c r="AZ262" s="4"/>
      <c r="BA262" s="3" t="s">
        <v>25575</v>
      </c>
      <c r="BB262" s="4"/>
      <c r="BC262" s="3" t="s">
        <v>9636</v>
      </c>
      <c r="BD262" s="4"/>
      <c r="BE262" s="3" t="s">
        <v>25574</v>
      </c>
      <c r="BF262" s="4"/>
    </row>
    <row r="263" spans="2:58" customFormat="1">
      <c r="B263" t="str">
        <f>IFERROR(VLOOKUP(E263,Swadesh!$C$6:$D$212,2,FALSE),"")</f>
        <v/>
      </c>
      <c r="D263" t="s">
        <v>22454</v>
      </c>
      <c r="E263" s="6" t="s">
        <v>25573</v>
      </c>
      <c r="F263" s="5">
        <v>4.202</v>
      </c>
      <c r="G263">
        <f t="shared" si="4"/>
        <v>3</v>
      </c>
      <c r="H263" s="3" t="s">
        <v>25572</v>
      </c>
      <c r="I263" s="4"/>
      <c r="J263" s="3" t="s">
        <v>25571</v>
      </c>
      <c r="K263" s="4"/>
      <c r="L263" s="3" t="s">
        <v>25570</v>
      </c>
      <c r="M263" s="4"/>
      <c r="N263" s="3" t="s">
        <v>25569</v>
      </c>
      <c r="O263" s="4"/>
      <c r="P263" t="s">
        <v>907</v>
      </c>
      <c r="Q263" s="3"/>
      <c r="R263" s="4"/>
      <c r="S263" t="s">
        <v>907</v>
      </c>
      <c r="T263" s="3"/>
      <c r="U263" s="4"/>
      <c r="V263" s="3" t="s">
        <v>25568</v>
      </c>
      <c r="W263" s="4"/>
      <c r="X263" s="3" t="s">
        <v>25567</v>
      </c>
      <c r="Y263" s="4"/>
      <c r="Z263" t="s">
        <v>907</v>
      </c>
      <c r="AA263" s="3" t="s">
        <v>25566</v>
      </c>
      <c r="AB263" s="4" t="s">
        <v>25565</v>
      </c>
      <c r="AC263" s="3" t="s">
        <v>25564</v>
      </c>
      <c r="AD263" s="4"/>
      <c r="AE263" s="3" t="s">
        <v>25563</v>
      </c>
      <c r="AF263" s="4" t="s">
        <v>25562</v>
      </c>
      <c r="AG263" s="3" t="s">
        <v>25561</v>
      </c>
      <c r="AH263" s="4"/>
      <c r="AI263" s="3" t="s">
        <v>25560</v>
      </c>
      <c r="AJ263" s="4"/>
      <c r="AK263" s="3" t="s">
        <v>25559</v>
      </c>
      <c r="AL263" s="4"/>
      <c r="AM263" s="3" t="s">
        <v>25558</v>
      </c>
      <c r="AN263" s="4"/>
      <c r="AO263" s="3" t="s">
        <v>25557</v>
      </c>
      <c r="AP263" s="4"/>
      <c r="AQ263" s="3" t="s">
        <v>25556</v>
      </c>
      <c r="AR263" s="4"/>
      <c r="AS263" s="3" t="s">
        <v>25555</v>
      </c>
      <c r="AT263" s="4"/>
      <c r="AU263" s="3" t="s">
        <v>25554</v>
      </c>
      <c r="AV263" s="4"/>
      <c r="AW263" s="3" t="s">
        <v>25553</v>
      </c>
      <c r="AX263" s="4"/>
      <c r="AY263" s="3" t="s">
        <v>25552</v>
      </c>
      <c r="AZ263" s="4"/>
      <c r="BA263" s="3" t="s">
        <v>25551</v>
      </c>
      <c r="BB263" s="4"/>
      <c r="BC263" s="3" t="s">
        <v>25550</v>
      </c>
      <c r="BD263" s="4"/>
      <c r="BE263" s="3" t="s">
        <v>25549</v>
      </c>
      <c r="BF263" s="4"/>
    </row>
    <row r="264" spans="2:58" customFormat="1">
      <c r="B264" t="str">
        <f>IFERROR(VLOOKUP(E264,Swadesh!$C$6:$D$212,2,FALSE),"")</f>
        <v/>
      </c>
      <c r="D264" t="s">
        <v>22454</v>
      </c>
      <c r="E264" s="6" t="s">
        <v>25548</v>
      </c>
      <c r="F264" s="5">
        <v>4.2030000000000003</v>
      </c>
      <c r="G264">
        <f t="shared" si="4"/>
        <v>3</v>
      </c>
      <c r="H264" s="3" t="s">
        <v>25547</v>
      </c>
      <c r="I264" s="4"/>
      <c r="J264" s="3" t="s">
        <v>5886</v>
      </c>
      <c r="K264" s="4" t="s">
        <v>25546</v>
      </c>
      <c r="L264" s="3" t="s">
        <v>25545</v>
      </c>
      <c r="M264" s="4"/>
      <c r="N264" s="3" t="s">
        <v>25544</v>
      </c>
      <c r="O264" s="4"/>
      <c r="P264" t="s">
        <v>907</v>
      </c>
      <c r="Q264" s="3"/>
      <c r="R264" s="4" t="s">
        <v>25543</v>
      </c>
      <c r="S264" t="s">
        <v>907</v>
      </c>
      <c r="T264" s="3" t="s">
        <v>25542</v>
      </c>
      <c r="U264" s="4"/>
      <c r="V264" s="3" t="s">
        <v>25541</v>
      </c>
      <c r="W264" s="4"/>
      <c r="X264" s="3" t="s">
        <v>25540</v>
      </c>
      <c r="Y264" s="4"/>
      <c r="Z264" t="s">
        <v>907</v>
      </c>
      <c r="AA264" s="3" t="s">
        <v>25539</v>
      </c>
      <c r="AB264" s="4"/>
      <c r="AC264" s="3" t="s">
        <v>25538</v>
      </c>
      <c r="AD264" s="4"/>
      <c r="AE264" s="3" t="s">
        <v>25537</v>
      </c>
      <c r="AF264" s="4"/>
      <c r="AG264" s="3" t="s">
        <v>25536</v>
      </c>
      <c r="AH264" s="4"/>
      <c r="AI264" s="3" t="s">
        <v>25535</v>
      </c>
      <c r="AJ264" s="4"/>
      <c r="AK264" s="3" t="s">
        <v>25534</v>
      </c>
      <c r="AL264" s="4"/>
      <c r="AM264" s="3" t="s">
        <v>25533</v>
      </c>
      <c r="AN264" s="4"/>
      <c r="AO264" s="3" t="s">
        <v>25532</v>
      </c>
      <c r="AP264" s="4"/>
      <c r="AQ264" s="3" t="s">
        <v>25531</v>
      </c>
      <c r="AR264" s="4"/>
      <c r="AS264" s="3" t="s">
        <v>923</v>
      </c>
      <c r="AT264" s="4"/>
      <c r="AU264" s="3" t="s">
        <v>25530</v>
      </c>
      <c r="AV264" s="4"/>
      <c r="AW264" s="3" t="s">
        <v>25529</v>
      </c>
      <c r="AX264" s="4"/>
      <c r="AY264" s="3" t="s">
        <v>25528</v>
      </c>
      <c r="AZ264" s="4"/>
      <c r="BA264" s="3" t="s">
        <v>25527</v>
      </c>
      <c r="BB264" s="4"/>
      <c r="BC264" s="3" t="s">
        <v>25526</v>
      </c>
      <c r="BD264" s="4"/>
      <c r="BE264" s="3" t="s">
        <v>25525</v>
      </c>
      <c r="BF264" s="4" t="s">
        <v>2722</v>
      </c>
    </row>
    <row r="265" spans="2:58" customFormat="1">
      <c r="B265" t="str">
        <f>IFERROR(VLOOKUP(E265,Swadesh!$C$6:$D$212,2,FALSE),"")</f>
        <v/>
      </c>
      <c r="D265" t="s">
        <v>22454</v>
      </c>
      <c r="E265" s="6" t="s">
        <v>25524</v>
      </c>
      <c r="F265" s="5">
        <v>4.2039999999999997</v>
      </c>
      <c r="G265">
        <f t="shared" si="4"/>
        <v>3</v>
      </c>
      <c r="H265" s="3" t="s">
        <v>25523</v>
      </c>
      <c r="I265" s="4" t="s">
        <v>25522</v>
      </c>
      <c r="J265" s="3" t="s">
        <v>9574</v>
      </c>
      <c r="K265" s="4" t="s">
        <v>25521</v>
      </c>
      <c r="L265" s="3" t="s">
        <v>25520</v>
      </c>
      <c r="M265" s="4"/>
      <c r="N265" s="3" t="s">
        <v>25519</v>
      </c>
      <c r="O265" s="4"/>
      <c r="P265" t="s">
        <v>907</v>
      </c>
      <c r="Q265" s="3"/>
      <c r="R265" s="4" t="s">
        <v>25518</v>
      </c>
      <c r="S265" t="s">
        <v>907</v>
      </c>
      <c r="T265" s="3" t="s">
        <v>25517</v>
      </c>
      <c r="U265" s="4" t="s">
        <v>25516</v>
      </c>
      <c r="V265" s="3" t="s">
        <v>25515</v>
      </c>
      <c r="W265" s="4" t="s">
        <v>25514</v>
      </c>
      <c r="X265" s="3" t="s">
        <v>25391</v>
      </c>
      <c r="Y265" s="4"/>
      <c r="Z265" t="s">
        <v>907</v>
      </c>
      <c r="AA265" s="3" t="s">
        <v>25513</v>
      </c>
      <c r="AB265" s="4" t="s">
        <v>25512</v>
      </c>
      <c r="AC265" s="3" t="s">
        <v>25511</v>
      </c>
      <c r="AD265" s="4"/>
      <c r="AE265" s="3" t="s">
        <v>25510</v>
      </c>
      <c r="AF265" s="4"/>
      <c r="AG265" s="3" t="s">
        <v>25509</v>
      </c>
      <c r="AH265" s="4"/>
      <c r="AI265" s="3" t="s">
        <v>25508</v>
      </c>
      <c r="AJ265" s="4"/>
      <c r="AK265" s="3" t="s">
        <v>25507</v>
      </c>
      <c r="AL265" s="4"/>
      <c r="AM265" s="3" t="s">
        <v>25506</v>
      </c>
      <c r="AN265" s="4"/>
      <c r="AO265" s="3" t="s">
        <v>25505</v>
      </c>
      <c r="AP265" s="4"/>
      <c r="AQ265" s="3" t="s">
        <v>25504</v>
      </c>
      <c r="AR265" s="4" t="s">
        <v>22463</v>
      </c>
      <c r="AS265" s="3" t="s">
        <v>25503</v>
      </c>
      <c r="AT265" s="4" t="s">
        <v>25502</v>
      </c>
      <c r="AU265" s="3" t="s">
        <v>25501</v>
      </c>
      <c r="AV265" s="4"/>
      <c r="AW265" s="3" t="s">
        <v>25500</v>
      </c>
      <c r="AX265" s="4"/>
      <c r="AY265" s="3" t="s">
        <v>25499</v>
      </c>
      <c r="AZ265" s="4"/>
      <c r="BA265" s="3" t="s">
        <v>25498</v>
      </c>
      <c r="BB265" s="4"/>
      <c r="BC265" s="3" t="s">
        <v>25497</v>
      </c>
      <c r="BD265" s="4"/>
      <c r="BE265" s="3" t="s">
        <v>25496</v>
      </c>
      <c r="BF265" s="4" t="s">
        <v>2722</v>
      </c>
    </row>
    <row r="266" spans="2:58" customFormat="1">
      <c r="B266" t="str">
        <f>IFERROR(VLOOKUP(E266,Swadesh!$C$6:$D$212,2,FALSE),"")</f>
        <v/>
      </c>
      <c r="D266" t="s">
        <v>22454</v>
      </c>
      <c r="E266" s="6" t="s">
        <v>25495</v>
      </c>
      <c r="F266" s="5">
        <v>4.2050000000000001</v>
      </c>
      <c r="G266">
        <f t="shared" si="4"/>
        <v>3</v>
      </c>
      <c r="H266" s="3" t="s">
        <v>25494</v>
      </c>
      <c r="I266" s="4"/>
      <c r="J266" s="3" t="s">
        <v>25493</v>
      </c>
      <c r="K266" s="4"/>
      <c r="L266" s="3" t="s">
        <v>25492</v>
      </c>
      <c r="M266" s="4"/>
      <c r="N266" s="3" t="s">
        <v>25491</v>
      </c>
      <c r="O266" s="4"/>
      <c r="P266" t="s">
        <v>907</v>
      </c>
      <c r="Q266" s="3"/>
      <c r="R266" s="4" t="s">
        <v>25490</v>
      </c>
      <c r="S266" t="s">
        <v>907</v>
      </c>
      <c r="T266" s="3" t="s">
        <v>25489</v>
      </c>
      <c r="U266" s="4"/>
      <c r="V266" s="3" t="s">
        <v>25488</v>
      </c>
      <c r="W266" s="4"/>
      <c r="X266" s="3" t="s">
        <v>25487</v>
      </c>
      <c r="Y266" s="4"/>
      <c r="Z266" t="s">
        <v>907</v>
      </c>
      <c r="AA266" s="3" t="s">
        <v>25486</v>
      </c>
      <c r="AB266" s="4" t="s">
        <v>25485</v>
      </c>
      <c r="AC266" s="3" t="s">
        <v>25484</v>
      </c>
      <c r="AD266" s="4"/>
      <c r="AE266" s="3" t="s">
        <v>25483</v>
      </c>
      <c r="AF266" s="4"/>
      <c r="AG266" s="3" t="s">
        <v>25482</v>
      </c>
      <c r="AH266" s="4"/>
      <c r="AI266" s="3" t="s">
        <v>25481</v>
      </c>
      <c r="AJ266" s="4"/>
      <c r="AK266" s="3" t="s">
        <v>11085</v>
      </c>
      <c r="AL266" s="4"/>
      <c r="AM266" s="3" t="s">
        <v>12260</v>
      </c>
      <c r="AN266" s="4"/>
      <c r="AO266" s="3" t="s">
        <v>25480</v>
      </c>
      <c r="AP266" s="4"/>
      <c r="AQ266" s="3" t="s">
        <v>21879</v>
      </c>
      <c r="AR266" s="4"/>
      <c r="AS266" s="3" t="s">
        <v>923</v>
      </c>
      <c r="AT266" s="4"/>
      <c r="AU266" s="3" t="s">
        <v>25479</v>
      </c>
      <c r="AV266" s="4"/>
      <c r="AW266" s="3" t="s">
        <v>25478</v>
      </c>
      <c r="AX266" s="4"/>
      <c r="AY266" s="3" t="s">
        <v>25477</v>
      </c>
      <c r="AZ266" s="4"/>
      <c r="BA266" s="3" t="s">
        <v>25476</v>
      </c>
      <c r="BB266" s="4"/>
      <c r="BC266" s="3" t="s">
        <v>25475</v>
      </c>
      <c r="BD266" s="4"/>
      <c r="BE266" s="3" t="s">
        <v>25474</v>
      </c>
      <c r="BF266" s="4"/>
    </row>
    <row r="267" spans="2:58" customFormat="1">
      <c r="B267" t="str">
        <f>IFERROR(VLOOKUP(E267,Swadesh!$C$6:$D$212,2,FALSE),"")</f>
        <v/>
      </c>
      <c r="D267" t="s">
        <v>22454</v>
      </c>
      <c r="E267" s="6" t="s">
        <v>25473</v>
      </c>
      <c r="F267" s="5">
        <v>4.2069999999999999</v>
      </c>
      <c r="G267">
        <f t="shared" si="4"/>
        <v>3</v>
      </c>
      <c r="H267" s="3" t="s">
        <v>25472</v>
      </c>
      <c r="I267" s="4"/>
      <c r="J267" s="3" t="s">
        <v>25471</v>
      </c>
      <c r="K267" s="4" t="s">
        <v>25470</v>
      </c>
      <c r="L267" s="3" t="s">
        <v>25469</v>
      </c>
      <c r="M267" s="4"/>
      <c r="N267" s="3" t="s">
        <v>25468</v>
      </c>
      <c r="O267" s="4"/>
      <c r="P267" t="s">
        <v>907</v>
      </c>
      <c r="Q267" s="3"/>
      <c r="R267" s="4" t="s">
        <v>25467</v>
      </c>
      <c r="S267" t="s">
        <v>907</v>
      </c>
      <c r="T267" s="3" t="s">
        <v>25466</v>
      </c>
      <c r="U267" s="4" t="s">
        <v>25465</v>
      </c>
      <c r="V267" s="3" t="s">
        <v>25464</v>
      </c>
      <c r="W267" s="4"/>
      <c r="X267" s="3" t="s">
        <v>25463</v>
      </c>
      <c r="Y267" s="4"/>
      <c r="Z267" t="s">
        <v>907</v>
      </c>
      <c r="AA267" s="3"/>
      <c r="AB267" s="4"/>
      <c r="AC267" s="3" t="s">
        <v>25462</v>
      </c>
      <c r="AD267" s="4"/>
      <c r="AE267" s="3" t="s">
        <v>25461</v>
      </c>
      <c r="AF267" s="4"/>
      <c r="AG267" s="3" t="s">
        <v>25460</v>
      </c>
      <c r="AH267" s="4"/>
      <c r="AI267" s="3" t="s">
        <v>25459</v>
      </c>
      <c r="AJ267" s="4"/>
      <c r="AK267" s="3" t="s">
        <v>25458</v>
      </c>
      <c r="AL267" s="4"/>
      <c r="AM267" s="3" t="s">
        <v>25457</v>
      </c>
      <c r="AN267" s="4"/>
      <c r="AO267" s="3" t="s">
        <v>25456</v>
      </c>
      <c r="AP267" s="4"/>
      <c r="AQ267" s="3" t="s">
        <v>25455</v>
      </c>
      <c r="AR267" s="4"/>
      <c r="AS267" s="3" t="s">
        <v>923</v>
      </c>
      <c r="AT267" s="4"/>
      <c r="AU267" s="3" t="s">
        <v>25454</v>
      </c>
      <c r="AV267" s="4"/>
      <c r="AW267" s="3" t="s">
        <v>25453</v>
      </c>
      <c r="AX267" s="4"/>
      <c r="AY267" s="3" t="s">
        <v>25452</v>
      </c>
      <c r="AZ267" s="4"/>
      <c r="BA267" s="3" t="s">
        <v>25451</v>
      </c>
      <c r="BB267" s="4"/>
      <c r="BC267" s="3" t="s">
        <v>25450</v>
      </c>
      <c r="BD267" s="4"/>
      <c r="BE267" s="3" t="s">
        <v>25449</v>
      </c>
      <c r="BF267" s="4"/>
    </row>
    <row r="268" spans="2:58" customFormat="1">
      <c r="B268" t="str">
        <f>IFERROR(VLOOKUP(E268,Swadesh!$C$6:$D$212,2,FALSE),"")</f>
        <v/>
      </c>
      <c r="D268" t="s">
        <v>22454</v>
      </c>
      <c r="E268" s="6" t="s">
        <v>25448</v>
      </c>
      <c r="F268" s="5">
        <v>4.2080000000000002</v>
      </c>
      <c r="G268">
        <f t="shared" si="4"/>
        <v>3</v>
      </c>
      <c r="H268" s="3" t="s">
        <v>25447</v>
      </c>
      <c r="I268" s="4"/>
      <c r="J268" s="3" t="s">
        <v>25446</v>
      </c>
      <c r="K268" s="4"/>
      <c r="L268" s="3" t="s">
        <v>25445</v>
      </c>
      <c r="M268" s="4"/>
      <c r="N268" s="3" t="s">
        <v>25444</v>
      </c>
      <c r="O268" s="4"/>
      <c r="P268" t="s">
        <v>907</v>
      </c>
      <c r="Q268" s="3"/>
      <c r="R268" s="4"/>
      <c r="S268" t="s">
        <v>907</v>
      </c>
      <c r="T268" s="3" t="s">
        <v>25443</v>
      </c>
      <c r="U268" s="4" t="s">
        <v>25442</v>
      </c>
      <c r="V268" s="3" t="s">
        <v>25441</v>
      </c>
      <c r="W268" s="4"/>
      <c r="X268" s="3" t="s">
        <v>25440</v>
      </c>
      <c r="Y268" s="4"/>
      <c r="Z268" t="s">
        <v>907</v>
      </c>
      <c r="AA268" s="3" t="s">
        <v>25439</v>
      </c>
      <c r="AB268" s="4" t="s">
        <v>25438</v>
      </c>
      <c r="AC268" s="3" t="s">
        <v>25437</v>
      </c>
      <c r="AD268" s="4"/>
      <c r="AE268" s="3" t="s">
        <v>25436</v>
      </c>
      <c r="AF268" s="4"/>
      <c r="AG268" s="3" t="s">
        <v>25435</v>
      </c>
      <c r="AH268" s="4"/>
      <c r="AI268" s="3" t="s">
        <v>25434</v>
      </c>
      <c r="AJ268" s="4"/>
      <c r="AK268" s="3" t="s">
        <v>25433</v>
      </c>
      <c r="AL268" s="4"/>
      <c r="AM268" s="3" t="s">
        <v>25432</v>
      </c>
      <c r="AN268" s="4"/>
      <c r="AO268" s="3" t="s">
        <v>25431</v>
      </c>
      <c r="AP268" s="4"/>
      <c r="AQ268" s="3" t="s">
        <v>25430</v>
      </c>
      <c r="AR268" s="4"/>
      <c r="AS268" s="3" t="s">
        <v>25429</v>
      </c>
      <c r="AT268" s="4"/>
      <c r="AU268" s="3" t="s">
        <v>25428</v>
      </c>
      <c r="AV268" s="4"/>
      <c r="AW268" s="3" t="s">
        <v>25427</v>
      </c>
      <c r="AX268" s="4"/>
      <c r="AY268" s="3" t="s">
        <v>25426</v>
      </c>
      <c r="AZ268" s="4"/>
      <c r="BA268" s="3" t="s">
        <v>25425</v>
      </c>
      <c r="BB268" s="4"/>
      <c r="BC268" s="3" t="s">
        <v>25424</v>
      </c>
      <c r="BD268" s="4"/>
      <c r="BE268" s="3" t="s">
        <v>25423</v>
      </c>
      <c r="BF268" s="4"/>
    </row>
    <row r="269" spans="2:58" customFormat="1">
      <c r="B269" t="str">
        <f>IFERROR(VLOOKUP(E269,Swadesh!$C$6:$D$212,2,FALSE),"")</f>
        <v/>
      </c>
      <c r="D269" t="s">
        <v>22454</v>
      </c>
      <c r="E269" s="6" t="s">
        <v>25422</v>
      </c>
      <c r="F269" s="5">
        <v>4.2089999999999996</v>
      </c>
      <c r="G269">
        <f t="shared" si="4"/>
        <v>3</v>
      </c>
      <c r="H269" s="3" t="s">
        <v>25421</v>
      </c>
      <c r="I269" s="4"/>
      <c r="J269" s="3" t="s">
        <v>25420</v>
      </c>
      <c r="K269" s="4" t="s">
        <v>1176</v>
      </c>
      <c r="L269" s="3" t="s">
        <v>25419</v>
      </c>
      <c r="M269" s="4"/>
      <c r="N269" s="3" t="s">
        <v>25418</v>
      </c>
      <c r="O269" s="4"/>
      <c r="P269" t="s">
        <v>907</v>
      </c>
      <c r="Q269" s="3"/>
      <c r="R269" s="4"/>
      <c r="S269" t="s">
        <v>907</v>
      </c>
      <c r="T269" s="3" t="s">
        <v>25417</v>
      </c>
      <c r="U269" s="4"/>
      <c r="V269" s="3" t="s">
        <v>25416</v>
      </c>
      <c r="W269" s="4"/>
      <c r="X269" s="3" t="s">
        <v>25415</v>
      </c>
      <c r="Y269" s="4"/>
      <c r="Z269" t="s">
        <v>907</v>
      </c>
      <c r="AA269" s="3"/>
      <c r="AB269" s="4"/>
      <c r="AC269" s="3" t="s">
        <v>25414</v>
      </c>
      <c r="AD269" s="4"/>
      <c r="AE269" s="3" t="s">
        <v>25413</v>
      </c>
      <c r="AF269" s="4"/>
      <c r="AG269" s="3" t="s">
        <v>25412</v>
      </c>
      <c r="AH269" s="4"/>
      <c r="AI269" s="3" t="s">
        <v>25411</v>
      </c>
      <c r="AJ269" s="4"/>
      <c r="AK269" s="3" t="s">
        <v>25410</v>
      </c>
      <c r="AL269" s="4"/>
      <c r="AM269" s="3" t="s">
        <v>25409</v>
      </c>
      <c r="AN269" s="4"/>
      <c r="AO269" s="3" t="s">
        <v>22027</v>
      </c>
      <c r="AP269" s="4"/>
      <c r="AQ269" s="3" t="s">
        <v>22027</v>
      </c>
      <c r="AR269" s="4"/>
      <c r="AS269" s="3" t="s">
        <v>923</v>
      </c>
      <c r="AT269" s="4"/>
      <c r="AU269" s="3" t="s">
        <v>25408</v>
      </c>
      <c r="AV269" s="4"/>
      <c r="AW269" s="3" t="s">
        <v>25407</v>
      </c>
      <c r="AX269" s="4"/>
      <c r="AY269" s="3" t="s">
        <v>25406</v>
      </c>
      <c r="AZ269" s="4"/>
      <c r="BA269" s="3" t="s">
        <v>25405</v>
      </c>
      <c r="BB269" s="4"/>
      <c r="BC269" s="3" t="s">
        <v>25404</v>
      </c>
      <c r="BD269" s="4"/>
      <c r="BE269" s="3" t="s">
        <v>25403</v>
      </c>
      <c r="BF269" s="4"/>
    </row>
    <row r="270" spans="2:58" customFormat="1">
      <c r="B270">
        <f>IFERROR(VLOOKUP(E270,Swadesh!$C$6:$D$212,2,FALSE),"")</f>
        <v>74</v>
      </c>
      <c r="D270" t="s">
        <v>22454</v>
      </c>
      <c r="E270" s="6" t="s">
        <v>25402</v>
      </c>
      <c r="F270" s="5">
        <v>4.21</v>
      </c>
      <c r="G270">
        <f t="shared" si="4"/>
        <v>2</v>
      </c>
      <c r="H270" s="3" t="s">
        <v>25401</v>
      </c>
      <c r="I270" s="4"/>
      <c r="J270" s="3" t="s">
        <v>25400</v>
      </c>
      <c r="K270" s="4"/>
      <c r="L270" s="3" t="s">
        <v>25399</v>
      </c>
      <c r="M270" s="4"/>
      <c r="N270" s="3" t="s">
        <v>25398</v>
      </c>
      <c r="O270" s="4"/>
      <c r="P270" t="s">
        <v>907</v>
      </c>
      <c r="Q270" s="3"/>
      <c r="R270" s="4" t="s">
        <v>25397</v>
      </c>
      <c r="S270" t="s">
        <v>25396</v>
      </c>
      <c r="T270" s="3" t="s">
        <v>25395</v>
      </c>
      <c r="U270" s="4" t="s">
        <v>25394</v>
      </c>
      <c r="V270" s="3" t="s">
        <v>25393</v>
      </c>
      <c r="W270" s="4" t="s">
        <v>25392</v>
      </c>
      <c r="X270" s="3" t="s">
        <v>25391</v>
      </c>
      <c r="Y270" s="4" t="s">
        <v>25390</v>
      </c>
      <c r="Z270" t="s">
        <v>907</v>
      </c>
      <c r="AA270" s="3" t="s">
        <v>25389</v>
      </c>
      <c r="AB270" s="4" t="s">
        <v>25388</v>
      </c>
      <c r="AC270" s="3" t="s">
        <v>25387</v>
      </c>
      <c r="AD270" s="4"/>
      <c r="AE270" s="3" t="s">
        <v>25386</v>
      </c>
      <c r="AF270" s="4"/>
      <c r="AG270" s="3" t="s">
        <v>25385</v>
      </c>
      <c r="AH270" s="4"/>
      <c r="AI270" s="3" t="s">
        <v>25384</v>
      </c>
      <c r="AJ270" s="4"/>
      <c r="AK270" s="3" t="s">
        <v>25383</v>
      </c>
      <c r="AL270" s="4"/>
      <c r="AM270" s="3" t="s">
        <v>25382</v>
      </c>
      <c r="AN270" s="4"/>
      <c r="AO270" s="3" t="s">
        <v>25381</v>
      </c>
      <c r="AP270" s="4"/>
      <c r="AQ270" s="3" t="s">
        <v>25380</v>
      </c>
      <c r="AR270" s="4"/>
      <c r="AS270" s="3" t="s">
        <v>25379</v>
      </c>
      <c r="AT270" s="4"/>
      <c r="AU270" s="3" t="s">
        <v>25378</v>
      </c>
      <c r="AV270" s="4"/>
      <c r="AW270" s="3" t="s">
        <v>7672</v>
      </c>
      <c r="AX270" s="4"/>
      <c r="AY270" s="3" t="s">
        <v>25377</v>
      </c>
      <c r="AZ270" s="4"/>
      <c r="BA270" s="3" t="s">
        <v>25376</v>
      </c>
      <c r="BB270" s="4"/>
      <c r="BC270" s="3" t="s">
        <v>25375</v>
      </c>
      <c r="BD270" s="4"/>
      <c r="BE270" s="3" t="s">
        <v>25374</v>
      </c>
      <c r="BF270" s="4"/>
    </row>
    <row r="271" spans="2:58" customFormat="1">
      <c r="B271" t="str">
        <f>IFERROR(VLOOKUP(E271,Swadesh!$C$6:$D$212,2,FALSE),"")</f>
        <v/>
      </c>
      <c r="D271" t="s">
        <v>22454</v>
      </c>
      <c r="E271" s="6" t="s">
        <v>25373</v>
      </c>
      <c r="F271" s="5">
        <v>4.2119999999999997</v>
      </c>
      <c r="G271">
        <f t="shared" si="4"/>
        <v>3</v>
      </c>
      <c r="H271" s="3" t="s">
        <v>25372</v>
      </c>
      <c r="I271" s="4"/>
      <c r="J271" s="3" t="s">
        <v>25371</v>
      </c>
      <c r="K271" s="4"/>
      <c r="L271" s="3" t="s">
        <v>25370</v>
      </c>
      <c r="M271" s="4"/>
      <c r="N271" s="3" t="s">
        <v>25369</v>
      </c>
      <c r="O271" s="4"/>
      <c r="P271" t="s">
        <v>907</v>
      </c>
      <c r="Q271" s="3"/>
      <c r="R271" s="4"/>
      <c r="S271" t="s">
        <v>907</v>
      </c>
      <c r="T271" s="3" t="s">
        <v>25368</v>
      </c>
      <c r="U271" s="4"/>
      <c r="V271" s="3" t="s">
        <v>25367</v>
      </c>
      <c r="W271" s="4"/>
      <c r="X271" s="3" t="s">
        <v>25366</v>
      </c>
      <c r="Y271" s="4"/>
      <c r="Z271" t="s">
        <v>907</v>
      </c>
      <c r="AA271" s="3" t="s">
        <v>25365</v>
      </c>
      <c r="AB271" s="4" t="s">
        <v>25364</v>
      </c>
      <c r="AC271" s="3" t="s">
        <v>25363</v>
      </c>
      <c r="AD271" s="4"/>
      <c r="AE271" s="3" t="s">
        <v>25362</v>
      </c>
      <c r="AF271" s="4"/>
      <c r="AG271" s="3" t="s">
        <v>25361</v>
      </c>
      <c r="AH271" s="4" t="s">
        <v>25360</v>
      </c>
      <c r="AI271" s="3" t="s">
        <v>25359</v>
      </c>
      <c r="AJ271" s="4"/>
      <c r="AK271" s="3" t="s">
        <v>25358</v>
      </c>
      <c r="AL271" s="4"/>
      <c r="AM271" s="3" t="s">
        <v>25357</v>
      </c>
      <c r="AN271" s="4"/>
      <c r="AO271" s="3" t="s">
        <v>25356</v>
      </c>
      <c r="AP271" s="4"/>
      <c r="AQ271" s="3" t="s">
        <v>25355</v>
      </c>
      <c r="AR271" s="4"/>
      <c r="AS271" s="3" t="s">
        <v>923</v>
      </c>
      <c r="AT271" s="4"/>
      <c r="AU271" s="3" t="s">
        <v>25354</v>
      </c>
      <c r="AV271" s="4"/>
      <c r="AW271" s="3" t="s">
        <v>25353</v>
      </c>
      <c r="AX271" s="4"/>
      <c r="AY271" s="3" t="s">
        <v>25352</v>
      </c>
      <c r="AZ271" s="4"/>
      <c r="BA271" s="3" t="s">
        <v>25351</v>
      </c>
      <c r="BB271" s="4"/>
      <c r="BC271" s="3" t="s">
        <v>25350</v>
      </c>
      <c r="BD271" s="4"/>
      <c r="BE271" s="3" t="s">
        <v>25349</v>
      </c>
      <c r="BF271" s="4"/>
    </row>
    <row r="272" spans="2:58" customFormat="1">
      <c r="B272" t="str">
        <f>IFERROR(VLOOKUP(E272,Swadesh!$C$6:$D$212,2,FALSE),"")</f>
        <v/>
      </c>
      <c r="D272" t="s">
        <v>22454</v>
      </c>
      <c r="E272" s="6" t="s">
        <v>25348</v>
      </c>
      <c r="F272" s="5">
        <v>4.2130000000000001</v>
      </c>
      <c r="G272">
        <f t="shared" si="4"/>
        <v>3</v>
      </c>
      <c r="H272" s="3" t="s">
        <v>25347</v>
      </c>
      <c r="I272" s="4"/>
      <c r="J272" s="3" t="s">
        <v>25346</v>
      </c>
      <c r="K272" s="4" t="s">
        <v>25345</v>
      </c>
      <c r="L272" s="3" t="s">
        <v>25344</v>
      </c>
      <c r="M272" s="4"/>
      <c r="N272" s="3" t="s">
        <v>25343</v>
      </c>
      <c r="O272" s="4"/>
      <c r="P272" t="s">
        <v>907</v>
      </c>
      <c r="Q272" s="3"/>
      <c r="R272" s="4"/>
      <c r="S272" t="s">
        <v>907</v>
      </c>
      <c r="T272" s="3" t="s">
        <v>25342</v>
      </c>
      <c r="U272" s="4"/>
      <c r="V272" s="3" t="s">
        <v>25341</v>
      </c>
      <c r="W272" s="4"/>
      <c r="X272" s="3" t="s">
        <v>25340</v>
      </c>
      <c r="Y272" s="4"/>
      <c r="Z272" t="s">
        <v>907</v>
      </c>
      <c r="AA272" s="3" t="s">
        <v>25339</v>
      </c>
      <c r="AB272" s="4" t="s">
        <v>25338</v>
      </c>
      <c r="AC272" s="3" t="s">
        <v>25337</v>
      </c>
      <c r="AD272" s="4"/>
      <c r="AE272" s="3" t="s">
        <v>25336</v>
      </c>
      <c r="AF272" s="4"/>
      <c r="AG272" s="3"/>
      <c r="AH272" s="4"/>
      <c r="AI272" s="3" t="s">
        <v>25335</v>
      </c>
      <c r="AJ272" s="4"/>
      <c r="AK272" s="3" t="s">
        <v>25334</v>
      </c>
      <c r="AL272" s="4"/>
      <c r="AM272" s="3" t="s">
        <v>25333</v>
      </c>
      <c r="AN272" s="4"/>
      <c r="AO272" s="3"/>
      <c r="AP272" s="4"/>
      <c r="AQ272" s="3" t="s">
        <v>25332</v>
      </c>
      <c r="AR272" s="4"/>
      <c r="AS272" s="3" t="s">
        <v>923</v>
      </c>
      <c r="AT272" s="4"/>
      <c r="AU272" s="3" t="s">
        <v>25331</v>
      </c>
      <c r="AV272" s="4"/>
      <c r="AW272" s="3" t="s">
        <v>25330</v>
      </c>
      <c r="AX272" s="4"/>
      <c r="AY272" s="3" t="s">
        <v>25329</v>
      </c>
      <c r="AZ272" s="4"/>
      <c r="BA272" s="3" t="s">
        <v>25328</v>
      </c>
      <c r="BB272" s="4"/>
      <c r="BC272" s="3" t="s">
        <v>25327</v>
      </c>
      <c r="BD272" s="4" t="s">
        <v>2245</v>
      </c>
      <c r="BE272" s="3" t="s">
        <v>25326</v>
      </c>
      <c r="BF272" s="4"/>
    </row>
    <row r="273" spans="2:57" customFormat="1">
      <c r="B273" t="str">
        <f>IFERROR(VLOOKUP(E273,Swadesh!$C$6:$D$212,2,FALSE),"")</f>
        <v/>
      </c>
      <c r="D273" t="s">
        <v>22454</v>
      </c>
      <c r="E273" s="6" t="s">
        <v>25325</v>
      </c>
      <c r="F273" s="5">
        <v>4.2140000000000004</v>
      </c>
      <c r="G273">
        <f t="shared" si="4"/>
        <v>3</v>
      </c>
      <c r="H273" s="3" t="s">
        <v>25324</v>
      </c>
      <c r="I273" s="4"/>
      <c r="J273" s="3" t="s">
        <v>25323</v>
      </c>
      <c r="K273" s="4"/>
      <c r="L273" s="3" t="s">
        <v>25322</v>
      </c>
      <c r="M273" s="4"/>
      <c r="N273" s="3" t="s">
        <v>25321</v>
      </c>
      <c r="O273" s="4"/>
      <c r="P273" t="s">
        <v>907</v>
      </c>
      <c r="Q273" s="3"/>
      <c r="R273" s="4"/>
      <c r="S273" t="s">
        <v>907</v>
      </c>
      <c r="T273" s="3"/>
      <c r="U273" s="4"/>
      <c r="V273" s="3" t="s">
        <v>25320</v>
      </c>
      <c r="W273" s="4"/>
      <c r="X273" s="3" t="s">
        <v>25319</v>
      </c>
      <c r="Y273" s="4"/>
      <c r="Z273" t="s">
        <v>907</v>
      </c>
      <c r="AA273" s="3" t="s">
        <v>25318</v>
      </c>
      <c r="AB273" s="4" t="s">
        <v>25317</v>
      </c>
      <c r="AC273" s="3" t="s">
        <v>25316</v>
      </c>
      <c r="AD273" s="4"/>
      <c r="AE273" s="3" t="s">
        <v>25315</v>
      </c>
      <c r="AF273" s="4"/>
      <c r="AG273" s="3"/>
      <c r="AH273" s="4"/>
      <c r="AI273" s="3" t="s">
        <v>25314</v>
      </c>
      <c r="AJ273" s="4"/>
      <c r="AK273" s="3"/>
      <c r="AL273" s="4"/>
      <c r="AM273" s="3" t="s">
        <v>25313</v>
      </c>
      <c r="AN273" s="4"/>
      <c r="AO273" s="3"/>
      <c r="AP273" s="4"/>
      <c r="AQ273" s="3" t="s">
        <v>25312</v>
      </c>
      <c r="AR273" s="4"/>
      <c r="AS273" s="3" t="s">
        <v>923</v>
      </c>
      <c r="AT273" s="4"/>
      <c r="AU273" s="3" t="s">
        <v>25311</v>
      </c>
      <c r="AV273" s="4"/>
      <c r="AW273" s="3" t="s">
        <v>25310</v>
      </c>
      <c r="AX273" s="4"/>
      <c r="AY273" s="3" t="s">
        <v>25309</v>
      </c>
      <c r="AZ273" s="4"/>
      <c r="BA273" s="3" t="s">
        <v>25308</v>
      </c>
      <c r="BB273" s="4"/>
      <c r="BC273" s="3" t="s">
        <v>25307</v>
      </c>
      <c r="BD273" s="4" t="s">
        <v>2985</v>
      </c>
      <c r="BE273" s="3" t="s">
        <v>25306</v>
      </c>
    </row>
    <row r="274" spans="2:57" customFormat="1">
      <c r="B274" t="str">
        <f>IFERROR(VLOOKUP(E274,Swadesh!$C$6:$D$212,2,FALSE),"")</f>
        <v/>
      </c>
      <c r="D274" t="s">
        <v>22454</v>
      </c>
      <c r="E274" s="6" t="s">
        <v>25305</v>
      </c>
      <c r="F274" s="5">
        <v>4.2149999999999999</v>
      </c>
      <c r="G274">
        <f t="shared" si="4"/>
        <v>3</v>
      </c>
      <c r="H274" s="3" t="s">
        <v>25304</v>
      </c>
      <c r="I274" s="4"/>
      <c r="J274" s="3" t="s">
        <v>25303</v>
      </c>
      <c r="K274" s="4" t="s">
        <v>25302</v>
      </c>
      <c r="L274" s="3" t="s">
        <v>25301</v>
      </c>
      <c r="M274" s="4" t="s">
        <v>25300</v>
      </c>
      <c r="N274" s="3" t="s">
        <v>25299</v>
      </c>
      <c r="O274" s="4"/>
      <c r="P274" t="s">
        <v>907</v>
      </c>
      <c r="Q274" s="3"/>
      <c r="R274" s="4"/>
      <c r="S274" t="s">
        <v>907</v>
      </c>
      <c r="T274" s="3" t="s">
        <v>25298</v>
      </c>
      <c r="U274" s="4"/>
      <c r="V274" s="3" t="s">
        <v>25297</v>
      </c>
      <c r="W274" s="4" t="s">
        <v>25296</v>
      </c>
      <c r="X274" s="3" t="s">
        <v>25295</v>
      </c>
      <c r="Y274" s="4"/>
      <c r="Z274" t="s">
        <v>907</v>
      </c>
      <c r="AA274" s="3" t="s">
        <v>25294</v>
      </c>
      <c r="AB274" s="4"/>
      <c r="AC274" s="3" t="s">
        <v>25293</v>
      </c>
      <c r="AD274" s="4"/>
      <c r="AE274" s="3" t="s">
        <v>25292</v>
      </c>
      <c r="AF274" s="4"/>
      <c r="AG274" s="3"/>
      <c r="AH274" s="4"/>
      <c r="AI274" s="3" t="s">
        <v>25291</v>
      </c>
      <c r="AJ274" s="4"/>
      <c r="AK274" s="3" t="s">
        <v>25290</v>
      </c>
      <c r="AL274" s="4"/>
      <c r="AM274" s="3" t="s">
        <v>25289</v>
      </c>
      <c r="AN274" s="4"/>
      <c r="AO274" s="3"/>
      <c r="AP274" s="4"/>
      <c r="AQ274" s="3" t="s">
        <v>25288</v>
      </c>
      <c r="AR274" s="4"/>
      <c r="AS274" s="3" t="s">
        <v>923</v>
      </c>
      <c r="AT274" s="4"/>
      <c r="AU274" s="3" t="s">
        <v>25287</v>
      </c>
      <c r="AV274" s="4"/>
      <c r="AW274" s="3" t="s">
        <v>25286</v>
      </c>
      <c r="AX274" s="4"/>
      <c r="AY274" s="3" t="s">
        <v>25285</v>
      </c>
      <c r="AZ274" s="4"/>
      <c r="BA274" s="3" t="s">
        <v>25284</v>
      </c>
      <c r="BB274" s="4"/>
      <c r="BC274" s="3" t="s">
        <v>25283</v>
      </c>
      <c r="BD274" s="4"/>
      <c r="BE274" s="3" t="s">
        <v>25282</v>
      </c>
    </row>
    <row r="275" spans="2:57" customFormat="1">
      <c r="B275">
        <f>IFERROR(VLOOKUP(E275,Swadesh!$C$6:$D$212,2,FALSE),"")</f>
        <v>73</v>
      </c>
      <c r="D275" t="s">
        <v>22454</v>
      </c>
      <c r="E275" s="6" t="s">
        <v>25281</v>
      </c>
      <c r="F275" s="5">
        <v>4.22</v>
      </c>
      <c r="G275">
        <f t="shared" si="4"/>
        <v>2</v>
      </c>
      <c r="H275" s="3" t="s">
        <v>25280</v>
      </c>
      <c r="I275" s="4"/>
      <c r="J275" s="3" t="s">
        <v>25279</v>
      </c>
      <c r="K275" s="4"/>
      <c r="L275" s="3" t="s">
        <v>25278</v>
      </c>
      <c r="M275" s="4"/>
      <c r="N275" s="3" t="s">
        <v>25277</v>
      </c>
      <c r="O275" s="4"/>
      <c r="P275" t="s">
        <v>907</v>
      </c>
      <c r="Q275" s="3"/>
      <c r="R275" s="4" t="s">
        <v>25276</v>
      </c>
      <c r="S275" t="s">
        <v>907</v>
      </c>
      <c r="T275" s="3" t="s">
        <v>25275</v>
      </c>
      <c r="U275" s="4" t="s">
        <v>25274</v>
      </c>
      <c r="V275" s="3" t="s">
        <v>25273</v>
      </c>
      <c r="W275" s="4"/>
      <c r="X275" s="3" t="s">
        <v>25272</v>
      </c>
      <c r="Y275" s="4"/>
      <c r="Z275" t="s">
        <v>907</v>
      </c>
      <c r="AA275" s="3" t="s">
        <v>25271</v>
      </c>
      <c r="AB275" s="4" t="s">
        <v>25270</v>
      </c>
      <c r="AC275" s="3" t="s">
        <v>25269</v>
      </c>
      <c r="AD275" s="4"/>
      <c r="AE275" s="3" t="s">
        <v>25268</v>
      </c>
      <c r="AF275" s="4"/>
      <c r="AG275" s="3" t="s">
        <v>25267</v>
      </c>
      <c r="AH275" s="4"/>
      <c r="AI275" s="3" t="s">
        <v>25266</v>
      </c>
      <c r="AJ275" s="4"/>
      <c r="AK275" s="3" t="s">
        <v>25265</v>
      </c>
      <c r="AL275" s="4"/>
      <c r="AM275" s="3" t="s">
        <v>25264</v>
      </c>
      <c r="AN275" s="4"/>
      <c r="AO275" s="3" t="s">
        <v>25263</v>
      </c>
      <c r="AP275" s="4"/>
      <c r="AQ275" s="3" t="s">
        <v>25262</v>
      </c>
      <c r="AR275" s="4"/>
      <c r="AS275" s="3" t="s">
        <v>25261</v>
      </c>
      <c r="AT275" s="4"/>
      <c r="AU275" s="3" t="s">
        <v>25260</v>
      </c>
      <c r="AV275" s="4"/>
      <c r="AW275" s="3" t="s">
        <v>25259</v>
      </c>
      <c r="AX275" s="4"/>
      <c r="AY275" s="3" t="s">
        <v>25258</v>
      </c>
      <c r="AZ275" s="4"/>
      <c r="BA275" s="3" t="s">
        <v>25257</v>
      </c>
      <c r="BB275" s="4"/>
      <c r="BC275" s="3" t="s">
        <v>25256</v>
      </c>
      <c r="BD275" s="4"/>
      <c r="BE275" s="3" t="s">
        <v>25255</v>
      </c>
    </row>
    <row r="276" spans="2:57" customFormat="1">
      <c r="B276" t="str">
        <f>IFERROR(VLOOKUP(E276,Swadesh!$C$6:$D$212,2,FALSE),"")</f>
        <v/>
      </c>
      <c r="D276" t="s">
        <v>22454</v>
      </c>
      <c r="E276" s="6" t="s">
        <v>25254</v>
      </c>
      <c r="F276" s="5">
        <v>4.2210000000000001</v>
      </c>
      <c r="G276">
        <f t="shared" si="4"/>
        <v>3</v>
      </c>
      <c r="H276" s="3" t="s">
        <v>25253</v>
      </c>
      <c r="I276" s="4"/>
      <c r="J276" s="3" t="s">
        <v>25252</v>
      </c>
      <c r="K276" s="4" t="s">
        <v>25251</v>
      </c>
      <c r="L276" s="3"/>
      <c r="M276" s="4"/>
      <c r="N276" s="3" t="s">
        <v>25250</v>
      </c>
      <c r="O276" s="4"/>
      <c r="P276" t="s">
        <v>907</v>
      </c>
      <c r="Q276" s="3"/>
      <c r="R276" s="4"/>
      <c r="S276" t="s">
        <v>907</v>
      </c>
      <c r="T276" s="3"/>
      <c r="U276" s="4"/>
      <c r="V276" s="3"/>
      <c r="W276" s="4"/>
      <c r="X276" s="3"/>
      <c r="Y276" s="4"/>
      <c r="Z276" t="s">
        <v>907</v>
      </c>
      <c r="AA276" s="3"/>
      <c r="AB276" s="4"/>
      <c r="AC276" s="3" t="s">
        <v>25249</v>
      </c>
      <c r="AD276" s="4"/>
      <c r="AE276" s="3" t="s">
        <v>25248</v>
      </c>
      <c r="AF276" s="4" t="s">
        <v>25247</v>
      </c>
      <c r="AG276" s="3"/>
      <c r="AH276" s="4"/>
      <c r="AI276" s="3" t="s">
        <v>25246</v>
      </c>
      <c r="AJ276" s="4"/>
      <c r="AK276" s="3"/>
      <c r="AL276" s="4"/>
      <c r="AM276" s="3" t="s">
        <v>25245</v>
      </c>
      <c r="AN276" s="4"/>
      <c r="AO276" s="3"/>
      <c r="AP276" s="4"/>
      <c r="AQ276" s="3" t="s">
        <v>25244</v>
      </c>
      <c r="AR276" s="4"/>
      <c r="AS276" s="3" t="s">
        <v>923</v>
      </c>
      <c r="AT276" s="4"/>
      <c r="AU276" s="3" t="s">
        <v>25243</v>
      </c>
      <c r="AV276" s="4"/>
      <c r="AW276" s="3" t="s">
        <v>25242</v>
      </c>
      <c r="AX276" s="4"/>
      <c r="AY276" s="3" t="s">
        <v>25241</v>
      </c>
      <c r="AZ276" s="4"/>
      <c r="BA276" s="3" t="s">
        <v>25240</v>
      </c>
      <c r="BB276" s="4"/>
      <c r="BC276" s="3" t="s">
        <v>25239</v>
      </c>
      <c r="BD276" s="4"/>
      <c r="BE276" s="3" t="s">
        <v>1872</v>
      </c>
    </row>
    <row r="277" spans="2:57" customFormat="1">
      <c r="B277" t="str">
        <f>IFERROR(VLOOKUP(E277,Swadesh!$C$6:$D$212,2,FALSE),"")</f>
        <v/>
      </c>
      <c r="D277" t="s">
        <v>22454</v>
      </c>
      <c r="E277" s="6" t="s">
        <v>25238</v>
      </c>
      <c r="F277" s="5">
        <v>4.2220000000000004</v>
      </c>
      <c r="G277">
        <f t="shared" si="4"/>
        <v>3</v>
      </c>
      <c r="H277" s="3" t="s">
        <v>25237</v>
      </c>
      <c r="I277" s="4"/>
      <c r="J277" s="3" t="s">
        <v>25236</v>
      </c>
      <c r="K277" s="4" t="s">
        <v>25235</v>
      </c>
      <c r="L277" s="3"/>
      <c r="M277" s="4"/>
      <c r="N277" s="3" t="s">
        <v>25234</v>
      </c>
      <c r="O277" s="4"/>
      <c r="P277" t="s">
        <v>907</v>
      </c>
      <c r="Q277" s="3"/>
      <c r="R277" s="4"/>
      <c r="S277" t="s">
        <v>907</v>
      </c>
      <c r="T277" s="3"/>
      <c r="U277" s="4"/>
      <c r="V277" s="3"/>
      <c r="W277" s="4"/>
      <c r="X277" s="3" t="s">
        <v>25233</v>
      </c>
      <c r="Y277" s="4"/>
      <c r="Z277" t="s">
        <v>907</v>
      </c>
      <c r="AA277" s="3"/>
      <c r="AB277" s="4"/>
      <c r="AC277" s="3" t="s">
        <v>25232</v>
      </c>
      <c r="AD277" s="4" t="s">
        <v>25231</v>
      </c>
      <c r="AE277" s="3" t="s">
        <v>25230</v>
      </c>
      <c r="AF277" s="4" t="s">
        <v>25229</v>
      </c>
      <c r="AG277" s="3"/>
      <c r="AH277" s="4"/>
      <c r="AI277" s="3" t="s">
        <v>25228</v>
      </c>
      <c r="AJ277" s="4"/>
      <c r="AK277" s="3" t="s">
        <v>25227</v>
      </c>
      <c r="AL277" s="4" t="s">
        <v>25226</v>
      </c>
      <c r="AM277" s="3" t="s">
        <v>25225</v>
      </c>
      <c r="AN277" s="4"/>
      <c r="AO277" s="3"/>
      <c r="AP277" s="4"/>
      <c r="AQ277" s="3" t="s">
        <v>25224</v>
      </c>
      <c r="AR277" s="4"/>
      <c r="AS277" s="3" t="s">
        <v>923</v>
      </c>
      <c r="AT277" s="4"/>
      <c r="AU277" s="3" t="s">
        <v>25223</v>
      </c>
      <c r="AV277" s="4"/>
      <c r="AW277" s="3" t="s">
        <v>25222</v>
      </c>
      <c r="AX277" s="4"/>
      <c r="AY277" s="3" t="s">
        <v>25221</v>
      </c>
      <c r="AZ277" s="4" t="s">
        <v>25220</v>
      </c>
      <c r="BA277" s="3" t="s">
        <v>18756</v>
      </c>
      <c r="BB277" s="4"/>
      <c r="BC277" s="3" t="s">
        <v>25219</v>
      </c>
      <c r="BD277" s="4" t="s">
        <v>25218</v>
      </c>
      <c r="BE277" s="3" t="s">
        <v>25217</v>
      </c>
    </row>
    <row r="278" spans="2:57" customFormat="1">
      <c r="B278">
        <f>IFERROR(VLOOKUP(E278,Swadesh!$C$6:$D$212,2,FALSE),"")</f>
        <v>75</v>
      </c>
      <c r="D278" t="s">
        <v>22454</v>
      </c>
      <c r="E278" s="6" t="s">
        <v>25216</v>
      </c>
      <c r="F278" s="5">
        <v>4.2300000000000004</v>
      </c>
      <c r="G278">
        <f t="shared" si="4"/>
        <v>2</v>
      </c>
      <c r="H278" s="3" t="s">
        <v>25215</v>
      </c>
      <c r="I278" s="4"/>
      <c r="J278" s="3" t="s">
        <v>25125</v>
      </c>
      <c r="K278" s="4"/>
      <c r="L278" s="3" t="s">
        <v>25214</v>
      </c>
      <c r="M278" s="4"/>
      <c r="N278" s="3" t="s">
        <v>25213</v>
      </c>
      <c r="O278" s="4"/>
      <c r="P278" t="s">
        <v>907</v>
      </c>
      <c r="Q278" s="3" t="s">
        <v>25212</v>
      </c>
      <c r="R278" s="4" t="s">
        <v>25211</v>
      </c>
      <c r="S278" t="s">
        <v>907</v>
      </c>
      <c r="T278" s="3" t="s">
        <v>25210</v>
      </c>
      <c r="U278" s="4"/>
      <c r="V278" s="3" t="s">
        <v>25208</v>
      </c>
      <c r="W278" s="4" t="s">
        <v>25209</v>
      </c>
      <c r="X278" s="3" t="s">
        <v>25208</v>
      </c>
      <c r="Y278" s="4"/>
      <c r="Z278" t="s">
        <v>907</v>
      </c>
      <c r="AA278" s="3" t="s">
        <v>25207</v>
      </c>
      <c r="AB278" s="4" t="s">
        <v>25206</v>
      </c>
      <c r="AC278" s="3" t="s">
        <v>25205</v>
      </c>
      <c r="AD278" s="4"/>
      <c r="AE278" s="3" t="s">
        <v>25204</v>
      </c>
      <c r="AF278" s="4"/>
      <c r="AG278" s="3" t="s">
        <v>25203</v>
      </c>
      <c r="AH278" s="4"/>
      <c r="AI278" s="3" t="s">
        <v>25202</v>
      </c>
      <c r="AJ278" s="4"/>
      <c r="AK278" s="3" t="s">
        <v>3283</v>
      </c>
      <c r="AL278" s="4"/>
      <c r="AM278" s="3" t="s">
        <v>25201</v>
      </c>
      <c r="AN278" s="4"/>
      <c r="AO278" s="3" t="s">
        <v>25200</v>
      </c>
      <c r="AP278" s="4"/>
      <c r="AQ278" s="3" t="s">
        <v>25199</v>
      </c>
      <c r="AR278" s="4"/>
      <c r="AS278" s="3" t="s">
        <v>923</v>
      </c>
      <c r="AT278" s="4"/>
      <c r="AU278" s="3" t="s">
        <v>25198</v>
      </c>
      <c r="AV278" s="4"/>
      <c r="AW278" s="3" t="s">
        <v>8971</v>
      </c>
      <c r="AX278" s="4"/>
      <c r="AY278" s="3" t="s">
        <v>25197</v>
      </c>
      <c r="AZ278" s="4"/>
      <c r="BA278" s="3" t="s">
        <v>25196</v>
      </c>
      <c r="BB278" s="4"/>
      <c r="BC278" s="3" t="s">
        <v>25195</v>
      </c>
      <c r="BD278" s="4"/>
      <c r="BE278" s="3" t="s">
        <v>25108</v>
      </c>
    </row>
    <row r="279" spans="2:57" customFormat="1">
      <c r="B279" t="str">
        <f>IFERROR(VLOOKUP(E279,Swadesh!$C$6:$D$212,2,FALSE),"")</f>
        <v/>
      </c>
      <c r="D279" t="s">
        <v>22454</v>
      </c>
      <c r="E279" s="6" t="s">
        <v>25194</v>
      </c>
      <c r="F279" s="5">
        <v>4.2309999999999999</v>
      </c>
      <c r="G279">
        <f t="shared" si="4"/>
        <v>3</v>
      </c>
      <c r="H279" s="3" t="s">
        <v>25193</v>
      </c>
      <c r="I279" s="4"/>
      <c r="J279" s="3" t="s">
        <v>25192</v>
      </c>
      <c r="K279" s="4"/>
      <c r="L279" s="3"/>
      <c r="M279" s="4"/>
      <c r="N279" s="3" t="s">
        <v>25191</v>
      </c>
      <c r="O279" s="4"/>
      <c r="P279" t="s">
        <v>907</v>
      </c>
      <c r="Q279" s="3"/>
      <c r="R279" s="4"/>
      <c r="S279" t="s">
        <v>907</v>
      </c>
      <c r="T279" s="3"/>
      <c r="U279" s="4"/>
      <c r="V279" s="3" t="s">
        <v>25190</v>
      </c>
      <c r="W279" s="4"/>
      <c r="X279" s="3" t="s">
        <v>25189</v>
      </c>
      <c r="Y279" s="4"/>
      <c r="Z279" t="s">
        <v>907</v>
      </c>
      <c r="AA279" s="3" t="s">
        <v>25188</v>
      </c>
      <c r="AB279" s="4" t="s">
        <v>25187</v>
      </c>
      <c r="AC279" s="3" t="s">
        <v>25186</v>
      </c>
      <c r="AD279" s="4"/>
      <c r="AE279" s="3" t="s">
        <v>25185</v>
      </c>
      <c r="AF279" s="4"/>
      <c r="AG279" s="3"/>
      <c r="AH279" s="4"/>
      <c r="AI279" s="3" t="s">
        <v>25184</v>
      </c>
      <c r="AJ279" s="4"/>
      <c r="AK279" s="3" t="s">
        <v>25183</v>
      </c>
      <c r="AL279" s="4"/>
      <c r="AM279" s="3" t="s">
        <v>25182</v>
      </c>
      <c r="AN279" s="4"/>
      <c r="AO279" s="3"/>
      <c r="AP279" s="4"/>
      <c r="AQ279" s="3" t="s">
        <v>25181</v>
      </c>
      <c r="AR279" s="4"/>
      <c r="AS279" s="3" t="s">
        <v>923</v>
      </c>
      <c r="AT279" s="4"/>
      <c r="AU279" s="3" t="s">
        <v>25180</v>
      </c>
      <c r="AV279" s="4"/>
      <c r="AW279" s="3" t="s">
        <v>25179</v>
      </c>
      <c r="AX279" s="4"/>
      <c r="AY279" s="3" t="s">
        <v>25178</v>
      </c>
      <c r="AZ279" s="4" t="s">
        <v>25177</v>
      </c>
      <c r="BA279" s="3" t="s">
        <v>25176</v>
      </c>
      <c r="BB279" s="4"/>
      <c r="BC279" s="3" t="s">
        <v>25175</v>
      </c>
      <c r="BD279" s="4" t="s">
        <v>2722</v>
      </c>
      <c r="BE279" s="3" t="s">
        <v>25174</v>
      </c>
    </row>
    <row r="280" spans="2:57" customFormat="1">
      <c r="B280" t="str">
        <f>IFERROR(VLOOKUP(E280,Swadesh!$C$6:$D$212,2,FALSE),"")</f>
        <v/>
      </c>
      <c r="D280" t="s">
        <v>22454</v>
      </c>
      <c r="E280" s="6" t="s">
        <v>25173</v>
      </c>
      <c r="F280" s="5">
        <v>4.2320000000000002</v>
      </c>
      <c r="G280">
        <f t="shared" si="4"/>
        <v>3</v>
      </c>
      <c r="H280" s="3" t="s">
        <v>25172</v>
      </c>
      <c r="I280" s="4"/>
      <c r="J280" s="3" t="s">
        <v>25171</v>
      </c>
      <c r="K280" s="4"/>
      <c r="L280" s="3"/>
      <c r="M280" s="4"/>
      <c r="N280" s="3" t="s">
        <v>25170</v>
      </c>
      <c r="O280" s="4"/>
      <c r="P280" t="s">
        <v>907</v>
      </c>
      <c r="Q280" s="3"/>
      <c r="R280" s="4"/>
      <c r="S280" t="s">
        <v>907</v>
      </c>
      <c r="T280" s="3" t="s">
        <v>25169</v>
      </c>
      <c r="U280" s="4" t="s">
        <v>25168</v>
      </c>
      <c r="V280" s="3" t="s">
        <v>25167</v>
      </c>
      <c r="W280" s="4"/>
      <c r="X280" s="3" t="s">
        <v>25166</v>
      </c>
      <c r="Y280" s="4"/>
      <c r="Z280" t="s">
        <v>907</v>
      </c>
      <c r="AA280" s="3" t="s">
        <v>25165</v>
      </c>
      <c r="AB280" s="4"/>
      <c r="AC280" s="3" t="s">
        <v>25164</v>
      </c>
      <c r="AD280" s="4"/>
      <c r="AE280" s="3" t="s">
        <v>25163</v>
      </c>
      <c r="AF280" s="4"/>
      <c r="AG280" s="3"/>
      <c r="AH280" s="4"/>
      <c r="AI280" s="3" t="s">
        <v>25162</v>
      </c>
      <c r="AJ280" s="4"/>
      <c r="AK280" s="3" t="s">
        <v>25161</v>
      </c>
      <c r="AL280" s="4"/>
      <c r="AM280" s="3" t="s">
        <v>25160</v>
      </c>
      <c r="AN280" s="4"/>
      <c r="AO280" s="3"/>
      <c r="AP280" s="4"/>
      <c r="AQ280" s="3" t="s">
        <v>25159</v>
      </c>
      <c r="AR280" s="4"/>
      <c r="AS280" s="3" t="s">
        <v>923</v>
      </c>
      <c r="AT280" s="4"/>
      <c r="AU280" s="3" t="s">
        <v>25158</v>
      </c>
      <c r="AV280" s="4"/>
      <c r="AW280" s="3" t="s">
        <v>25157</v>
      </c>
      <c r="AX280" s="4"/>
      <c r="AY280" s="3" t="s">
        <v>25156</v>
      </c>
      <c r="AZ280" s="4"/>
      <c r="BA280" s="3" t="s">
        <v>25155</v>
      </c>
      <c r="BB280" s="4"/>
      <c r="BC280" s="3" t="s">
        <v>25154</v>
      </c>
      <c r="BD280" s="4"/>
      <c r="BE280" s="3" t="s">
        <v>25153</v>
      </c>
    </row>
    <row r="281" spans="2:57" customFormat="1">
      <c r="B281">
        <f>IFERROR(VLOOKUP(E281,Swadesh!$C$6:$D$212,2,FALSE),"")</f>
        <v>76</v>
      </c>
      <c r="D281" t="s">
        <v>22454</v>
      </c>
      <c r="E281" s="6" t="s">
        <v>25152</v>
      </c>
      <c r="F281" s="5">
        <v>4.24</v>
      </c>
      <c r="G281">
        <f t="shared" si="4"/>
        <v>2</v>
      </c>
      <c r="H281" s="3" t="s">
        <v>25151</v>
      </c>
      <c r="I281" s="4"/>
      <c r="J281" s="3" t="s">
        <v>9574</v>
      </c>
      <c r="K281" s="4" t="s">
        <v>25150</v>
      </c>
      <c r="L281" s="3" t="s">
        <v>25149</v>
      </c>
      <c r="M281" s="4"/>
      <c r="N281" s="3" t="s">
        <v>25148</v>
      </c>
      <c r="O281" s="4"/>
      <c r="P281" t="s">
        <v>907</v>
      </c>
      <c r="Q281" s="3"/>
      <c r="R281" s="4" t="s">
        <v>25147</v>
      </c>
      <c r="S281" t="s">
        <v>907</v>
      </c>
      <c r="T281" s="3" t="s">
        <v>25146</v>
      </c>
      <c r="U281" s="4" t="s">
        <v>25145</v>
      </c>
      <c r="V281" s="3" t="s">
        <v>25144</v>
      </c>
      <c r="W281" s="4" t="s">
        <v>25143</v>
      </c>
      <c r="X281" s="3" t="s">
        <v>25102</v>
      </c>
      <c r="Y281" s="4"/>
      <c r="Z281" t="s">
        <v>907</v>
      </c>
      <c r="AA281" s="3" t="s">
        <v>25142</v>
      </c>
      <c r="AB281" s="4" t="s">
        <v>25141</v>
      </c>
      <c r="AC281" s="3" t="s">
        <v>25140</v>
      </c>
      <c r="AD281" s="4"/>
      <c r="AE281" s="3" t="s">
        <v>25139</v>
      </c>
      <c r="AF281" s="4"/>
      <c r="AG281" s="3" t="s">
        <v>25138</v>
      </c>
      <c r="AH281" s="4"/>
      <c r="AI281" s="3" t="s">
        <v>25137</v>
      </c>
      <c r="AJ281" s="4"/>
      <c r="AK281" s="3" t="s">
        <v>25136</v>
      </c>
      <c r="AL281" s="4"/>
      <c r="AM281" s="3" t="s">
        <v>25135</v>
      </c>
      <c r="AN281" s="4"/>
      <c r="AO281" s="3" t="s">
        <v>25134</v>
      </c>
      <c r="AP281" s="4"/>
      <c r="AQ281" s="3" t="s">
        <v>25133</v>
      </c>
      <c r="AR281" s="4"/>
      <c r="AS281" s="3" t="s">
        <v>25132</v>
      </c>
      <c r="AT281" s="4"/>
      <c r="AU281" s="3" t="s">
        <v>25131</v>
      </c>
      <c r="AV281" s="4"/>
      <c r="AW281" s="3" t="s">
        <v>17734</v>
      </c>
      <c r="AX281" s="4"/>
      <c r="AY281" s="3" t="s">
        <v>25130</v>
      </c>
      <c r="AZ281" s="4"/>
      <c r="BA281" s="3" t="s">
        <v>25130</v>
      </c>
      <c r="BB281" s="4"/>
      <c r="BC281" s="3" t="s">
        <v>25129</v>
      </c>
      <c r="BD281" s="4"/>
      <c r="BE281" s="3" t="s">
        <v>25128</v>
      </c>
    </row>
    <row r="282" spans="2:57" customFormat="1">
      <c r="B282" t="str">
        <f>IFERROR(VLOOKUP(E282,Swadesh!$C$6:$D$212,2,FALSE),"")</f>
        <v/>
      </c>
      <c r="D282" t="s">
        <v>22454</v>
      </c>
      <c r="E282" s="6" t="s">
        <v>25127</v>
      </c>
      <c r="F282" s="5">
        <v>4.2409999999999997</v>
      </c>
      <c r="G282">
        <f t="shared" si="4"/>
        <v>3</v>
      </c>
      <c r="H282" s="3" t="s">
        <v>25126</v>
      </c>
      <c r="I282" s="4"/>
      <c r="J282" s="3" t="s">
        <v>25125</v>
      </c>
      <c r="K282" s="4" t="s">
        <v>25124</v>
      </c>
      <c r="L282" s="3" t="s">
        <v>25123</v>
      </c>
      <c r="M282" s="4"/>
      <c r="N282" s="3" t="s">
        <v>25122</v>
      </c>
      <c r="O282" s="4"/>
      <c r="P282" t="s">
        <v>907</v>
      </c>
      <c r="Q282" s="3"/>
      <c r="R282" s="4"/>
      <c r="S282" t="s">
        <v>907</v>
      </c>
      <c r="T282" s="3" t="s">
        <v>4064</v>
      </c>
      <c r="U282" s="4"/>
      <c r="V282" s="3" t="s">
        <v>25121</v>
      </c>
      <c r="W282" s="4"/>
      <c r="X282" s="3" t="s">
        <v>25102</v>
      </c>
      <c r="Y282" s="4"/>
      <c r="Z282" t="s">
        <v>907</v>
      </c>
      <c r="AA282" s="3" t="s">
        <v>25120</v>
      </c>
      <c r="AB282" s="4"/>
      <c r="AC282" s="3" t="s">
        <v>25119</v>
      </c>
      <c r="AD282" s="4"/>
      <c r="AE282" s="3" t="s">
        <v>25118</v>
      </c>
      <c r="AF282" s="4"/>
      <c r="AG282" s="3"/>
      <c r="AH282" s="4"/>
      <c r="AI282" s="3" t="s">
        <v>25117</v>
      </c>
      <c r="AJ282" s="4"/>
      <c r="AK282" s="3" t="s">
        <v>25116</v>
      </c>
      <c r="AL282" s="4"/>
      <c r="AM282" s="3" t="s">
        <v>25115</v>
      </c>
      <c r="AN282" s="4"/>
      <c r="AO282" s="3"/>
      <c r="AP282" s="4"/>
      <c r="AQ282" s="3" t="s">
        <v>25114</v>
      </c>
      <c r="AR282" s="4"/>
      <c r="AS282" s="3" t="s">
        <v>923</v>
      </c>
      <c r="AT282" s="4"/>
      <c r="AU282" s="3" t="s">
        <v>25113</v>
      </c>
      <c r="AV282" s="4"/>
      <c r="AW282" s="3" t="s">
        <v>25112</v>
      </c>
      <c r="AX282" s="4"/>
      <c r="AY282" s="3" t="s">
        <v>25111</v>
      </c>
      <c r="AZ282" s="4"/>
      <c r="BA282" s="3" t="s">
        <v>25110</v>
      </c>
      <c r="BB282" s="4"/>
      <c r="BC282" s="3" t="s">
        <v>25109</v>
      </c>
      <c r="BD282" s="4"/>
      <c r="BE282" s="3" t="s">
        <v>25108</v>
      </c>
    </row>
    <row r="283" spans="2:57" customFormat="1">
      <c r="B283" t="str">
        <f>IFERROR(VLOOKUP(E283,Swadesh!$C$6:$D$212,2,FALSE),"")</f>
        <v/>
      </c>
      <c r="D283" t="s">
        <v>22454</v>
      </c>
      <c r="E283" s="6" t="s">
        <v>25107</v>
      </c>
      <c r="F283" s="5">
        <v>4.25</v>
      </c>
      <c r="G283">
        <f t="shared" si="4"/>
        <v>2</v>
      </c>
      <c r="H283" s="3" t="s">
        <v>25106</v>
      </c>
      <c r="I283" s="4"/>
      <c r="J283" s="3" t="s">
        <v>25105</v>
      </c>
      <c r="K283" s="4"/>
      <c r="L283" s="3" t="s">
        <v>25104</v>
      </c>
      <c r="M283" s="4"/>
      <c r="N283" s="3" t="s">
        <v>25103</v>
      </c>
      <c r="O283" s="4"/>
      <c r="P283" t="s">
        <v>907</v>
      </c>
      <c r="Q283" s="3"/>
      <c r="R283" s="4"/>
      <c r="S283" t="s">
        <v>907</v>
      </c>
      <c r="T283" s="3"/>
      <c r="U283" s="4"/>
      <c r="V283" s="3" t="s">
        <v>25102</v>
      </c>
      <c r="W283" s="4"/>
      <c r="X283" s="3" t="s">
        <v>25101</v>
      </c>
      <c r="Y283" s="4"/>
      <c r="Z283" t="s">
        <v>907</v>
      </c>
      <c r="AA283" s="3" t="s">
        <v>25100</v>
      </c>
      <c r="AB283" s="4"/>
      <c r="AC283" s="3" t="s">
        <v>25099</v>
      </c>
      <c r="AD283" s="4"/>
      <c r="AE283" s="3" t="s">
        <v>25098</v>
      </c>
      <c r="AF283" s="4"/>
      <c r="AG283" s="3" t="s">
        <v>25097</v>
      </c>
      <c r="AH283" s="4"/>
      <c r="AI283" s="3" t="s">
        <v>25096</v>
      </c>
      <c r="AJ283" s="4"/>
      <c r="AK283" s="3" t="s">
        <v>25095</v>
      </c>
      <c r="AL283" s="4"/>
      <c r="AM283" s="3" t="s">
        <v>25094</v>
      </c>
      <c r="AN283" s="4"/>
      <c r="AO283" s="3" t="s">
        <v>25093</v>
      </c>
      <c r="AP283" s="4"/>
      <c r="AQ283" s="3" t="s">
        <v>25092</v>
      </c>
      <c r="AR283" s="4"/>
      <c r="AS283" s="3" t="s">
        <v>25091</v>
      </c>
      <c r="AT283" s="4"/>
      <c r="AU283" s="3" t="s">
        <v>25090</v>
      </c>
      <c r="AV283" s="4"/>
      <c r="AW283" s="3" t="s">
        <v>25089</v>
      </c>
      <c r="AX283" s="4"/>
      <c r="AY283" s="3" t="s">
        <v>25088</v>
      </c>
      <c r="AZ283" s="4"/>
      <c r="BA283" s="3" t="s">
        <v>25087</v>
      </c>
      <c r="BB283" s="4"/>
      <c r="BC283" s="3" t="s">
        <v>25086</v>
      </c>
      <c r="BD283" s="4"/>
      <c r="BE283" s="3" t="s">
        <v>25085</v>
      </c>
    </row>
    <row r="284" spans="2:57" customFormat="1">
      <c r="B284">
        <f>IFERROR(VLOOKUP(E284,Swadesh!$C$6:$D$212,2,FALSE),"")</f>
        <v>78</v>
      </c>
      <c r="D284" t="s">
        <v>22454</v>
      </c>
      <c r="E284" s="6" t="s">
        <v>25084</v>
      </c>
      <c r="F284" s="5">
        <v>4.26</v>
      </c>
      <c r="G284">
        <f t="shared" si="4"/>
        <v>2</v>
      </c>
      <c r="H284" s="3" t="s">
        <v>25083</v>
      </c>
      <c r="I284" s="4"/>
      <c r="J284" s="3" t="s">
        <v>4340</v>
      </c>
      <c r="K284" s="4"/>
      <c r="L284" s="3" t="s">
        <v>4339</v>
      </c>
      <c r="M284" s="4"/>
      <c r="N284" s="3" t="s">
        <v>25082</v>
      </c>
      <c r="O284" s="4"/>
      <c r="P284" t="s">
        <v>907</v>
      </c>
      <c r="Q284" s="3"/>
      <c r="R284" s="4" t="s">
        <v>25081</v>
      </c>
      <c r="S284" t="s">
        <v>907</v>
      </c>
      <c r="T284" s="3" t="s">
        <v>25080</v>
      </c>
      <c r="U284" s="4"/>
      <c r="V284" s="3" t="s">
        <v>25079</v>
      </c>
      <c r="W284" s="4"/>
      <c r="X284" s="3" t="s">
        <v>25078</v>
      </c>
      <c r="Y284" s="4"/>
      <c r="Z284" t="s">
        <v>907</v>
      </c>
      <c r="AA284" s="3" t="s">
        <v>25077</v>
      </c>
      <c r="AB284" s="4"/>
      <c r="AC284" s="3" t="s">
        <v>25076</v>
      </c>
      <c r="AD284" s="4"/>
      <c r="AE284" s="3" t="s">
        <v>25075</v>
      </c>
      <c r="AF284" s="4"/>
      <c r="AG284" s="3" t="s">
        <v>25074</v>
      </c>
      <c r="AH284" s="4"/>
      <c r="AI284" s="3" t="s">
        <v>25073</v>
      </c>
      <c r="AJ284" s="4"/>
      <c r="AK284" s="3" t="s">
        <v>25072</v>
      </c>
      <c r="AL284" s="4"/>
      <c r="AM284" s="3" t="s">
        <v>25071</v>
      </c>
      <c r="AN284" s="4"/>
      <c r="AO284" s="3" t="s">
        <v>25070</v>
      </c>
      <c r="AP284" s="4"/>
      <c r="AQ284" s="3" t="s">
        <v>25070</v>
      </c>
      <c r="AR284" s="4"/>
      <c r="AS284" s="3" t="s">
        <v>25069</v>
      </c>
      <c r="AT284" s="4"/>
      <c r="AU284" s="3" t="s">
        <v>25068</v>
      </c>
      <c r="AV284" s="4"/>
      <c r="AW284" s="3" t="s">
        <v>4322</v>
      </c>
      <c r="AX284" s="4" t="s">
        <v>25067</v>
      </c>
      <c r="AY284" s="3" t="s">
        <v>25066</v>
      </c>
      <c r="AZ284" s="4"/>
      <c r="BA284" s="3" t="s">
        <v>4319</v>
      </c>
      <c r="BB284" s="4"/>
      <c r="BC284" s="3" t="s">
        <v>25065</v>
      </c>
      <c r="BD284" s="4"/>
      <c r="BE284" s="3" t="s">
        <v>25064</v>
      </c>
    </row>
    <row r="285" spans="2:57" customFormat="1">
      <c r="B285">
        <f>IFERROR(VLOOKUP(E285,Swadesh!$C$6:$D$212,2,FALSE),"")</f>
        <v>77</v>
      </c>
      <c r="D285" t="s">
        <v>22454</v>
      </c>
      <c r="E285" s="6" t="s">
        <v>25063</v>
      </c>
      <c r="F285" s="5">
        <v>4.2699999999999996</v>
      </c>
      <c r="G285">
        <f t="shared" si="4"/>
        <v>2</v>
      </c>
      <c r="H285" s="3" t="s">
        <v>25062</v>
      </c>
      <c r="I285" s="4"/>
      <c r="J285" s="3" t="s">
        <v>25061</v>
      </c>
      <c r="K285" s="4"/>
      <c r="L285" s="3" t="s">
        <v>25060</v>
      </c>
      <c r="M285" s="4"/>
      <c r="N285" s="3" t="s">
        <v>25059</v>
      </c>
      <c r="O285" s="4"/>
      <c r="P285" t="s">
        <v>907</v>
      </c>
      <c r="Q285" s="3"/>
      <c r="R285" s="4" t="s">
        <v>25058</v>
      </c>
      <c r="S285" t="s">
        <v>907</v>
      </c>
      <c r="T285" s="3" t="s">
        <v>25057</v>
      </c>
      <c r="U285" s="4"/>
      <c r="V285" s="3" t="s">
        <v>25056</v>
      </c>
      <c r="W285" s="4" t="s">
        <v>25055</v>
      </c>
      <c r="X285" s="3" t="s">
        <v>25054</v>
      </c>
      <c r="Y285" s="4"/>
      <c r="Z285" t="s">
        <v>907</v>
      </c>
      <c r="AA285" s="3" t="s">
        <v>25053</v>
      </c>
      <c r="AB285" s="4"/>
      <c r="AC285" s="3" t="s">
        <v>25052</v>
      </c>
      <c r="AD285" s="4"/>
      <c r="AE285" s="3" t="s">
        <v>25051</v>
      </c>
      <c r="AF285" s="4"/>
      <c r="AG285" s="3" t="s">
        <v>25050</v>
      </c>
      <c r="AH285" s="4"/>
      <c r="AI285" s="3" t="s">
        <v>25049</v>
      </c>
      <c r="AJ285" s="4"/>
      <c r="AK285" s="3" t="s">
        <v>25049</v>
      </c>
      <c r="AL285" s="4"/>
      <c r="AM285" s="3" t="s">
        <v>25048</v>
      </c>
      <c r="AN285" s="4"/>
      <c r="AO285" s="3" t="s">
        <v>25047</v>
      </c>
      <c r="AP285" s="4"/>
      <c r="AQ285" s="3" t="s">
        <v>25046</v>
      </c>
      <c r="AR285" s="4"/>
      <c r="AS285" s="3" t="s">
        <v>25045</v>
      </c>
      <c r="AT285" s="4"/>
      <c r="AU285" s="3" t="s">
        <v>25044</v>
      </c>
      <c r="AV285" s="4"/>
      <c r="AW285" s="3" t="s">
        <v>25043</v>
      </c>
      <c r="AX285" s="4"/>
      <c r="AY285" s="3" t="s">
        <v>25042</v>
      </c>
      <c r="AZ285" s="4"/>
      <c r="BA285" s="3" t="s">
        <v>25041</v>
      </c>
      <c r="BB285" s="4"/>
      <c r="BC285" s="3" t="s">
        <v>25040</v>
      </c>
      <c r="BD285" s="4"/>
      <c r="BE285" s="3" t="s">
        <v>25039</v>
      </c>
    </row>
    <row r="286" spans="2:57" customFormat="1">
      <c r="B286" t="str">
        <f>IFERROR(VLOOKUP(E286,Swadesh!$C$6:$D$212,2,FALSE),"")</f>
        <v/>
      </c>
      <c r="D286" t="s">
        <v>22454</v>
      </c>
      <c r="E286" s="6" t="s">
        <v>25038</v>
      </c>
      <c r="F286" s="5">
        <v>4.2709999999999999</v>
      </c>
      <c r="G286">
        <f t="shared" si="4"/>
        <v>3</v>
      </c>
      <c r="H286" s="3" t="s">
        <v>25037</v>
      </c>
      <c r="I286" s="4" t="s">
        <v>25036</v>
      </c>
      <c r="J286" s="3" t="s">
        <v>25035</v>
      </c>
      <c r="K286" s="4"/>
      <c r="L286" s="3"/>
      <c r="M286" s="4"/>
      <c r="N286" s="3" t="s">
        <v>25034</v>
      </c>
      <c r="O286" s="4"/>
      <c r="P286" t="s">
        <v>907</v>
      </c>
      <c r="Q286" s="3"/>
      <c r="R286" s="4"/>
      <c r="S286" t="s">
        <v>907</v>
      </c>
      <c r="T286" s="3"/>
      <c r="U286" s="4"/>
      <c r="V286" s="3" t="s">
        <v>25033</v>
      </c>
      <c r="W286" s="4"/>
      <c r="X286" s="3" t="s">
        <v>25032</v>
      </c>
      <c r="Y286" s="4"/>
      <c r="Z286" t="s">
        <v>907</v>
      </c>
      <c r="AA286" s="3" t="s">
        <v>25031</v>
      </c>
      <c r="AB286" s="4"/>
      <c r="AC286" s="3" t="s">
        <v>25030</v>
      </c>
      <c r="AD286" s="4"/>
      <c r="AE286" s="3" t="s">
        <v>25029</v>
      </c>
      <c r="AF286" s="4"/>
      <c r="AG286" s="3"/>
      <c r="AH286" s="4"/>
      <c r="AI286" s="3" t="s">
        <v>25028</v>
      </c>
      <c r="AJ286" s="4" t="s">
        <v>9819</v>
      </c>
      <c r="AK286" s="3" t="s">
        <v>25027</v>
      </c>
      <c r="AL286" s="4"/>
      <c r="AM286" s="3" t="s">
        <v>25026</v>
      </c>
      <c r="AN286" s="4"/>
      <c r="AO286" s="3"/>
      <c r="AP286" s="4"/>
      <c r="AQ286" s="3" t="s">
        <v>25025</v>
      </c>
      <c r="AR286" s="4" t="s">
        <v>25024</v>
      </c>
      <c r="AS286" s="3" t="s">
        <v>923</v>
      </c>
      <c r="AT286" s="4"/>
      <c r="AU286" s="3" t="s">
        <v>25023</v>
      </c>
      <c r="AV286" s="4"/>
      <c r="AW286" s="3" t="s">
        <v>25022</v>
      </c>
      <c r="AX286" s="4"/>
      <c r="AY286" s="3" t="s">
        <v>25021</v>
      </c>
      <c r="AZ286" s="4"/>
      <c r="BA286" s="3" t="s">
        <v>25020</v>
      </c>
      <c r="BB286" s="4"/>
      <c r="BC286" s="3" t="s">
        <v>25019</v>
      </c>
      <c r="BD286" s="4" t="s">
        <v>2245</v>
      </c>
      <c r="BE286" s="3" t="s">
        <v>25018</v>
      </c>
    </row>
    <row r="287" spans="2:57" customFormat="1">
      <c r="B287" t="str">
        <f>IFERROR(VLOOKUP(E287,Swadesh!$C$6:$D$212,2,FALSE),"")</f>
        <v/>
      </c>
      <c r="D287" t="s">
        <v>22454</v>
      </c>
      <c r="E287" s="6" t="s">
        <v>25017</v>
      </c>
      <c r="F287" s="5">
        <v>4.2720000000000002</v>
      </c>
      <c r="G287">
        <f t="shared" si="4"/>
        <v>3</v>
      </c>
      <c r="H287" s="3" t="s">
        <v>25016</v>
      </c>
      <c r="I287" s="4"/>
      <c r="J287" s="3" t="s">
        <v>25015</v>
      </c>
      <c r="K287" s="4"/>
      <c r="L287" s="3"/>
      <c r="M287" s="4"/>
      <c r="N287" s="3" t="s">
        <v>25014</v>
      </c>
      <c r="O287" s="4"/>
      <c r="P287" t="s">
        <v>907</v>
      </c>
      <c r="Q287" s="3"/>
      <c r="R287" s="4"/>
      <c r="S287" t="s">
        <v>907</v>
      </c>
      <c r="T287" s="3"/>
      <c r="U287" s="4"/>
      <c r="V287" s="3"/>
      <c r="W287" s="4"/>
      <c r="X287" s="3" t="s">
        <v>25013</v>
      </c>
      <c r="Y287" s="4"/>
      <c r="Z287" t="s">
        <v>907</v>
      </c>
      <c r="AA287" s="3" t="s">
        <v>25012</v>
      </c>
      <c r="AB287" s="4"/>
      <c r="AC287" s="3" t="s">
        <v>25011</v>
      </c>
      <c r="AD287" s="4"/>
      <c r="AE287" s="3" t="s">
        <v>25010</v>
      </c>
      <c r="AF287" s="4"/>
      <c r="AG287" s="3"/>
      <c r="AH287" s="4"/>
      <c r="AI287" s="3" t="s">
        <v>25009</v>
      </c>
      <c r="AJ287" s="4"/>
      <c r="AK287" s="3" t="s">
        <v>25008</v>
      </c>
      <c r="AL287" s="4" t="s">
        <v>25007</v>
      </c>
      <c r="AM287" s="3" t="s">
        <v>25006</v>
      </c>
      <c r="AN287" s="4"/>
      <c r="AO287" s="3"/>
      <c r="AP287" s="4"/>
      <c r="AQ287" s="3" t="s">
        <v>25005</v>
      </c>
      <c r="AR287" s="4"/>
      <c r="AS287" s="3" t="s">
        <v>923</v>
      </c>
      <c r="AT287" s="4"/>
      <c r="AU287" s="3" t="s">
        <v>25004</v>
      </c>
      <c r="AV287" s="4"/>
      <c r="AW287" s="3" t="s">
        <v>25003</v>
      </c>
      <c r="AX287" s="4"/>
      <c r="AY287" s="3" t="s">
        <v>25002</v>
      </c>
      <c r="AZ287" s="4" t="s">
        <v>1063</v>
      </c>
      <c r="BA287" s="3" t="s">
        <v>25001</v>
      </c>
      <c r="BB287" s="4"/>
      <c r="BC287" s="3" t="s">
        <v>25000</v>
      </c>
      <c r="BD287" s="4" t="s">
        <v>24999</v>
      </c>
      <c r="BE287" s="3" t="s">
        <v>24998</v>
      </c>
    </row>
    <row r="288" spans="2:57" customFormat="1">
      <c r="B288">
        <f>IFERROR(VLOOKUP(E288,Swadesh!$C$6:$D$212,2,FALSE),"")</f>
        <v>87</v>
      </c>
      <c r="D288" t="s">
        <v>22454</v>
      </c>
      <c r="E288" s="6" t="s">
        <v>24997</v>
      </c>
      <c r="F288" s="5">
        <v>4.28</v>
      </c>
      <c r="G288">
        <f t="shared" si="4"/>
        <v>2</v>
      </c>
      <c r="H288" s="3" t="s">
        <v>24996</v>
      </c>
      <c r="I288" s="4"/>
      <c r="J288" s="3" t="s">
        <v>24995</v>
      </c>
      <c r="K288" s="4" t="s">
        <v>24994</v>
      </c>
      <c r="L288" s="3" t="s">
        <v>24993</v>
      </c>
      <c r="M288" s="4"/>
      <c r="N288" s="3" t="s">
        <v>24992</v>
      </c>
      <c r="O288" s="4"/>
      <c r="P288" t="s">
        <v>907</v>
      </c>
      <c r="Q288" s="3"/>
      <c r="R288" s="4" t="s">
        <v>24945</v>
      </c>
      <c r="S288" t="s">
        <v>907</v>
      </c>
      <c r="T288" s="3" t="s">
        <v>24991</v>
      </c>
      <c r="U288" s="4" t="s">
        <v>24990</v>
      </c>
      <c r="V288" s="3" t="s">
        <v>24989</v>
      </c>
      <c r="W288" s="4" t="s">
        <v>24988</v>
      </c>
      <c r="X288" s="3" t="s">
        <v>24987</v>
      </c>
      <c r="Y288" s="4"/>
      <c r="Z288" t="s">
        <v>907</v>
      </c>
      <c r="AA288" s="3" t="s">
        <v>24986</v>
      </c>
      <c r="AB288" s="4" t="s">
        <v>24985</v>
      </c>
      <c r="AC288" s="3" t="s">
        <v>20086</v>
      </c>
      <c r="AD288" s="4"/>
      <c r="AE288" s="3" t="s">
        <v>24984</v>
      </c>
      <c r="AF288" s="4"/>
      <c r="AG288" s="3" t="s">
        <v>24983</v>
      </c>
      <c r="AH288" s="4"/>
      <c r="AI288" s="3" t="s">
        <v>24982</v>
      </c>
      <c r="AJ288" s="4"/>
      <c r="AK288" s="3" t="s">
        <v>24981</v>
      </c>
      <c r="AL288" s="4"/>
      <c r="AM288" s="3" t="s">
        <v>24980</v>
      </c>
      <c r="AN288" s="4"/>
      <c r="AO288" s="3" t="s">
        <v>24979</v>
      </c>
      <c r="AP288" s="4"/>
      <c r="AQ288" s="3" t="s">
        <v>24978</v>
      </c>
      <c r="AR288" s="4"/>
      <c r="AS288" s="3" t="s">
        <v>24978</v>
      </c>
      <c r="AT288" s="4"/>
      <c r="AU288" s="3" t="s">
        <v>24977</v>
      </c>
      <c r="AV288" s="4"/>
      <c r="AW288" s="3" t="s">
        <v>24976</v>
      </c>
      <c r="AX288" s="4"/>
      <c r="AY288" s="3" t="s">
        <v>24975</v>
      </c>
      <c r="AZ288" s="4"/>
      <c r="BA288" s="3" t="s">
        <v>24974</v>
      </c>
      <c r="BB288" s="4"/>
      <c r="BC288" s="3" t="s">
        <v>24973</v>
      </c>
      <c r="BD288" s="4"/>
      <c r="BE288" s="3" t="s">
        <v>20075</v>
      </c>
    </row>
    <row r="289" spans="2:57" customFormat="1">
      <c r="B289" t="str">
        <f>IFERROR(VLOOKUP(E289,Swadesh!$C$6:$D$212,2,FALSE),"")</f>
        <v/>
      </c>
      <c r="D289" t="s">
        <v>22454</v>
      </c>
      <c r="E289" s="6" t="s">
        <v>24972</v>
      </c>
      <c r="F289" s="5">
        <v>4.2809999999999997</v>
      </c>
      <c r="G289">
        <f t="shared" si="4"/>
        <v>3</v>
      </c>
      <c r="H289" s="3" t="s">
        <v>24971</v>
      </c>
      <c r="I289" s="4"/>
      <c r="J289" s="3" t="s">
        <v>24970</v>
      </c>
      <c r="K289" s="4" t="s">
        <v>959</v>
      </c>
      <c r="L289" s="3" t="s">
        <v>24969</v>
      </c>
      <c r="M289" s="4"/>
      <c r="N289" s="3" t="s">
        <v>24968</v>
      </c>
      <c r="O289" s="4"/>
      <c r="P289" t="s">
        <v>907</v>
      </c>
      <c r="Q289" s="3"/>
      <c r="R289" s="4"/>
      <c r="S289" t="s">
        <v>907</v>
      </c>
      <c r="T289" s="3" t="s">
        <v>24967</v>
      </c>
      <c r="U289" s="4"/>
      <c r="V289" s="3"/>
      <c r="W289" s="4"/>
      <c r="X289" s="3" t="s">
        <v>24966</v>
      </c>
      <c r="Y289" s="4"/>
      <c r="Z289" t="s">
        <v>907</v>
      </c>
      <c r="AA289" s="3" t="s">
        <v>24965</v>
      </c>
      <c r="AB289" s="4" t="s">
        <v>24964</v>
      </c>
      <c r="AC289" s="3" t="s">
        <v>24963</v>
      </c>
      <c r="AD289" s="4"/>
      <c r="AE289" s="3" t="s">
        <v>24962</v>
      </c>
      <c r="AF289" s="4"/>
      <c r="AG289" s="3"/>
      <c r="AH289" s="4"/>
      <c r="AI289" s="3" t="s">
        <v>24961</v>
      </c>
      <c r="AJ289" s="4"/>
      <c r="AK289" s="3" t="s">
        <v>24960</v>
      </c>
      <c r="AL289" s="4"/>
      <c r="AM289" s="3" t="s">
        <v>24959</v>
      </c>
      <c r="AN289" s="4"/>
      <c r="AO289" s="3"/>
      <c r="AP289" s="4"/>
      <c r="AQ289" s="3" t="s">
        <v>24958</v>
      </c>
      <c r="AR289" s="4"/>
      <c r="AS289" s="3" t="s">
        <v>923</v>
      </c>
      <c r="AT289" s="4"/>
      <c r="AU289" s="3" t="s">
        <v>24957</v>
      </c>
      <c r="AV289" s="4"/>
      <c r="AW289" s="3" t="s">
        <v>24956</v>
      </c>
      <c r="AX289" s="4"/>
      <c r="AY289" s="3" t="s">
        <v>24955</v>
      </c>
      <c r="AZ289" s="4"/>
      <c r="BA289" s="3" t="s">
        <v>24954</v>
      </c>
      <c r="BB289" s="4"/>
      <c r="BC289" s="3" t="s">
        <v>24953</v>
      </c>
      <c r="BD289" s="4"/>
      <c r="BE289" s="3" t="s">
        <v>24952</v>
      </c>
    </row>
    <row r="290" spans="2:57" customFormat="1">
      <c r="B290" t="str">
        <f>IFERROR(VLOOKUP(E290,Swadesh!$C$6:$D$212,2,FALSE),"")</f>
        <v/>
      </c>
      <c r="D290" t="s">
        <v>22454</v>
      </c>
      <c r="E290" s="6" t="s">
        <v>24951</v>
      </c>
      <c r="F290" s="5">
        <v>4.29</v>
      </c>
      <c r="G290">
        <f t="shared" si="4"/>
        <v>2</v>
      </c>
      <c r="H290" s="3" t="s">
        <v>24950</v>
      </c>
      <c r="I290" s="4"/>
      <c r="J290" s="3" t="s">
        <v>24949</v>
      </c>
      <c r="K290" s="4" t="s">
        <v>24948</v>
      </c>
      <c r="L290" s="3" t="s">
        <v>24947</v>
      </c>
      <c r="M290" s="4"/>
      <c r="N290" s="3" t="s">
        <v>24946</v>
      </c>
      <c r="O290" s="4"/>
      <c r="P290" t="s">
        <v>907</v>
      </c>
      <c r="Q290" s="3"/>
      <c r="R290" s="4" t="s">
        <v>24945</v>
      </c>
      <c r="S290" t="s">
        <v>907</v>
      </c>
      <c r="T290" s="3" t="s">
        <v>24944</v>
      </c>
      <c r="U290" s="4" t="s">
        <v>24943</v>
      </c>
      <c r="V290" s="3" t="s">
        <v>24942</v>
      </c>
      <c r="W290" s="4"/>
      <c r="X290" s="3" t="s">
        <v>24941</v>
      </c>
      <c r="Y290" s="4" t="s">
        <v>24940</v>
      </c>
      <c r="Z290" t="s">
        <v>907</v>
      </c>
      <c r="AA290" s="3" t="s">
        <v>24939</v>
      </c>
      <c r="AB290" s="4"/>
      <c r="AC290" s="3" t="s">
        <v>24938</v>
      </c>
      <c r="AD290" s="4"/>
      <c r="AE290" s="3" t="s">
        <v>24937</v>
      </c>
      <c r="AF290" s="4"/>
      <c r="AG290" s="3" t="s">
        <v>24936</v>
      </c>
      <c r="AH290" s="4"/>
      <c r="AI290" s="3" t="s">
        <v>24935</v>
      </c>
      <c r="AJ290" s="4"/>
      <c r="AK290" s="3" t="s">
        <v>24934</v>
      </c>
      <c r="AL290" s="4" t="s">
        <v>24933</v>
      </c>
      <c r="AM290" s="3" t="s">
        <v>24932</v>
      </c>
      <c r="AN290" s="4"/>
      <c r="AO290" s="3" t="s">
        <v>24931</v>
      </c>
      <c r="AP290" s="4"/>
      <c r="AQ290" s="3" t="s">
        <v>24930</v>
      </c>
      <c r="AR290" s="4"/>
      <c r="AS290" s="3" t="s">
        <v>923</v>
      </c>
      <c r="AT290" s="4"/>
      <c r="AU290" s="3" t="s">
        <v>24929</v>
      </c>
      <c r="AV290" s="4"/>
      <c r="AW290" s="3" t="s">
        <v>24928</v>
      </c>
      <c r="AX290" s="4"/>
      <c r="AY290" s="3" t="s">
        <v>24927</v>
      </c>
      <c r="AZ290" s="4"/>
      <c r="BA290" s="3" t="s">
        <v>24926</v>
      </c>
      <c r="BB290" s="4"/>
      <c r="BC290" s="3" t="s">
        <v>24925</v>
      </c>
      <c r="BD290" s="4"/>
      <c r="BE290" s="3" t="s">
        <v>24924</v>
      </c>
    </row>
    <row r="291" spans="2:57" customFormat="1">
      <c r="B291" t="str">
        <f>IFERROR(VLOOKUP(E291,Swadesh!$C$6:$D$212,2,FALSE),"")</f>
        <v/>
      </c>
      <c r="D291" t="s">
        <v>22454</v>
      </c>
      <c r="E291" s="6" t="s">
        <v>24923</v>
      </c>
      <c r="F291" s="5">
        <v>4.3</v>
      </c>
      <c r="G291">
        <f t="shared" si="4"/>
        <v>1</v>
      </c>
      <c r="H291" s="3" t="s">
        <v>24922</v>
      </c>
      <c r="I291" s="4"/>
      <c r="J291" s="3" t="s">
        <v>17003</v>
      </c>
      <c r="K291" s="4"/>
      <c r="L291" s="3" t="s">
        <v>24921</v>
      </c>
      <c r="M291" s="4"/>
      <c r="N291" s="3" t="s">
        <v>24920</v>
      </c>
      <c r="O291" s="4"/>
      <c r="P291" t="s">
        <v>907</v>
      </c>
      <c r="Q291" s="3"/>
      <c r="R291" s="4"/>
      <c r="S291" t="s">
        <v>907</v>
      </c>
      <c r="T291" s="3" t="s">
        <v>24919</v>
      </c>
      <c r="U291" s="4" t="s">
        <v>24918</v>
      </c>
      <c r="V291" s="3" t="s">
        <v>24917</v>
      </c>
      <c r="W291" s="4"/>
      <c r="X291" s="3" t="s">
        <v>24916</v>
      </c>
      <c r="Y291" s="4"/>
      <c r="Z291" t="s">
        <v>907</v>
      </c>
      <c r="AA291" s="3" t="s">
        <v>24915</v>
      </c>
      <c r="AB291" s="4" t="s">
        <v>24914</v>
      </c>
      <c r="AC291" s="3" t="s">
        <v>24913</v>
      </c>
      <c r="AD291" s="4"/>
      <c r="AE291" s="3" t="s">
        <v>24912</v>
      </c>
      <c r="AF291" s="4" t="s">
        <v>24911</v>
      </c>
      <c r="AG291" s="3" t="s">
        <v>24910</v>
      </c>
      <c r="AH291" s="4"/>
      <c r="AI291" s="3" t="s">
        <v>24909</v>
      </c>
      <c r="AJ291" s="4"/>
      <c r="AK291" s="3" t="s">
        <v>24908</v>
      </c>
      <c r="AL291" s="4"/>
      <c r="AM291" s="3" t="s">
        <v>24907</v>
      </c>
      <c r="AN291" s="4"/>
      <c r="AO291" s="3" t="s">
        <v>24906</v>
      </c>
      <c r="AP291" s="4"/>
      <c r="AQ291" s="3" t="s">
        <v>24905</v>
      </c>
      <c r="AR291" s="4"/>
      <c r="AS291" s="3" t="s">
        <v>24904</v>
      </c>
      <c r="AT291" s="4"/>
      <c r="AU291" s="3" t="s">
        <v>24903</v>
      </c>
      <c r="AV291" s="4"/>
      <c r="AW291" s="3" t="s">
        <v>24902</v>
      </c>
      <c r="AX291" s="4"/>
      <c r="AY291" s="3" t="s">
        <v>24901</v>
      </c>
      <c r="AZ291" s="4"/>
      <c r="BA291" s="3" t="s">
        <v>24900</v>
      </c>
      <c r="BB291" s="4"/>
      <c r="BC291" s="3" t="s">
        <v>24899</v>
      </c>
      <c r="BD291" s="4"/>
      <c r="BE291" s="3" t="s">
        <v>24898</v>
      </c>
    </row>
    <row r="292" spans="2:57" customFormat="1">
      <c r="B292" t="str">
        <f>IFERROR(VLOOKUP(E292,Swadesh!$C$6:$D$212,2,FALSE),"")</f>
        <v/>
      </c>
      <c r="D292" t="s">
        <v>22454</v>
      </c>
      <c r="E292" s="6" t="s">
        <v>24897</v>
      </c>
      <c r="F292" s="5">
        <v>4.3010000000000002</v>
      </c>
      <c r="G292">
        <f t="shared" si="4"/>
        <v>3</v>
      </c>
      <c r="H292" s="3" t="s">
        <v>24896</v>
      </c>
      <c r="I292" s="4"/>
      <c r="J292" s="3" t="s">
        <v>24895</v>
      </c>
      <c r="K292" s="4" t="s">
        <v>24894</v>
      </c>
      <c r="L292" s="3"/>
      <c r="M292" s="4"/>
      <c r="N292" s="3" t="s">
        <v>24893</v>
      </c>
      <c r="O292" s="4"/>
      <c r="P292" t="s">
        <v>907</v>
      </c>
      <c r="Q292" s="3"/>
      <c r="R292" s="4"/>
      <c r="S292" t="s">
        <v>907</v>
      </c>
      <c r="T292" s="3"/>
      <c r="U292" s="4"/>
      <c r="V292" s="3"/>
      <c r="W292" s="4"/>
      <c r="X292" s="3" t="s">
        <v>24892</v>
      </c>
      <c r="Y292" s="4"/>
      <c r="Z292" t="s">
        <v>907</v>
      </c>
      <c r="AA292" s="3"/>
      <c r="AB292" s="4"/>
      <c r="AC292" s="3" t="s">
        <v>24891</v>
      </c>
      <c r="AD292" s="4"/>
      <c r="AE292" s="3" t="s">
        <v>24890</v>
      </c>
      <c r="AF292" s="4" t="s">
        <v>24889</v>
      </c>
      <c r="AG292" s="3"/>
      <c r="AH292" s="4"/>
      <c r="AI292" s="3" t="s">
        <v>24888</v>
      </c>
      <c r="AJ292" s="4"/>
      <c r="AK292" s="3" t="s">
        <v>24887</v>
      </c>
      <c r="AL292" s="4" t="s">
        <v>24886</v>
      </c>
      <c r="AM292" s="3" t="s">
        <v>24885</v>
      </c>
      <c r="AN292" s="4"/>
      <c r="AO292" s="3"/>
      <c r="AP292" s="4"/>
      <c r="AQ292" s="3" t="s">
        <v>24884</v>
      </c>
      <c r="AR292" s="4"/>
      <c r="AS292" s="3" t="s">
        <v>923</v>
      </c>
      <c r="AT292" s="4"/>
      <c r="AU292" s="3" t="s">
        <v>24883</v>
      </c>
      <c r="AV292" s="4"/>
      <c r="AW292" s="3" t="s">
        <v>24882</v>
      </c>
      <c r="AX292" s="4"/>
      <c r="AY292" s="3" t="s">
        <v>24881</v>
      </c>
      <c r="AZ292" s="4"/>
      <c r="BA292" s="3" t="s">
        <v>24880</v>
      </c>
      <c r="BB292" s="4"/>
      <c r="BC292" s="3" t="s">
        <v>24879</v>
      </c>
      <c r="BD292" s="4" t="s">
        <v>2722</v>
      </c>
      <c r="BE292" s="3" t="s">
        <v>24878</v>
      </c>
    </row>
    <row r="293" spans="2:57" customFormat="1">
      <c r="B293" t="str">
        <f>IFERROR(VLOOKUP(E293,Swadesh!$C$6:$D$212,2,FALSE),"")</f>
        <v/>
      </c>
      <c r="D293" t="s">
        <v>22454</v>
      </c>
      <c r="E293" s="6" t="s">
        <v>24877</v>
      </c>
      <c r="F293" s="5">
        <v>4.3019999999999996</v>
      </c>
      <c r="G293">
        <f t="shared" si="4"/>
        <v>3</v>
      </c>
      <c r="H293" s="3" t="s">
        <v>24876</v>
      </c>
      <c r="I293" s="4"/>
      <c r="J293" s="3" t="s">
        <v>24875</v>
      </c>
      <c r="K293" s="4" t="s">
        <v>24874</v>
      </c>
      <c r="L293" s="3"/>
      <c r="M293" s="4"/>
      <c r="N293" s="3" t="s">
        <v>24873</v>
      </c>
      <c r="O293" s="4"/>
      <c r="P293" t="s">
        <v>907</v>
      </c>
      <c r="Q293" s="3"/>
      <c r="R293" s="4"/>
      <c r="S293" t="s">
        <v>907</v>
      </c>
      <c r="T293" s="3"/>
      <c r="U293" s="4"/>
      <c r="V293" s="3" t="s">
        <v>24872</v>
      </c>
      <c r="W293" s="4"/>
      <c r="X293" s="3"/>
      <c r="Y293" s="4"/>
      <c r="Z293" t="s">
        <v>907</v>
      </c>
      <c r="AA293" s="3"/>
      <c r="AB293" s="4"/>
      <c r="AC293" s="3" t="s">
        <v>24871</v>
      </c>
      <c r="AD293" s="4"/>
      <c r="AE293" s="3"/>
      <c r="AF293" s="4"/>
      <c r="AG293" s="3"/>
      <c r="AH293" s="4"/>
      <c r="AI293" s="3" t="s">
        <v>24870</v>
      </c>
      <c r="AJ293" s="4"/>
      <c r="AK293" s="3" t="s">
        <v>24869</v>
      </c>
      <c r="AL293" s="4"/>
      <c r="AM293" s="3" t="s">
        <v>24868</v>
      </c>
      <c r="AN293" s="4"/>
      <c r="AO293" s="3"/>
      <c r="AP293" s="4"/>
      <c r="AQ293" s="3" t="s">
        <v>24867</v>
      </c>
      <c r="AR293" s="4" t="s">
        <v>24866</v>
      </c>
      <c r="AS293" s="3" t="s">
        <v>923</v>
      </c>
      <c r="AT293" s="4"/>
      <c r="AU293" s="3" t="s">
        <v>24865</v>
      </c>
      <c r="AV293" s="4"/>
      <c r="AW293" s="3" t="s">
        <v>24864</v>
      </c>
      <c r="AX293" s="4"/>
      <c r="AY293" s="3" t="s">
        <v>24863</v>
      </c>
      <c r="AZ293" s="4"/>
      <c r="BA293" s="3" t="s">
        <v>24862</v>
      </c>
      <c r="BB293" s="4"/>
      <c r="BC293" s="3" t="s">
        <v>24861</v>
      </c>
      <c r="BD293" s="4"/>
      <c r="BE293" s="3" t="s">
        <v>24860</v>
      </c>
    </row>
    <row r="294" spans="2:57" customFormat="1">
      <c r="B294" t="str">
        <f>IFERROR(VLOOKUP(E294,Swadesh!$C$6:$D$212,2,FALSE),"")</f>
        <v/>
      </c>
      <c r="D294" t="s">
        <v>22454</v>
      </c>
      <c r="E294" s="6" t="s">
        <v>24841</v>
      </c>
      <c r="F294" s="5">
        <v>4.3099999999999996</v>
      </c>
      <c r="G294">
        <f t="shared" si="4"/>
        <v>2</v>
      </c>
      <c r="H294" s="3" t="s">
        <v>24859</v>
      </c>
      <c r="I294" s="4"/>
      <c r="J294" s="3" t="s">
        <v>24858</v>
      </c>
      <c r="K294" s="4" t="s">
        <v>24857</v>
      </c>
      <c r="L294" s="3" t="s">
        <v>24856</v>
      </c>
      <c r="M294" s="4"/>
      <c r="N294" s="3" t="s">
        <v>24855</v>
      </c>
      <c r="O294" s="4"/>
      <c r="P294" t="s">
        <v>907</v>
      </c>
      <c r="Q294" s="3"/>
      <c r="R294" s="4"/>
      <c r="S294" t="s">
        <v>907</v>
      </c>
      <c r="T294" s="3" t="s">
        <v>24854</v>
      </c>
      <c r="U294" s="4"/>
      <c r="V294" s="3" t="s">
        <v>24853</v>
      </c>
      <c r="W294" s="4" t="s">
        <v>24852</v>
      </c>
      <c r="X294" s="3" t="s">
        <v>10424</v>
      </c>
      <c r="Y294" s="4" t="s">
        <v>24851</v>
      </c>
      <c r="Z294" t="s">
        <v>907</v>
      </c>
      <c r="AA294" s="3" t="s">
        <v>24850</v>
      </c>
      <c r="AB294" s="4"/>
      <c r="AC294" s="3" t="s">
        <v>24849</v>
      </c>
      <c r="AD294" s="4"/>
      <c r="AE294" s="3" t="s">
        <v>24848</v>
      </c>
      <c r="AF294" s="4"/>
      <c r="AG294" s="3" t="s">
        <v>24847</v>
      </c>
      <c r="AH294" s="4"/>
      <c r="AI294" s="3" t="s">
        <v>24846</v>
      </c>
      <c r="AJ294" s="4"/>
      <c r="AK294" s="3" t="s">
        <v>24845</v>
      </c>
      <c r="AL294" s="4"/>
      <c r="AM294" s="3" t="s">
        <v>24844</v>
      </c>
      <c r="AN294" s="4"/>
      <c r="AO294" s="3" t="s">
        <v>24843</v>
      </c>
      <c r="AP294" s="4"/>
      <c r="AQ294" s="3" t="s">
        <v>24841</v>
      </c>
      <c r="AR294" s="4"/>
      <c r="AS294" s="3" t="s">
        <v>24842</v>
      </c>
      <c r="AT294" s="4"/>
      <c r="AU294" s="3" t="s">
        <v>24841</v>
      </c>
      <c r="AV294" s="4"/>
      <c r="AW294" s="3" t="s">
        <v>24750</v>
      </c>
      <c r="AX294" s="4"/>
      <c r="AY294" s="3" t="s">
        <v>24840</v>
      </c>
      <c r="AZ294" s="4"/>
      <c r="BA294" s="3" t="s">
        <v>24748</v>
      </c>
      <c r="BB294" s="4"/>
      <c r="BC294" s="3" t="s">
        <v>24839</v>
      </c>
      <c r="BD294" s="4"/>
      <c r="BE294" s="3" t="s">
        <v>24746</v>
      </c>
    </row>
    <row r="295" spans="2:57" customFormat="1">
      <c r="B295" t="str">
        <f>IFERROR(VLOOKUP(E295,Swadesh!$C$6:$D$212,2,FALSE),"")</f>
        <v/>
      </c>
      <c r="D295" t="s">
        <v>22454</v>
      </c>
      <c r="E295" s="6" t="s">
        <v>24838</v>
      </c>
      <c r="F295" s="5">
        <v>4.3120000000000003</v>
      </c>
      <c r="G295">
        <f t="shared" si="4"/>
        <v>3</v>
      </c>
      <c r="H295" s="3" t="s">
        <v>24837</v>
      </c>
      <c r="I295" s="4"/>
      <c r="J295" s="3" t="s">
        <v>24836</v>
      </c>
      <c r="K295" s="4" t="s">
        <v>9819</v>
      </c>
      <c r="L295" s="3" t="s">
        <v>24835</v>
      </c>
      <c r="M295" s="4"/>
      <c r="N295" s="3" t="s">
        <v>24834</v>
      </c>
      <c r="O295" s="4"/>
      <c r="P295" t="s">
        <v>907</v>
      </c>
      <c r="Q295" s="3"/>
      <c r="R295" s="4" t="s">
        <v>24833</v>
      </c>
      <c r="S295" t="s">
        <v>907</v>
      </c>
      <c r="T295" s="3" t="s">
        <v>24832</v>
      </c>
      <c r="U295" s="4" t="s">
        <v>24831</v>
      </c>
      <c r="V295" s="3" t="s">
        <v>24830</v>
      </c>
      <c r="W295" s="4"/>
      <c r="X295" s="3" t="s">
        <v>24829</v>
      </c>
      <c r="Y295" s="4"/>
      <c r="Z295" t="s">
        <v>907</v>
      </c>
      <c r="AA295" s="3" t="s">
        <v>24828</v>
      </c>
      <c r="AB295" s="4"/>
      <c r="AC295" s="3" t="s">
        <v>24827</v>
      </c>
      <c r="AD295" s="4"/>
      <c r="AE295" s="3" t="s">
        <v>24826</v>
      </c>
      <c r="AF295" s="4"/>
      <c r="AG295" s="3"/>
      <c r="AH295" s="4"/>
      <c r="AI295" s="3" t="s">
        <v>24825</v>
      </c>
      <c r="AJ295" s="4"/>
      <c r="AK295" s="3" t="s">
        <v>24824</v>
      </c>
      <c r="AL295" s="4"/>
      <c r="AM295" s="3" t="s">
        <v>24823</v>
      </c>
      <c r="AN295" s="4"/>
      <c r="AO295" s="3" t="s">
        <v>24822</v>
      </c>
      <c r="AP295" s="4"/>
      <c r="AQ295" s="3" t="s">
        <v>24821</v>
      </c>
      <c r="AR295" s="4"/>
      <c r="AS295" s="3" t="s">
        <v>923</v>
      </c>
      <c r="AT295" s="4"/>
      <c r="AU295" s="3" t="s">
        <v>24820</v>
      </c>
      <c r="AV295" s="4"/>
      <c r="AW295" s="3" t="s">
        <v>24819</v>
      </c>
      <c r="AX295" s="4"/>
      <c r="AY295" s="3" t="s">
        <v>24818</v>
      </c>
      <c r="AZ295" s="4"/>
      <c r="BA295" s="3" t="s">
        <v>24817</v>
      </c>
      <c r="BB295" s="4"/>
      <c r="BC295" s="3" t="s">
        <v>24816</v>
      </c>
      <c r="BD295" s="4"/>
      <c r="BE295" s="3" t="s">
        <v>24815</v>
      </c>
    </row>
    <row r="296" spans="2:57" customFormat="1">
      <c r="B296" t="str">
        <f>IFERROR(VLOOKUP(E296,Swadesh!$C$6:$D$212,2,FALSE),"")</f>
        <v/>
      </c>
      <c r="D296" t="s">
        <v>22454</v>
      </c>
      <c r="E296" s="6" t="s">
        <v>24814</v>
      </c>
      <c r="F296" s="5">
        <v>4.32</v>
      </c>
      <c r="G296">
        <f t="shared" si="4"/>
        <v>2</v>
      </c>
      <c r="H296" s="3" t="s">
        <v>24813</v>
      </c>
      <c r="I296" s="4"/>
      <c r="J296" s="3" t="s">
        <v>3546</v>
      </c>
      <c r="K296" s="4"/>
      <c r="L296" s="3" t="s">
        <v>24812</v>
      </c>
      <c r="M296" s="4"/>
      <c r="N296" s="3" t="s">
        <v>24811</v>
      </c>
      <c r="O296" s="4"/>
      <c r="P296" t="s">
        <v>907</v>
      </c>
      <c r="Q296" s="3"/>
      <c r="R296" s="4"/>
      <c r="S296" t="s">
        <v>907</v>
      </c>
      <c r="T296" s="3" t="s">
        <v>24810</v>
      </c>
      <c r="U296" s="4"/>
      <c r="V296" s="3" t="s">
        <v>24809</v>
      </c>
      <c r="W296" s="4" t="s">
        <v>24808</v>
      </c>
      <c r="X296" s="3" t="s">
        <v>24807</v>
      </c>
      <c r="Y296" s="4" t="s">
        <v>24806</v>
      </c>
      <c r="Z296" t="s">
        <v>907</v>
      </c>
      <c r="AA296" s="3" t="s">
        <v>24805</v>
      </c>
      <c r="AB296" s="4"/>
      <c r="AC296" s="3" t="s">
        <v>24804</v>
      </c>
      <c r="AD296" s="4"/>
      <c r="AE296" s="3" t="s">
        <v>24803</v>
      </c>
      <c r="AF296" s="4"/>
      <c r="AG296" s="3" t="s">
        <v>24802</v>
      </c>
      <c r="AH296" s="4"/>
      <c r="AI296" s="3" t="s">
        <v>24801</v>
      </c>
      <c r="AJ296" s="4"/>
      <c r="AK296" s="3" t="s">
        <v>24800</v>
      </c>
      <c r="AL296" s="4"/>
      <c r="AM296" s="3" t="s">
        <v>24799</v>
      </c>
      <c r="AN296" s="4"/>
      <c r="AO296" s="3"/>
      <c r="AP296" s="4"/>
      <c r="AQ296" s="3" t="s">
        <v>24798</v>
      </c>
      <c r="AR296" s="4"/>
      <c r="AS296" s="3" t="s">
        <v>923</v>
      </c>
      <c r="AT296" s="4"/>
      <c r="AU296" s="3" t="s">
        <v>24797</v>
      </c>
      <c r="AV296" s="4"/>
      <c r="AW296" s="3" t="s">
        <v>24796</v>
      </c>
      <c r="AX296" s="4"/>
      <c r="AY296" s="3" t="s">
        <v>24795</v>
      </c>
      <c r="AZ296" s="4"/>
      <c r="BA296" s="3" t="s">
        <v>24794</v>
      </c>
      <c r="BB296" s="4"/>
      <c r="BC296" s="3" t="s">
        <v>24793</v>
      </c>
      <c r="BD296" s="4"/>
      <c r="BE296" s="3" t="s">
        <v>24792</v>
      </c>
    </row>
    <row r="297" spans="2:57" customFormat="1">
      <c r="B297" t="str">
        <f>IFERROR(VLOOKUP(E297,Swadesh!$C$6:$D$212,2,FALSE),"")</f>
        <v/>
      </c>
      <c r="D297" t="s">
        <v>22454</v>
      </c>
      <c r="E297" s="6" t="s">
        <v>24791</v>
      </c>
      <c r="F297" s="5">
        <v>4.3209999999999997</v>
      </c>
      <c r="G297">
        <f t="shared" si="4"/>
        <v>3</v>
      </c>
      <c r="H297" s="3" t="s">
        <v>24790</v>
      </c>
      <c r="I297" s="4"/>
      <c r="J297" s="3" t="s">
        <v>24769</v>
      </c>
      <c r="K297" s="4" t="s">
        <v>24789</v>
      </c>
      <c r="L297" s="3" t="s">
        <v>24788</v>
      </c>
      <c r="M297" s="4"/>
      <c r="N297" s="3" t="s">
        <v>24787</v>
      </c>
      <c r="O297" s="4"/>
      <c r="P297" t="s">
        <v>907</v>
      </c>
      <c r="Q297" s="3"/>
      <c r="R297" s="4"/>
      <c r="S297" t="s">
        <v>907</v>
      </c>
      <c r="T297" s="3"/>
      <c r="U297" s="4"/>
      <c r="V297" s="3" t="s">
        <v>24786</v>
      </c>
      <c r="W297" s="4"/>
      <c r="X297" s="3" t="s">
        <v>24785</v>
      </c>
      <c r="Y297" s="4"/>
      <c r="Z297" t="s">
        <v>907</v>
      </c>
      <c r="AA297" s="3" t="s">
        <v>24784</v>
      </c>
      <c r="AB297" s="4" t="s">
        <v>24783</v>
      </c>
      <c r="AC297" s="3" t="s">
        <v>24782</v>
      </c>
      <c r="AD297" s="4"/>
      <c r="AE297" s="3" t="s">
        <v>24781</v>
      </c>
      <c r="AF297" s="4"/>
      <c r="AG297" s="3"/>
      <c r="AH297" s="4"/>
      <c r="AI297" s="3" t="s">
        <v>24780</v>
      </c>
      <c r="AJ297" s="4"/>
      <c r="AK297" s="3" t="s">
        <v>24779</v>
      </c>
      <c r="AL297" s="4"/>
      <c r="AM297" s="3" t="s">
        <v>24778</v>
      </c>
      <c r="AN297" s="4"/>
      <c r="AO297" s="3"/>
      <c r="AP297" s="4"/>
      <c r="AQ297" s="3" t="s">
        <v>24777</v>
      </c>
      <c r="AR297" s="4"/>
      <c r="AS297" s="3" t="s">
        <v>923</v>
      </c>
      <c r="AT297" s="4"/>
      <c r="AU297" s="3" t="s">
        <v>24776</v>
      </c>
      <c r="AV297" s="4"/>
      <c r="AW297" s="3" t="s">
        <v>24775</v>
      </c>
      <c r="AX297" s="4"/>
      <c r="AY297" s="3" t="s">
        <v>24774</v>
      </c>
      <c r="AZ297" s="4"/>
      <c r="BA297" s="3" t="s">
        <v>24773</v>
      </c>
      <c r="BB297" s="4"/>
      <c r="BC297" s="3" t="s">
        <v>24772</v>
      </c>
      <c r="BD297" s="4"/>
      <c r="BE297" s="3" t="s">
        <v>24771</v>
      </c>
    </row>
    <row r="298" spans="2:57" customFormat="1">
      <c r="B298">
        <f>IFERROR(VLOOKUP(E298,Swadesh!$C$6:$D$212,2,FALSE),"")</f>
        <v>83</v>
      </c>
      <c r="D298" t="s">
        <v>22454</v>
      </c>
      <c r="E298" s="6" t="s">
        <v>24753</v>
      </c>
      <c r="F298" s="5">
        <v>4.33</v>
      </c>
      <c r="G298">
        <f t="shared" si="4"/>
        <v>2</v>
      </c>
      <c r="H298" s="3" t="s">
        <v>24770</v>
      </c>
      <c r="I298" s="4"/>
      <c r="J298" s="3" t="s">
        <v>24769</v>
      </c>
      <c r="K298" s="4" t="s">
        <v>24768</v>
      </c>
      <c r="L298" s="3" t="s">
        <v>24767</v>
      </c>
      <c r="M298" s="4" t="s">
        <v>24766</v>
      </c>
      <c r="N298" s="3" t="s">
        <v>24765</v>
      </c>
      <c r="O298" s="4"/>
      <c r="P298" t="s">
        <v>907</v>
      </c>
      <c r="Q298" s="3"/>
      <c r="R298" s="4"/>
      <c r="S298" t="s">
        <v>907</v>
      </c>
      <c r="T298" s="3" t="s">
        <v>24764</v>
      </c>
      <c r="U298" s="4"/>
      <c r="V298" s="3" t="s">
        <v>24763</v>
      </c>
      <c r="W298" s="4" t="s">
        <v>24762</v>
      </c>
      <c r="X298" s="3" t="s">
        <v>10424</v>
      </c>
      <c r="Y298" s="4"/>
      <c r="Z298" t="s">
        <v>907</v>
      </c>
      <c r="AA298" s="3" t="s">
        <v>24761</v>
      </c>
      <c r="AB298" s="4" t="s">
        <v>24760</v>
      </c>
      <c r="AC298" s="3" t="s">
        <v>10172</v>
      </c>
      <c r="AD298" s="4"/>
      <c r="AE298" s="3" t="s">
        <v>24759</v>
      </c>
      <c r="AF298" s="4"/>
      <c r="AG298" s="3" t="s">
        <v>24758</v>
      </c>
      <c r="AH298" s="4"/>
      <c r="AI298" s="3" t="s">
        <v>24757</v>
      </c>
      <c r="AJ298" s="4"/>
      <c r="AK298" s="3" t="s">
        <v>24756</v>
      </c>
      <c r="AL298" s="4"/>
      <c r="AM298" s="3" t="s">
        <v>24755</v>
      </c>
      <c r="AN298" s="4"/>
      <c r="AO298" s="3" t="s">
        <v>24754</v>
      </c>
      <c r="AP298" s="4"/>
      <c r="AQ298" s="3" t="s">
        <v>24753</v>
      </c>
      <c r="AR298" s="4"/>
      <c r="AS298" s="3" t="s">
        <v>24752</v>
      </c>
      <c r="AT298" s="4"/>
      <c r="AU298" s="3" t="s">
        <v>24751</v>
      </c>
      <c r="AV298" s="4"/>
      <c r="AW298" s="3" t="s">
        <v>24750</v>
      </c>
      <c r="AX298" s="4"/>
      <c r="AY298" s="3" t="s">
        <v>24749</v>
      </c>
      <c r="AZ298" s="4"/>
      <c r="BA298" s="3" t="s">
        <v>24748</v>
      </c>
      <c r="BB298" s="4"/>
      <c r="BC298" s="3" t="s">
        <v>24747</v>
      </c>
      <c r="BD298" s="4"/>
      <c r="BE298" s="3" t="s">
        <v>24746</v>
      </c>
    </row>
    <row r="299" spans="2:57" customFormat="1">
      <c r="B299" t="str">
        <f>IFERROR(VLOOKUP(E299,Swadesh!$C$6:$D$212,2,FALSE),"")</f>
        <v/>
      </c>
      <c r="D299" t="s">
        <v>22454</v>
      </c>
      <c r="E299" s="6" t="s">
        <v>24745</v>
      </c>
      <c r="F299" s="5">
        <v>4.3310000000000004</v>
      </c>
      <c r="G299">
        <f t="shared" si="4"/>
        <v>3</v>
      </c>
      <c r="H299" s="3" t="s">
        <v>24744</v>
      </c>
      <c r="I299" s="4"/>
      <c r="J299" s="3" t="s">
        <v>24743</v>
      </c>
      <c r="K299" s="4" t="s">
        <v>959</v>
      </c>
      <c r="L299" s="3" t="s">
        <v>24742</v>
      </c>
      <c r="M299" s="4"/>
      <c r="N299" s="3" t="s">
        <v>24741</v>
      </c>
      <c r="O299" s="4"/>
      <c r="P299" t="s">
        <v>907</v>
      </c>
      <c r="Q299" s="3"/>
      <c r="R299" s="4"/>
      <c r="S299" t="s">
        <v>907</v>
      </c>
      <c r="T299" s="3" t="s">
        <v>24740</v>
      </c>
      <c r="U299" s="4"/>
      <c r="V299" s="3" t="s">
        <v>24739</v>
      </c>
      <c r="W299" s="4"/>
      <c r="X299" s="3" t="s">
        <v>24738</v>
      </c>
      <c r="Y299" s="4"/>
      <c r="Z299" t="s">
        <v>907</v>
      </c>
      <c r="AA299" s="3" t="s">
        <v>24737</v>
      </c>
      <c r="AB299" s="4"/>
      <c r="AC299" s="3" t="s">
        <v>24736</v>
      </c>
      <c r="AD299" s="4"/>
      <c r="AE299" s="3" t="s">
        <v>24735</v>
      </c>
      <c r="AF299" s="4"/>
      <c r="AG299" s="3"/>
      <c r="AH299" s="4"/>
      <c r="AI299" s="3" t="s">
        <v>24734</v>
      </c>
      <c r="AJ299" s="4"/>
      <c r="AK299" s="3" t="s">
        <v>24733</v>
      </c>
      <c r="AL299" s="4"/>
      <c r="AM299" s="3" t="s">
        <v>24732</v>
      </c>
      <c r="AN299" s="4"/>
      <c r="AO299" s="3"/>
      <c r="AP299" s="4"/>
      <c r="AQ299" s="3" t="s">
        <v>24731</v>
      </c>
      <c r="AR299" s="4"/>
      <c r="AS299" s="3" t="s">
        <v>923</v>
      </c>
      <c r="AT299" s="4"/>
      <c r="AU299" s="3" t="s">
        <v>17305</v>
      </c>
      <c r="AV299" s="4"/>
      <c r="AW299" s="3" t="s">
        <v>24730</v>
      </c>
      <c r="AX299" s="4"/>
      <c r="AY299" s="3" t="s">
        <v>24729</v>
      </c>
      <c r="AZ299" s="4"/>
      <c r="BA299" s="3" t="s">
        <v>24728</v>
      </c>
      <c r="BB299" s="4"/>
      <c r="BC299" s="3" t="s">
        <v>17302</v>
      </c>
      <c r="BD299" s="4"/>
      <c r="BE299" s="3" t="s">
        <v>1872</v>
      </c>
    </row>
    <row r="300" spans="2:57" customFormat="1">
      <c r="B300" t="str">
        <f>IFERROR(VLOOKUP(E300,Swadesh!$C$6:$D$212,2,FALSE),"")</f>
        <v/>
      </c>
      <c r="D300" t="s">
        <v>22454</v>
      </c>
      <c r="E300" s="6" t="s">
        <v>24711</v>
      </c>
      <c r="F300" s="5">
        <v>4.34</v>
      </c>
      <c r="G300">
        <f t="shared" si="4"/>
        <v>2</v>
      </c>
      <c r="H300" s="3" t="s">
        <v>24727</v>
      </c>
      <c r="I300" s="4"/>
      <c r="J300" s="3" t="s">
        <v>24453</v>
      </c>
      <c r="K300" s="4" t="s">
        <v>24726</v>
      </c>
      <c r="L300" s="3" t="s">
        <v>24725</v>
      </c>
      <c r="M300" s="4"/>
      <c r="N300" s="3" t="s">
        <v>24724</v>
      </c>
      <c r="O300" s="4"/>
      <c r="P300" t="s">
        <v>907</v>
      </c>
      <c r="Q300" s="3"/>
      <c r="R300" s="4"/>
      <c r="S300" t="s">
        <v>907</v>
      </c>
      <c r="T300" s="3" t="s">
        <v>24723</v>
      </c>
      <c r="U300" s="4" t="s">
        <v>24722</v>
      </c>
      <c r="V300" s="3"/>
      <c r="W300" s="4"/>
      <c r="X300" s="3" t="s">
        <v>24721</v>
      </c>
      <c r="Y300" s="4" t="s">
        <v>24720</v>
      </c>
      <c r="Z300" t="s">
        <v>907</v>
      </c>
      <c r="AA300" s="3" t="s">
        <v>24719</v>
      </c>
      <c r="AB300" s="4"/>
      <c r="AC300" s="3" t="s">
        <v>24718</v>
      </c>
      <c r="AD300" s="4"/>
      <c r="AE300" s="3" t="s">
        <v>24717</v>
      </c>
      <c r="AF300" s="4"/>
      <c r="AG300" s="3" t="s">
        <v>24716</v>
      </c>
      <c r="AH300" s="4"/>
      <c r="AI300" s="3" t="s">
        <v>24715</v>
      </c>
      <c r="AJ300" s="4"/>
      <c r="AK300" s="3" t="s">
        <v>24714</v>
      </c>
      <c r="AL300" s="4"/>
      <c r="AM300" s="3" t="s">
        <v>24713</v>
      </c>
      <c r="AN300" s="4"/>
      <c r="AO300" s="3" t="s">
        <v>24712</v>
      </c>
      <c r="AP300" s="4"/>
      <c r="AQ300" s="3" t="s">
        <v>24711</v>
      </c>
      <c r="AR300" s="4"/>
      <c r="AS300" s="3" t="s">
        <v>24710</v>
      </c>
      <c r="AT300" s="4"/>
      <c r="AU300" s="3" t="s">
        <v>24709</v>
      </c>
      <c r="AV300" s="4"/>
      <c r="AW300" s="3" t="s">
        <v>24708</v>
      </c>
      <c r="AX300" s="4"/>
      <c r="AY300" s="3" t="s">
        <v>24431</v>
      </c>
      <c r="AZ300" s="4"/>
      <c r="BA300" s="3" t="s">
        <v>24707</v>
      </c>
      <c r="BB300" s="4"/>
      <c r="BC300" s="3" t="s">
        <v>24429</v>
      </c>
      <c r="BD300" s="4" t="s">
        <v>24706</v>
      </c>
      <c r="BE300" s="3" t="s">
        <v>24705</v>
      </c>
    </row>
    <row r="301" spans="2:57" customFormat="1">
      <c r="B301" t="str">
        <f>IFERROR(VLOOKUP(E301,Swadesh!$C$6:$D$212,2,FALSE),"")</f>
        <v/>
      </c>
      <c r="D301" t="s">
        <v>22454</v>
      </c>
      <c r="E301" s="6" t="s">
        <v>24704</v>
      </c>
      <c r="F301" s="5">
        <v>4.3419999999999996</v>
      </c>
      <c r="G301">
        <f t="shared" si="4"/>
        <v>3</v>
      </c>
      <c r="H301" s="3" t="s">
        <v>24703</v>
      </c>
      <c r="I301" s="4"/>
      <c r="J301" s="3" t="s">
        <v>24702</v>
      </c>
      <c r="K301" s="4"/>
      <c r="L301" s="3" t="s">
        <v>2202</v>
      </c>
      <c r="M301" s="4"/>
      <c r="N301" s="3" t="s">
        <v>24701</v>
      </c>
      <c r="O301" s="4"/>
      <c r="P301" t="s">
        <v>907</v>
      </c>
      <c r="Q301" s="3"/>
      <c r="R301" s="4"/>
      <c r="S301" t="s">
        <v>907</v>
      </c>
      <c r="T301" s="3"/>
      <c r="U301" s="4"/>
      <c r="V301" s="3" t="s">
        <v>24700</v>
      </c>
      <c r="W301" s="4"/>
      <c r="X301" s="3" t="s">
        <v>24699</v>
      </c>
      <c r="Y301" s="4"/>
      <c r="Z301" t="s">
        <v>907</v>
      </c>
      <c r="AA301" s="3" t="s">
        <v>24698</v>
      </c>
      <c r="AB301" s="4" t="s">
        <v>24697</v>
      </c>
      <c r="AC301" s="3" t="s">
        <v>24696</v>
      </c>
      <c r="AD301" s="4"/>
      <c r="AE301" s="3" t="s">
        <v>24695</v>
      </c>
      <c r="AF301" s="4"/>
      <c r="AG301" s="3" t="s">
        <v>24694</v>
      </c>
      <c r="AH301" s="4"/>
      <c r="AI301" s="3" t="s">
        <v>24693</v>
      </c>
      <c r="AJ301" s="4"/>
      <c r="AK301" s="3" t="s">
        <v>24692</v>
      </c>
      <c r="AL301" s="4"/>
      <c r="AM301" s="3" t="s">
        <v>24691</v>
      </c>
      <c r="AN301" s="4"/>
      <c r="AO301" s="3" t="s">
        <v>24690</v>
      </c>
      <c r="AP301" s="4"/>
      <c r="AQ301" s="3" t="s">
        <v>24689</v>
      </c>
      <c r="AR301" s="4"/>
      <c r="AS301" s="3" t="s">
        <v>923</v>
      </c>
      <c r="AT301" s="4"/>
      <c r="AU301" s="3" t="s">
        <v>24688</v>
      </c>
      <c r="AV301" s="4"/>
      <c r="AW301" s="3" t="s">
        <v>24687</v>
      </c>
      <c r="AX301" s="4"/>
      <c r="AY301" s="3" t="s">
        <v>24686</v>
      </c>
      <c r="AZ301" s="4" t="s">
        <v>1063</v>
      </c>
      <c r="BA301" s="3" t="s">
        <v>24685</v>
      </c>
      <c r="BB301" s="4"/>
      <c r="BC301" s="3" t="s">
        <v>24684</v>
      </c>
      <c r="BD301" s="4"/>
      <c r="BE301" s="3" t="s">
        <v>24683</v>
      </c>
    </row>
    <row r="302" spans="2:57" customFormat="1">
      <c r="B302">
        <f>IFERROR(VLOOKUP(E302,Swadesh!$C$6:$D$212,2,FALSE),"")</f>
        <v>79</v>
      </c>
      <c r="D302" t="s">
        <v>22454</v>
      </c>
      <c r="E302" s="6" t="s">
        <v>24682</v>
      </c>
      <c r="F302" s="5">
        <v>4.3440000000000003</v>
      </c>
      <c r="G302">
        <f t="shared" si="4"/>
        <v>3</v>
      </c>
      <c r="H302" s="3" t="s">
        <v>24661</v>
      </c>
      <c r="I302" s="4"/>
      <c r="J302" s="3" t="s">
        <v>24681</v>
      </c>
      <c r="K302" s="4" t="s">
        <v>24680</v>
      </c>
      <c r="L302" s="3" t="s">
        <v>24679</v>
      </c>
      <c r="M302" s="4"/>
      <c r="N302" s="3" t="s">
        <v>24678</v>
      </c>
      <c r="O302" s="4"/>
      <c r="P302" t="s">
        <v>907</v>
      </c>
      <c r="Q302" s="3"/>
      <c r="R302" s="4"/>
      <c r="S302" t="s">
        <v>907</v>
      </c>
      <c r="T302" s="3" t="s">
        <v>24677</v>
      </c>
      <c r="U302" s="4"/>
      <c r="V302" s="3" t="s">
        <v>24676</v>
      </c>
      <c r="W302" s="4"/>
      <c r="X302" s="3" t="s">
        <v>24675</v>
      </c>
      <c r="Y302" s="4" t="s">
        <v>24674</v>
      </c>
      <c r="Z302" t="s">
        <v>907</v>
      </c>
      <c r="AA302" s="3" t="s">
        <v>24673</v>
      </c>
      <c r="AB302" s="4" t="s">
        <v>24672</v>
      </c>
      <c r="AC302" s="3" t="s">
        <v>24671</v>
      </c>
      <c r="AD302" s="4"/>
      <c r="AE302" s="3" t="s">
        <v>24670</v>
      </c>
      <c r="AF302" s="4"/>
      <c r="AG302" s="3" t="s">
        <v>24669</v>
      </c>
      <c r="AH302" s="4"/>
      <c r="AI302" s="3" t="s">
        <v>24668</v>
      </c>
      <c r="AJ302" s="4"/>
      <c r="AK302" s="3" t="s">
        <v>24667</v>
      </c>
      <c r="AL302" s="4"/>
      <c r="AM302" s="3" t="s">
        <v>24666</v>
      </c>
      <c r="AN302" s="4"/>
      <c r="AO302" s="3" t="s">
        <v>24665</v>
      </c>
      <c r="AP302" s="4"/>
      <c r="AQ302" s="3" t="s">
        <v>15988</v>
      </c>
      <c r="AR302" s="4"/>
      <c r="AS302" s="3" t="s">
        <v>923</v>
      </c>
      <c r="AT302" s="4"/>
      <c r="AU302" s="3" t="s">
        <v>24664</v>
      </c>
      <c r="AV302" s="4"/>
      <c r="AW302" s="3" t="s">
        <v>24663</v>
      </c>
      <c r="AX302" s="4"/>
      <c r="AY302" s="3" t="s">
        <v>24643</v>
      </c>
      <c r="AZ302" s="4"/>
      <c r="BA302" s="3" t="s">
        <v>24642</v>
      </c>
      <c r="BB302" s="4"/>
      <c r="BC302" s="3" t="s">
        <v>24641</v>
      </c>
      <c r="BD302" s="4"/>
      <c r="BE302" s="3" t="s">
        <v>24640</v>
      </c>
    </row>
    <row r="303" spans="2:57" customFormat="1">
      <c r="B303" t="str">
        <f>IFERROR(VLOOKUP(E303,Swadesh!$C$6:$D$212,2,FALSE),"")</f>
        <v/>
      </c>
      <c r="D303" t="s">
        <v>22454</v>
      </c>
      <c r="E303" s="6" t="s">
        <v>24662</v>
      </c>
      <c r="F303" s="5">
        <v>4.3449999999999998</v>
      </c>
      <c r="G303">
        <f t="shared" si="4"/>
        <v>3</v>
      </c>
      <c r="H303" s="3" t="s">
        <v>24661</v>
      </c>
      <c r="I303" s="4"/>
      <c r="J303" s="3" t="s">
        <v>24660</v>
      </c>
      <c r="K303" s="4" t="s">
        <v>959</v>
      </c>
      <c r="L303" s="3" t="s">
        <v>24659</v>
      </c>
      <c r="M303" s="4"/>
      <c r="N303" s="3" t="s">
        <v>24658</v>
      </c>
      <c r="O303" s="4"/>
      <c r="P303" t="s">
        <v>907</v>
      </c>
      <c r="Q303" s="3"/>
      <c r="R303" s="4" t="s">
        <v>24657</v>
      </c>
      <c r="S303" t="s">
        <v>907</v>
      </c>
      <c r="T303" s="3" t="s">
        <v>24656</v>
      </c>
      <c r="U303" s="4" t="s">
        <v>24655</v>
      </c>
      <c r="V303" s="3" t="s">
        <v>24654</v>
      </c>
      <c r="W303" s="4"/>
      <c r="X303" s="3" t="s">
        <v>24653</v>
      </c>
      <c r="Y303" s="4"/>
      <c r="Z303" t="s">
        <v>907</v>
      </c>
      <c r="AA303" s="3"/>
      <c r="AB303" s="4"/>
      <c r="AC303" s="3" t="s">
        <v>24652</v>
      </c>
      <c r="AD303" s="4"/>
      <c r="AE303" s="3" t="s">
        <v>24651</v>
      </c>
      <c r="AF303" s="4"/>
      <c r="AG303" s="3"/>
      <c r="AH303" s="4"/>
      <c r="AI303" s="3" t="s">
        <v>24650</v>
      </c>
      <c r="AJ303" s="4"/>
      <c r="AK303" s="3" t="s">
        <v>24649</v>
      </c>
      <c r="AL303" s="4"/>
      <c r="AM303" s="3" t="s">
        <v>24648</v>
      </c>
      <c r="AN303" s="4"/>
      <c r="AO303" s="3"/>
      <c r="AP303" s="4"/>
      <c r="AQ303" s="3" t="s">
        <v>24647</v>
      </c>
      <c r="AR303" s="4" t="s">
        <v>24646</v>
      </c>
      <c r="AS303" s="3" t="s">
        <v>923</v>
      </c>
      <c r="AT303" s="4"/>
      <c r="AU303" s="3" t="s">
        <v>24645</v>
      </c>
      <c r="AV303" s="4"/>
      <c r="AW303" s="3" t="s">
        <v>24644</v>
      </c>
      <c r="AX303" s="4"/>
      <c r="AY303" s="3" t="s">
        <v>24643</v>
      </c>
      <c r="AZ303" s="4"/>
      <c r="BA303" s="3" t="s">
        <v>24642</v>
      </c>
      <c r="BB303" s="4"/>
      <c r="BC303" s="3" t="s">
        <v>24641</v>
      </c>
      <c r="BD303" s="4"/>
      <c r="BE303" s="3" t="s">
        <v>24640</v>
      </c>
    </row>
    <row r="304" spans="2:57" customFormat="1">
      <c r="B304">
        <f>IFERROR(VLOOKUP(E304,Swadesh!$C$6:$D$212,2,FALSE),"")</f>
        <v>81</v>
      </c>
      <c r="D304" t="s">
        <v>22454</v>
      </c>
      <c r="E304" s="6" t="s">
        <v>24639</v>
      </c>
      <c r="F304" s="5">
        <v>4.3499999999999996</v>
      </c>
      <c r="G304">
        <f t="shared" si="4"/>
        <v>2</v>
      </c>
      <c r="H304" s="3" t="s">
        <v>24638</v>
      </c>
      <c r="I304" s="4"/>
      <c r="J304" s="3" t="s">
        <v>24637</v>
      </c>
      <c r="K304" s="4" t="s">
        <v>24636</v>
      </c>
      <c r="L304" s="3" t="s">
        <v>24543</v>
      </c>
      <c r="M304" s="4"/>
      <c r="N304" s="3" t="s">
        <v>24635</v>
      </c>
      <c r="O304" s="4"/>
      <c r="P304" t="s">
        <v>907</v>
      </c>
      <c r="Q304" s="3"/>
      <c r="R304" s="4"/>
      <c r="S304" t="s">
        <v>907</v>
      </c>
      <c r="T304" s="3" t="s">
        <v>24634</v>
      </c>
      <c r="U304" s="4" t="s">
        <v>24633</v>
      </c>
      <c r="V304" s="3" t="s">
        <v>24539</v>
      </c>
      <c r="W304" s="4" t="s">
        <v>24632</v>
      </c>
      <c r="X304" s="3" t="s">
        <v>24631</v>
      </c>
      <c r="Y304" s="4" t="s">
        <v>24630</v>
      </c>
      <c r="Z304" t="s">
        <v>907</v>
      </c>
      <c r="AA304" s="3" t="s">
        <v>24629</v>
      </c>
      <c r="AB304" s="4" t="s">
        <v>24628</v>
      </c>
      <c r="AC304" s="3" t="s">
        <v>24627</v>
      </c>
      <c r="AD304" s="4"/>
      <c r="AE304" s="3" t="s">
        <v>24626</v>
      </c>
      <c r="AF304" s="4"/>
      <c r="AG304" s="3" t="s">
        <v>24625</v>
      </c>
      <c r="AH304" s="4"/>
      <c r="AI304" s="3" t="s">
        <v>24624</v>
      </c>
      <c r="AJ304" s="4"/>
      <c r="AK304" s="3" t="s">
        <v>24623</v>
      </c>
      <c r="AL304" s="4"/>
      <c r="AM304" s="3" t="s">
        <v>24622</v>
      </c>
      <c r="AN304" s="4"/>
      <c r="AO304" s="3" t="s">
        <v>24621</v>
      </c>
      <c r="AP304" s="4"/>
      <c r="AQ304" s="3" t="s">
        <v>24620</v>
      </c>
      <c r="AR304" s="4"/>
      <c r="AS304" s="3" t="s">
        <v>923</v>
      </c>
      <c r="AT304" s="4"/>
      <c r="AU304" s="3" t="s">
        <v>24619</v>
      </c>
      <c r="AV304" s="4"/>
      <c r="AW304" s="3" t="s">
        <v>24524</v>
      </c>
      <c r="AX304" s="4"/>
      <c r="AY304" s="3" t="s">
        <v>24618</v>
      </c>
      <c r="AZ304" s="4"/>
      <c r="BA304" s="3" t="s">
        <v>24523</v>
      </c>
      <c r="BB304" s="4"/>
      <c r="BC304" s="3" t="s">
        <v>24617</v>
      </c>
      <c r="BD304" s="4"/>
      <c r="BE304" s="3" t="s">
        <v>24521</v>
      </c>
    </row>
    <row r="305" spans="2:57" customFormat="1">
      <c r="B305" t="str">
        <f>IFERROR(VLOOKUP(E305,Swadesh!$C$6:$D$212,2,FALSE),"")</f>
        <v/>
      </c>
      <c r="D305" t="s">
        <v>22454</v>
      </c>
      <c r="E305" s="6" t="s">
        <v>24616</v>
      </c>
      <c r="F305" s="5">
        <v>4.351</v>
      </c>
      <c r="G305">
        <f t="shared" si="4"/>
        <v>3</v>
      </c>
      <c r="H305" s="3" t="s">
        <v>24615</v>
      </c>
      <c r="I305" s="4"/>
      <c r="J305" s="3" t="s">
        <v>24614</v>
      </c>
      <c r="K305" s="4" t="s">
        <v>959</v>
      </c>
      <c r="L305" s="3" t="s">
        <v>24613</v>
      </c>
      <c r="M305" s="4"/>
      <c r="N305" s="3" t="s">
        <v>24612</v>
      </c>
      <c r="O305" s="4"/>
      <c r="P305" t="s">
        <v>907</v>
      </c>
      <c r="Q305" s="3"/>
      <c r="R305" s="4" t="s">
        <v>24611</v>
      </c>
      <c r="S305" t="s">
        <v>907</v>
      </c>
      <c r="T305" s="3" t="s">
        <v>24610</v>
      </c>
      <c r="U305" s="4" t="s">
        <v>24609</v>
      </c>
      <c r="V305" s="3" t="s">
        <v>24608</v>
      </c>
      <c r="W305" s="4"/>
      <c r="X305" s="3" t="s">
        <v>24607</v>
      </c>
      <c r="Y305" s="4"/>
      <c r="Z305" t="s">
        <v>907</v>
      </c>
      <c r="AA305" s="3" t="s">
        <v>24606</v>
      </c>
      <c r="AB305" s="4"/>
      <c r="AC305" s="3" t="s">
        <v>24605</v>
      </c>
      <c r="AD305" s="4"/>
      <c r="AE305" s="3" t="s">
        <v>24604</v>
      </c>
      <c r="AF305" s="4"/>
      <c r="AG305" s="3"/>
      <c r="AH305" s="4"/>
      <c r="AI305" s="3" t="s">
        <v>24603</v>
      </c>
      <c r="AJ305" s="4"/>
      <c r="AK305" s="3" t="s">
        <v>24602</v>
      </c>
      <c r="AL305" s="4"/>
      <c r="AM305" s="3" t="s">
        <v>24601</v>
      </c>
      <c r="AN305" s="4"/>
      <c r="AO305" s="3"/>
      <c r="AP305" s="4"/>
      <c r="AQ305" s="3" t="s">
        <v>24600</v>
      </c>
      <c r="AR305" s="4"/>
      <c r="AS305" s="3" t="s">
        <v>923</v>
      </c>
      <c r="AT305" s="4"/>
      <c r="AU305" s="3" t="s">
        <v>24599</v>
      </c>
      <c r="AV305" s="4"/>
      <c r="AW305" s="3" t="s">
        <v>24598</v>
      </c>
      <c r="AX305" s="4"/>
      <c r="AY305" s="3" t="s">
        <v>24597</v>
      </c>
      <c r="AZ305" s="4" t="s">
        <v>1987</v>
      </c>
      <c r="BA305" s="3" t="s">
        <v>24596</v>
      </c>
      <c r="BB305" s="4"/>
      <c r="BC305" s="3" t="s">
        <v>24595</v>
      </c>
      <c r="BD305" s="4"/>
      <c r="BE305" s="3" t="s">
        <v>24594</v>
      </c>
    </row>
    <row r="306" spans="2:57" customFormat="1">
      <c r="B306" t="str">
        <f>IFERROR(VLOOKUP(E306,Swadesh!$C$6:$D$212,2,FALSE),"")</f>
        <v/>
      </c>
      <c r="D306" t="s">
        <v>22454</v>
      </c>
      <c r="E306" s="6" t="s">
        <v>24593</v>
      </c>
      <c r="F306" s="5">
        <v>4.3520000000000003</v>
      </c>
      <c r="G306">
        <f t="shared" si="4"/>
        <v>3</v>
      </c>
      <c r="H306" s="3" t="s">
        <v>24592</v>
      </c>
      <c r="I306" s="4"/>
      <c r="J306" s="3" t="s">
        <v>24591</v>
      </c>
      <c r="K306" s="4" t="s">
        <v>24590</v>
      </c>
      <c r="L306" s="3"/>
      <c r="M306" s="4"/>
      <c r="N306" s="3" t="s">
        <v>24589</v>
      </c>
      <c r="O306" s="4"/>
      <c r="P306" t="s">
        <v>907</v>
      </c>
      <c r="Q306" s="3"/>
      <c r="R306" s="4"/>
      <c r="S306" t="s">
        <v>907</v>
      </c>
      <c r="T306" s="3"/>
      <c r="U306" s="4"/>
      <c r="V306" s="3"/>
      <c r="W306" s="4"/>
      <c r="X306" s="3" t="s">
        <v>24588</v>
      </c>
      <c r="Y306" s="4"/>
      <c r="Z306" t="s">
        <v>907</v>
      </c>
      <c r="AA306" s="3" t="s">
        <v>24587</v>
      </c>
      <c r="AB306" s="4"/>
      <c r="AC306" s="3" t="s">
        <v>24586</v>
      </c>
      <c r="AD306" s="4"/>
      <c r="AE306" s="3" t="s">
        <v>24585</v>
      </c>
      <c r="AF306" s="4" t="s">
        <v>24584</v>
      </c>
      <c r="AG306" s="3"/>
      <c r="AH306" s="4"/>
      <c r="AI306" s="3" t="s">
        <v>24583</v>
      </c>
      <c r="AJ306" s="4"/>
      <c r="AK306" s="3" t="s">
        <v>24582</v>
      </c>
      <c r="AL306" s="4" t="s">
        <v>24581</v>
      </c>
      <c r="AM306" s="3" t="s">
        <v>24580</v>
      </c>
      <c r="AN306" s="4"/>
      <c r="AO306" s="3"/>
      <c r="AP306" s="4"/>
      <c r="AQ306" s="3" t="s">
        <v>4804</v>
      </c>
      <c r="AR306" s="4"/>
      <c r="AS306" s="3" t="s">
        <v>923</v>
      </c>
      <c r="AT306" s="4"/>
      <c r="AU306" s="3" t="s">
        <v>24579</v>
      </c>
      <c r="AV306" s="4"/>
      <c r="AW306" s="3" t="s">
        <v>24578</v>
      </c>
      <c r="AX306" s="4"/>
      <c r="AY306" s="3" t="s">
        <v>24577</v>
      </c>
      <c r="AZ306" s="4"/>
      <c r="BA306" s="3" t="s">
        <v>24576</v>
      </c>
      <c r="BB306" s="4"/>
      <c r="BC306" s="3" t="s">
        <v>24575</v>
      </c>
      <c r="BD306" s="4"/>
      <c r="BE306" s="3" t="s">
        <v>24574</v>
      </c>
    </row>
    <row r="307" spans="2:57" customFormat="1">
      <c r="B307">
        <f>IFERROR(VLOOKUP(E307,Swadesh!$C$6:$D$212,2,FALSE),"")</f>
        <v>82</v>
      </c>
      <c r="D307" t="s">
        <v>22454</v>
      </c>
      <c r="E307" s="6" t="s">
        <v>24573</v>
      </c>
      <c r="F307" s="5">
        <v>4.3600000000000003</v>
      </c>
      <c r="G307">
        <f t="shared" si="4"/>
        <v>2</v>
      </c>
      <c r="H307" s="3" t="s">
        <v>24572</v>
      </c>
      <c r="I307" s="4"/>
      <c r="J307" s="3" t="s">
        <v>24571</v>
      </c>
      <c r="K307" s="4" t="s">
        <v>24570</v>
      </c>
      <c r="L307" s="3" t="s">
        <v>24569</v>
      </c>
      <c r="M307" s="4"/>
      <c r="N307" s="3" t="s">
        <v>24568</v>
      </c>
      <c r="O307" s="4"/>
      <c r="P307" t="s">
        <v>907</v>
      </c>
      <c r="Q307" s="3"/>
      <c r="R307" s="4" t="s">
        <v>24567</v>
      </c>
      <c r="S307" t="s">
        <v>907</v>
      </c>
      <c r="T307" s="3" t="s">
        <v>24566</v>
      </c>
      <c r="U307" s="4"/>
      <c r="V307" s="3" t="s">
        <v>22548</v>
      </c>
      <c r="W307" s="4"/>
      <c r="X307" s="3" t="s">
        <v>5806</v>
      </c>
      <c r="Y307" s="4" t="s">
        <v>24565</v>
      </c>
      <c r="Z307" t="s">
        <v>907</v>
      </c>
      <c r="AA307" s="3" t="s">
        <v>24564</v>
      </c>
      <c r="AB307" s="4" t="s">
        <v>24563</v>
      </c>
      <c r="AC307" s="3" t="s">
        <v>24562</v>
      </c>
      <c r="AD307" s="4"/>
      <c r="AE307" s="3" t="s">
        <v>24561</v>
      </c>
      <c r="AF307" s="4"/>
      <c r="AG307" s="3" t="s">
        <v>24560</v>
      </c>
      <c r="AH307" s="4"/>
      <c r="AI307" s="3" t="s">
        <v>24559</v>
      </c>
      <c r="AJ307" s="4"/>
      <c r="AK307" s="3" t="s">
        <v>24558</v>
      </c>
      <c r="AL307" s="4"/>
      <c r="AM307" s="3" t="s">
        <v>24557</v>
      </c>
      <c r="AN307" s="4"/>
      <c r="AO307" s="3" t="s">
        <v>24556</v>
      </c>
      <c r="AP307" s="4"/>
      <c r="AQ307" s="3" t="s">
        <v>24555</v>
      </c>
      <c r="AR307" s="4"/>
      <c r="AS307" s="3" t="s">
        <v>24554</v>
      </c>
      <c r="AT307" s="4"/>
      <c r="AU307" s="3" t="s">
        <v>24553</v>
      </c>
      <c r="AV307" s="4"/>
      <c r="AW307" s="3" t="s">
        <v>24552</v>
      </c>
      <c r="AX307" s="4"/>
      <c r="AY307" s="3" t="s">
        <v>24551</v>
      </c>
      <c r="AZ307" s="4"/>
      <c r="BA307" s="3" t="s">
        <v>24550</v>
      </c>
      <c r="BB307" s="4"/>
      <c r="BC307" s="3" t="s">
        <v>24549</v>
      </c>
      <c r="BD307" s="4"/>
      <c r="BE307" s="3" t="s">
        <v>24548</v>
      </c>
    </row>
    <row r="308" spans="2:57" customFormat="1">
      <c r="B308">
        <f>IFERROR(VLOOKUP(E308,Swadesh!$C$6:$D$212,2,FALSE),"")</f>
        <v>80</v>
      </c>
      <c r="D308" t="s">
        <v>22454</v>
      </c>
      <c r="E308" s="6" t="s">
        <v>24547</v>
      </c>
      <c r="F308" s="5">
        <v>4.37</v>
      </c>
      <c r="G308">
        <f t="shared" si="4"/>
        <v>2</v>
      </c>
      <c r="H308" s="3" t="s">
        <v>24546</v>
      </c>
      <c r="I308" s="4"/>
      <c r="J308" s="3" t="s">
        <v>24545</v>
      </c>
      <c r="K308" s="4" t="s">
        <v>24544</v>
      </c>
      <c r="L308" s="3" t="s">
        <v>24543</v>
      </c>
      <c r="M308" s="4"/>
      <c r="N308" s="3" t="s">
        <v>24542</v>
      </c>
      <c r="O308" s="4"/>
      <c r="P308" t="s">
        <v>907</v>
      </c>
      <c r="Q308" s="3"/>
      <c r="R308" s="4" t="s">
        <v>24541</v>
      </c>
      <c r="S308" t="s">
        <v>907</v>
      </c>
      <c r="T308" s="3" t="s">
        <v>24540</v>
      </c>
      <c r="U308" s="4"/>
      <c r="V308" s="3" t="s">
        <v>24539</v>
      </c>
      <c r="W308" s="4"/>
      <c r="X308" s="3" t="s">
        <v>24538</v>
      </c>
      <c r="Y308" s="4" t="s">
        <v>24537</v>
      </c>
      <c r="Z308" t="s">
        <v>907</v>
      </c>
      <c r="AA308" s="3" t="s">
        <v>24536</v>
      </c>
      <c r="AB308" s="4" t="s">
        <v>24535</v>
      </c>
      <c r="AC308" s="3" t="s">
        <v>24534</v>
      </c>
      <c r="AD308" s="4"/>
      <c r="AE308" s="3" t="s">
        <v>24533</v>
      </c>
      <c r="AF308" s="4"/>
      <c r="AG308" s="3" t="s">
        <v>24532</v>
      </c>
      <c r="AH308" s="4"/>
      <c r="AI308" s="3" t="s">
        <v>24531</v>
      </c>
      <c r="AJ308" s="4"/>
      <c r="AK308" s="3" t="s">
        <v>24530</v>
      </c>
      <c r="AL308" s="4"/>
      <c r="AM308" s="3" t="s">
        <v>24529</v>
      </c>
      <c r="AN308" s="4"/>
      <c r="AO308" s="3" t="s">
        <v>24528</v>
      </c>
      <c r="AP308" s="4"/>
      <c r="AQ308" s="3" t="s">
        <v>24527</v>
      </c>
      <c r="AR308" s="4"/>
      <c r="AS308" s="3" t="s">
        <v>24526</v>
      </c>
      <c r="AT308" s="4"/>
      <c r="AU308" s="3" t="s">
        <v>24525</v>
      </c>
      <c r="AV308" s="4"/>
      <c r="AW308" s="3" t="s">
        <v>24524</v>
      </c>
      <c r="AX308" s="4"/>
      <c r="AY308" s="3" t="s">
        <v>22802</v>
      </c>
      <c r="AZ308" s="4"/>
      <c r="BA308" s="3" t="s">
        <v>24523</v>
      </c>
      <c r="BB308" s="4"/>
      <c r="BC308" s="3" t="s">
        <v>24522</v>
      </c>
      <c r="BD308" s="4"/>
      <c r="BE308" s="3" t="s">
        <v>24521</v>
      </c>
    </row>
    <row r="309" spans="2:57" customFormat="1">
      <c r="B309" t="str">
        <f>IFERROR(VLOOKUP(E309,Swadesh!$C$6:$D$212,2,FALSE),"")</f>
        <v/>
      </c>
      <c r="D309" t="s">
        <v>22454</v>
      </c>
      <c r="E309" s="6" t="s">
        <v>24520</v>
      </c>
      <c r="F309" s="5">
        <v>4.3710000000000004</v>
      </c>
      <c r="G309">
        <f t="shared" si="4"/>
        <v>3</v>
      </c>
      <c r="H309" s="3" t="s">
        <v>24519</v>
      </c>
      <c r="I309" s="4"/>
      <c r="J309" s="3" t="s">
        <v>24518</v>
      </c>
      <c r="K309" s="4" t="s">
        <v>959</v>
      </c>
      <c r="L309" s="3" t="s">
        <v>24517</v>
      </c>
      <c r="M309" s="4"/>
      <c r="N309" s="3" t="s">
        <v>24516</v>
      </c>
      <c r="O309" s="4"/>
      <c r="P309" t="s">
        <v>907</v>
      </c>
      <c r="Q309" s="3"/>
      <c r="R309" s="4"/>
      <c r="S309" t="s">
        <v>907</v>
      </c>
      <c r="T309" s="3"/>
      <c r="U309" s="4"/>
      <c r="V309" s="3" t="s">
        <v>24515</v>
      </c>
      <c r="W309" s="4" t="s">
        <v>24514</v>
      </c>
      <c r="X309" s="3" t="s">
        <v>24513</v>
      </c>
      <c r="Y309" s="4"/>
      <c r="Z309" t="s">
        <v>907</v>
      </c>
      <c r="AA309" s="3" t="s">
        <v>24512</v>
      </c>
      <c r="AB309" s="4" t="s">
        <v>24511</v>
      </c>
      <c r="AC309" s="3" t="s">
        <v>24510</v>
      </c>
      <c r="AD309" s="4"/>
      <c r="AE309" s="3" t="s">
        <v>24509</v>
      </c>
      <c r="AF309" s="4" t="s">
        <v>24508</v>
      </c>
      <c r="AG309" s="3"/>
      <c r="AH309" s="4"/>
      <c r="AI309" s="3" t="s">
        <v>24507</v>
      </c>
      <c r="AJ309" s="4"/>
      <c r="AK309" s="3" t="s">
        <v>24506</v>
      </c>
      <c r="AL309" s="4"/>
      <c r="AM309" s="3" t="s">
        <v>24505</v>
      </c>
      <c r="AN309" s="4"/>
      <c r="AO309" s="3"/>
      <c r="AP309" s="4"/>
      <c r="AQ309" s="3" t="s">
        <v>24504</v>
      </c>
      <c r="AR309" s="4"/>
      <c r="AS309" s="3" t="s">
        <v>923</v>
      </c>
      <c r="AT309" s="4"/>
      <c r="AU309" s="3" t="s">
        <v>24503</v>
      </c>
      <c r="AV309" s="4"/>
      <c r="AW309" s="3" t="s">
        <v>24502</v>
      </c>
      <c r="AX309" s="4"/>
      <c r="AY309" s="3" t="s">
        <v>24501</v>
      </c>
      <c r="AZ309" s="4"/>
      <c r="BA309" s="3" t="s">
        <v>24500</v>
      </c>
      <c r="BB309" s="4"/>
      <c r="BC309" s="3" t="s">
        <v>24499</v>
      </c>
      <c r="BD309" s="4"/>
      <c r="BE309" s="3" t="s">
        <v>1872</v>
      </c>
    </row>
    <row r="310" spans="2:57" customFormat="1">
      <c r="B310" t="str">
        <f>IFERROR(VLOOKUP(E310,Swadesh!$C$6:$D$212,2,FALSE),"")</f>
        <v/>
      </c>
      <c r="D310" t="s">
        <v>22454</v>
      </c>
      <c r="E310" s="6" t="s">
        <v>24498</v>
      </c>
      <c r="F310" s="5">
        <v>4.3719999999999999</v>
      </c>
      <c r="G310">
        <f t="shared" si="4"/>
        <v>3</v>
      </c>
      <c r="H310" s="3" t="s">
        <v>24497</v>
      </c>
      <c r="I310" s="4"/>
      <c r="J310" s="3" t="s">
        <v>24496</v>
      </c>
      <c r="K310" s="4"/>
      <c r="L310" s="3" t="s">
        <v>24495</v>
      </c>
      <c r="M310" s="4"/>
      <c r="N310" s="3" t="s">
        <v>24494</v>
      </c>
      <c r="O310" s="4"/>
      <c r="P310" t="s">
        <v>907</v>
      </c>
      <c r="Q310" s="3"/>
      <c r="R310" s="4"/>
      <c r="S310" t="s">
        <v>907</v>
      </c>
      <c r="T310" s="3"/>
      <c r="U310" s="4"/>
      <c r="V310" s="3" t="s">
        <v>24493</v>
      </c>
      <c r="W310" s="4"/>
      <c r="X310" s="3" t="s">
        <v>24492</v>
      </c>
      <c r="Y310" s="4"/>
      <c r="Z310" t="s">
        <v>907</v>
      </c>
      <c r="AA310" s="3" t="s">
        <v>24491</v>
      </c>
      <c r="AB310" s="4"/>
      <c r="AC310" s="3" t="s">
        <v>24490</v>
      </c>
      <c r="AD310" s="4"/>
      <c r="AE310" s="3" t="s">
        <v>24489</v>
      </c>
      <c r="AF310" s="4"/>
      <c r="AG310" s="3"/>
      <c r="AH310" s="4"/>
      <c r="AI310" s="3" t="s">
        <v>24488</v>
      </c>
      <c r="AJ310" s="4"/>
      <c r="AK310" s="3" t="s">
        <v>24487</v>
      </c>
      <c r="AL310" s="4"/>
      <c r="AM310" s="3" t="s">
        <v>24486</v>
      </c>
      <c r="AN310" s="4"/>
      <c r="AO310" s="3"/>
      <c r="AP310" s="4"/>
      <c r="AQ310" s="3" t="s">
        <v>24485</v>
      </c>
      <c r="AR310" s="4" t="s">
        <v>24484</v>
      </c>
      <c r="AS310" s="3" t="s">
        <v>923</v>
      </c>
      <c r="AT310" s="4"/>
      <c r="AU310" s="3" t="s">
        <v>24483</v>
      </c>
      <c r="AV310" s="4"/>
      <c r="AW310" s="3" t="s">
        <v>24482</v>
      </c>
      <c r="AX310" s="4"/>
      <c r="AY310" s="3" t="s">
        <v>24481</v>
      </c>
      <c r="AZ310" s="4"/>
      <c r="BA310" s="3" t="s">
        <v>24480</v>
      </c>
      <c r="BB310" s="4"/>
      <c r="BC310" s="3" t="s">
        <v>24479</v>
      </c>
      <c r="BD310" s="4"/>
      <c r="BE310" s="3" t="s">
        <v>24478</v>
      </c>
    </row>
    <row r="311" spans="2:57" customFormat="1">
      <c r="B311" t="str">
        <f>IFERROR(VLOOKUP(E311,Swadesh!$C$6:$D$212,2,FALSE),"")</f>
        <v/>
      </c>
      <c r="D311" t="s">
        <v>22454</v>
      </c>
      <c r="E311" s="6" t="s">
        <v>24477</v>
      </c>
      <c r="F311" s="5">
        <v>4.3739999999999997</v>
      </c>
      <c r="G311">
        <f t="shared" si="4"/>
        <v>3</v>
      </c>
      <c r="H311" s="3" t="s">
        <v>24476</v>
      </c>
      <c r="I311" s="4"/>
      <c r="J311" s="3" t="s">
        <v>24475</v>
      </c>
      <c r="K311" s="4" t="s">
        <v>1129</v>
      </c>
      <c r="L311" s="3"/>
      <c r="M311" s="4"/>
      <c r="N311" s="3" t="s">
        <v>24474</v>
      </c>
      <c r="O311" s="4"/>
      <c r="P311" t="s">
        <v>907</v>
      </c>
      <c r="Q311" s="3"/>
      <c r="R311" s="4"/>
      <c r="S311" t="s">
        <v>907</v>
      </c>
      <c r="T311" s="3" t="s">
        <v>24473</v>
      </c>
      <c r="U311" s="4"/>
      <c r="V311" s="3" t="s">
        <v>24472</v>
      </c>
      <c r="W311" s="4" t="s">
        <v>24471</v>
      </c>
      <c r="X311" s="3" t="s">
        <v>24470</v>
      </c>
      <c r="Y311" s="4"/>
      <c r="Z311" t="s">
        <v>907</v>
      </c>
      <c r="AA311" s="3" t="s">
        <v>24469</v>
      </c>
      <c r="AB311" s="4" t="s">
        <v>24468</v>
      </c>
      <c r="AC311" s="3" t="s">
        <v>24467</v>
      </c>
      <c r="AD311" s="4"/>
      <c r="AE311" s="3" t="s">
        <v>24466</v>
      </c>
      <c r="AF311" s="4"/>
      <c r="AG311" s="3"/>
      <c r="AH311" s="4"/>
      <c r="AI311" s="3" t="s">
        <v>24465</v>
      </c>
      <c r="AJ311" s="4"/>
      <c r="AK311" s="3" t="s">
        <v>24464</v>
      </c>
      <c r="AL311" s="4"/>
      <c r="AM311" s="3" t="s">
        <v>24463</v>
      </c>
      <c r="AN311" s="4"/>
      <c r="AO311" s="3"/>
      <c r="AP311" s="4"/>
      <c r="AQ311" s="3" t="s">
        <v>24462</v>
      </c>
      <c r="AR311" s="4"/>
      <c r="AS311" s="3" t="s">
        <v>923</v>
      </c>
      <c r="AT311" s="4"/>
      <c r="AU311" s="3" t="s">
        <v>24461</v>
      </c>
      <c r="AV311" s="4"/>
      <c r="AW311" s="3" t="s">
        <v>24460</v>
      </c>
      <c r="AX311" s="4"/>
      <c r="AY311" s="3" t="s">
        <v>24459</v>
      </c>
      <c r="AZ311" s="4"/>
      <c r="BA311" s="3" t="s">
        <v>24458</v>
      </c>
      <c r="BB311" s="4"/>
      <c r="BC311" s="3" t="s">
        <v>24457</v>
      </c>
      <c r="BD311" s="4"/>
      <c r="BE311" s="3" t="s">
        <v>24456</v>
      </c>
    </row>
    <row r="312" spans="2:57" customFormat="1">
      <c r="B312" t="str">
        <f>IFERROR(VLOOKUP(E312,Swadesh!$C$6:$D$212,2,FALSE),"")</f>
        <v/>
      </c>
      <c r="D312" t="s">
        <v>22454</v>
      </c>
      <c r="E312" s="6" t="s">
        <v>9033</v>
      </c>
      <c r="F312" s="5">
        <v>4.38</v>
      </c>
      <c r="G312">
        <f t="shared" si="4"/>
        <v>2</v>
      </c>
      <c r="H312" s="3" t="s">
        <v>24455</v>
      </c>
      <c r="I312" s="4" t="s">
        <v>24454</v>
      </c>
      <c r="J312" s="3" t="s">
        <v>24453</v>
      </c>
      <c r="K312" s="4"/>
      <c r="L312" s="3" t="s">
        <v>24452</v>
      </c>
      <c r="M312" s="4"/>
      <c r="N312" s="3" t="s">
        <v>24451</v>
      </c>
      <c r="O312" s="4"/>
      <c r="P312" t="s">
        <v>907</v>
      </c>
      <c r="Q312" s="3"/>
      <c r="R312" s="4"/>
      <c r="S312" t="s">
        <v>907</v>
      </c>
      <c r="T312" s="3" t="s">
        <v>24450</v>
      </c>
      <c r="U312" s="4"/>
      <c r="V312" s="3" t="s">
        <v>24449</v>
      </c>
      <c r="W312" s="4" t="s">
        <v>24448</v>
      </c>
      <c r="X312" s="3" t="s">
        <v>24447</v>
      </c>
      <c r="Y312" s="4" t="s">
        <v>24446</v>
      </c>
      <c r="Z312" t="s">
        <v>907</v>
      </c>
      <c r="AA312" s="3" t="s">
        <v>24445</v>
      </c>
      <c r="AB312" s="4" t="s">
        <v>24444</v>
      </c>
      <c r="AC312" s="3" t="s">
        <v>24443</v>
      </c>
      <c r="AD312" s="4"/>
      <c r="AE312" s="3" t="s">
        <v>24442</v>
      </c>
      <c r="AF312" s="4" t="s">
        <v>24441</v>
      </c>
      <c r="AG312" s="3" t="s">
        <v>24440</v>
      </c>
      <c r="AH312" s="4"/>
      <c r="AI312" s="3" t="s">
        <v>24439</v>
      </c>
      <c r="AJ312" s="4"/>
      <c r="AK312" s="3" t="s">
        <v>24438</v>
      </c>
      <c r="AL312" s="4" t="s">
        <v>24437</v>
      </c>
      <c r="AM312" s="3" t="s">
        <v>24436</v>
      </c>
      <c r="AN312" s="4"/>
      <c r="AO312" s="3" t="s">
        <v>24435</v>
      </c>
      <c r="AP312" s="4"/>
      <c r="AQ312" s="3" t="s">
        <v>24434</v>
      </c>
      <c r="AR312" s="4"/>
      <c r="AS312" s="3" t="s">
        <v>923</v>
      </c>
      <c r="AT312" s="4"/>
      <c r="AU312" s="3" t="s">
        <v>24433</v>
      </c>
      <c r="AV312" s="4"/>
      <c r="AW312" s="3" t="s">
        <v>24432</v>
      </c>
      <c r="AX312" s="4"/>
      <c r="AY312" s="3" t="s">
        <v>24431</v>
      </c>
      <c r="AZ312" s="4"/>
      <c r="BA312" s="3" t="s">
        <v>24430</v>
      </c>
      <c r="BB312" s="4"/>
      <c r="BC312" s="3" t="s">
        <v>24429</v>
      </c>
      <c r="BD312" s="4" t="s">
        <v>24428</v>
      </c>
      <c r="BE312" s="3" t="s">
        <v>24427</v>
      </c>
    </row>
    <row r="313" spans="2:57" customFormat="1">
      <c r="B313">
        <f>IFERROR(VLOOKUP(E313,Swadesh!$C$6:$D$212,2,FALSE),"")</f>
        <v>84</v>
      </c>
      <c r="D313" t="s">
        <v>22454</v>
      </c>
      <c r="E313" s="6" t="s">
        <v>24426</v>
      </c>
      <c r="F313" s="5">
        <v>4.3920000000000003</v>
      </c>
      <c r="G313">
        <f t="shared" si="4"/>
        <v>3</v>
      </c>
      <c r="H313" s="3" t="s">
        <v>24425</v>
      </c>
      <c r="I313" s="4" t="s">
        <v>24424</v>
      </c>
      <c r="J313" s="3" t="s">
        <v>24423</v>
      </c>
      <c r="K313" s="4"/>
      <c r="L313" s="3" t="s">
        <v>24422</v>
      </c>
      <c r="M313" s="4"/>
      <c r="N313" s="3" t="s">
        <v>24421</v>
      </c>
      <c r="O313" s="4"/>
      <c r="P313" t="s">
        <v>907</v>
      </c>
      <c r="Q313" s="3"/>
      <c r="R313" s="4" t="s">
        <v>24420</v>
      </c>
      <c r="S313" t="s">
        <v>907</v>
      </c>
      <c r="T313" s="3" t="s">
        <v>24419</v>
      </c>
      <c r="U313" s="4" t="s">
        <v>24418</v>
      </c>
      <c r="V313" s="3" t="s">
        <v>24417</v>
      </c>
      <c r="W313" s="4"/>
      <c r="X313" s="3"/>
      <c r="Y313" s="4"/>
      <c r="Z313" t="s">
        <v>907</v>
      </c>
      <c r="AA313" s="3" t="s">
        <v>24416</v>
      </c>
      <c r="AB313" s="4"/>
      <c r="AC313" s="3" t="s">
        <v>24415</v>
      </c>
      <c r="AD313" s="4"/>
      <c r="AE313" s="3" t="s">
        <v>24414</v>
      </c>
      <c r="AF313" s="4"/>
      <c r="AG313" s="3" t="s">
        <v>24413</v>
      </c>
      <c r="AH313" s="4"/>
      <c r="AI313" s="3" t="s">
        <v>24412</v>
      </c>
      <c r="AJ313" s="4"/>
      <c r="AK313" s="3" t="s">
        <v>24411</v>
      </c>
      <c r="AL313" s="4"/>
      <c r="AM313" s="3" t="s">
        <v>24410</v>
      </c>
      <c r="AN313" s="4"/>
      <c r="AO313" s="3" t="s">
        <v>24409</v>
      </c>
      <c r="AP313" s="4"/>
      <c r="AQ313" s="3" t="s">
        <v>24408</v>
      </c>
      <c r="AR313" s="4"/>
      <c r="AS313" s="3" t="s">
        <v>923</v>
      </c>
      <c r="AT313" s="4"/>
      <c r="AU313" s="3" t="s">
        <v>24407</v>
      </c>
      <c r="AV313" s="4"/>
      <c r="AW313" s="3" t="s">
        <v>24406</v>
      </c>
      <c r="AX313" s="4"/>
      <c r="AY313" s="3" t="s">
        <v>24405</v>
      </c>
      <c r="AZ313" s="4"/>
      <c r="BA313" s="3" t="s">
        <v>24387</v>
      </c>
      <c r="BB313" s="4"/>
      <c r="BC313" s="3" t="s">
        <v>24404</v>
      </c>
      <c r="BD313" s="4"/>
      <c r="BE313" s="3" t="s">
        <v>24403</v>
      </c>
    </row>
    <row r="314" spans="2:57" customFormat="1">
      <c r="B314">
        <f>IFERROR(VLOOKUP(E314,Swadesh!$C$6:$D$212,2,FALSE),"")</f>
        <v>70</v>
      </c>
      <c r="D314" t="s">
        <v>22454</v>
      </c>
      <c r="E314" s="6" t="s">
        <v>24402</v>
      </c>
      <c r="F314" s="5">
        <v>4.3929999999999998</v>
      </c>
      <c r="G314">
        <f t="shared" si="4"/>
        <v>3</v>
      </c>
      <c r="H314" s="3" t="s">
        <v>17699</v>
      </c>
      <c r="I314" s="4"/>
      <c r="J314" s="3" t="s">
        <v>3848</v>
      </c>
      <c r="K314" s="4"/>
      <c r="L314" s="3" t="s">
        <v>24401</v>
      </c>
      <c r="M314" s="4"/>
      <c r="N314" s="3" t="s">
        <v>24400</v>
      </c>
      <c r="O314" s="4"/>
      <c r="P314" t="s">
        <v>907</v>
      </c>
      <c r="Q314" s="3"/>
      <c r="R314" s="4"/>
      <c r="S314" t="s">
        <v>907</v>
      </c>
      <c r="T314" s="3" t="s">
        <v>24399</v>
      </c>
      <c r="U314" s="4" t="s">
        <v>24398</v>
      </c>
      <c r="V314" s="3" t="s">
        <v>24397</v>
      </c>
      <c r="W314" s="4" t="s">
        <v>24396</v>
      </c>
      <c r="X314" s="3" t="s">
        <v>24395</v>
      </c>
      <c r="Y314" s="4"/>
      <c r="Z314" t="s">
        <v>907</v>
      </c>
      <c r="AA314" s="3" t="s">
        <v>24394</v>
      </c>
      <c r="AB314" s="4"/>
      <c r="AC314" s="3" t="s">
        <v>3841</v>
      </c>
      <c r="AD314" s="4"/>
      <c r="AE314" s="3" t="s">
        <v>3839</v>
      </c>
      <c r="AF314" s="4"/>
      <c r="AG314" s="3" t="s">
        <v>24393</v>
      </c>
      <c r="AH314" s="4"/>
      <c r="AI314" s="3" t="s">
        <v>24392</v>
      </c>
      <c r="AJ314" s="4"/>
      <c r="AK314" s="3" t="s">
        <v>3835</v>
      </c>
      <c r="AL314" s="4"/>
      <c r="AM314" s="3" t="s">
        <v>3834</v>
      </c>
      <c r="AN314" s="4"/>
      <c r="AO314" s="3" t="s">
        <v>24391</v>
      </c>
      <c r="AP314" s="4"/>
      <c r="AQ314" s="3" t="s">
        <v>24390</v>
      </c>
      <c r="AR314" s="4"/>
      <c r="AS314" s="3" t="s">
        <v>923</v>
      </c>
      <c r="AT314" s="4"/>
      <c r="AU314" s="3" t="s">
        <v>3831</v>
      </c>
      <c r="AV314" s="4"/>
      <c r="AW314" s="3" t="s">
        <v>24389</v>
      </c>
      <c r="AX314" s="4"/>
      <c r="AY314" s="3" t="s">
        <v>24388</v>
      </c>
      <c r="AZ314" s="4"/>
      <c r="BA314" s="3" t="s">
        <v>24387</v>
      </c>
      <c r="BB314" s="4"/>
      <c r="BC314" s="3" t="s">
        <v>3832</v>
      </c>
      <c r="BD314" s="4"/>
      <c r="BE314" s="3" t="s">
        <v>24386</v>
      </c>
    </row>
    <row r="315" spans="2:57" customFormat="1">
      <c r="B315" t="str">
        <f>IFERROR(VLOOKUP(E315,Swadesh!$C$6:$D$212,2,FALSE),"")</f>
        <v/>
      </c>
      <c r="D315" t="s">
        <v>22454</v>
      </c>
      <c r="E315" s="6" t="s">
        <v>24385</v>
      </c>
      <c r="F315" s="5">
        <v>4.4000000000000004</v>
      </c>
      <c r="G315">
        <f t="shared" si="4"/>
        <v>1</v>
      </c>
      <c r="H315" s="3" t="s">
        <v>24384</v>
      </c>
      <c r="I315" s="4"/>
      <c r="J315" s="3" t="s">
        <v>24383</v>
      </c>
      <c r="K315" s="4"/>
      <c r="L315" s="3" t="s">
        <v>24382</v>
      </c>
      <c r="M315" s="4"/>
      <c r="N315" s="3" t="s">
        <v>24381</v>
      </c>
      <c r="O315" s="4"/>
      <c r="P315" t="s">
        <v>907</v>
      </c>
      <c r="Q315" s="3"/>
      <c r="R315" s="4"/>
      <c r="S315" t="s">
        <v>907</v>
      </c>
      <c r="T315" s="3" t="s">
        <v>24380</v>
      </c>
      <c r="U315" s="4"/>
      <c r="V315" s="3" t="s">
        <v>24379</v>
      </c>
      <c r="W315" s="4"/>
      <c r="X315" s="3" t="s">
        <v>24378</v>
      </c>
      <c r="Y315" s="4" t="s">
        <v>24377</v>
      </c>
      <c r="Z315" t="s">
        <v>907</v>
      </c>
      <c r="AA315" s="3" t="s">
        <v>24376</v>
      </c>
      <c r="AB315" s="4"/>
      <c r="AC315" s="3" t="s">
        <v>24375</v>
      </c>
      <c r="AD315" s="4"/>
      <c r="AE315" s="3" t="s">
        <v>24374</v>
      </c>
      <c r="AF315" s="4"/>
      <c r="AG315" s="3" t="s">
        <v>24373</v>
      </c>
      <c r="AH315" s="4"/>
      <c r="AI315" s="3" t="s">
        <v>24372</v>
      </c>
      <c r="AJ315" s="4"/>
      <c r="AK315" s="3" t="s">
        <v>24371</v>
      </c>
      <c r="AL315" s="4"/>
      <c r="AM315" s="3" t="s">
        <v>24370</v>
      </c>
      <c r="AN315" s="4"/>
      <c r="AO315" s="3" t="s">
        <v>24348</v>
      </c>
      <c r="AP315" s="4"/>
      <c r="AQ315" s="3" t="s">
        <v>24347</v>
      </c>
      <c r="AR315" s="4"/>
      <c r="AS315" s="3" t="s">
        <v>24346</v>
      </c>
      <c r="AT315" s="4"/>
      <c r="AU315" s="3" t="s">
        <v>24369</v>
      </c>
      <c r="AV315" s="4"/>
      <c r="AW315" s="3" t="s">
        <v>24344</v>
      </c>
      <c r="AX315" s="4"/>
      <c r="AY315" s="3" t="s">
        <v>24368</v>
      </c>
      <c r="AZ315" s="4" t="s">
        <v>24367</v>
      </c>
      <c r="BA315" s="3" t="s">
        <v>24366</v>
      </c>
      <c r="BB315" s="4"/>
      <c r="BC315" s="3" t="s">
        <v>24365</v>
      </c>
      <c r="BD315" s="4"/>
      <c r="BE315" s="3" t="s">
        <v>24364</v>
      </c>
    </row>
    <row r="316" spans="2:57" customFormat="1">
      <c r="B316" t="str">
        <f>IFERROR(VLOOKUP(E316,Swadesh!$C$6:$D$212,2,FALSE),"")</f>
        <v/>
      </c>
      <c r="D316" t="s">
        <v>22454</v>
      </c>
      <c r="E316" s="6" t="s">
        <v>24363</v>
      </c>
      <c r="F316" s="5">
        <v>4.41</v>
      </c>
      <c r="G316">
        <f t="shared" si="4"/>
        <v>2</v>
      </c>
      <c r="H316" s="3" t="s">
        <v>24362</v>
      </c>
      <c r="I316" s="4"/>
      <c r="J316" s="3" t="s">
        <v>24361</v>
      </c>
      <c r="K316" s="4"/>
      <c r="L316" s="3" t="s">
        <v>24315</v>
      </c>
      <c r="M316" s="4"/>
      <c r="N316" s="3" t="s">
        <v>24360</v>
      </c>
      <c r="O316" s="4"/>
      <c r="P316" t="s">
        <v>907</v>
      </c>
      <c r="Q316" s="3"/>
      <c r="R316" s="4" t="s">
        <v>24359</v>
      </c>
      <c r="S316" t="s">
        <v>907</v>
      </c>
      <c r="T316" s="3" t="s">
        <v>24358</v>
      </c>
      <c r="U316" s="4"/>
      <c r="V316" s="3" t="s">
        <v>24357</v>
      </c>
      <c r="W316" s="4"/>
      <c r="X316" s="3" t="s">
        <v>24356</v>
      </c>
      <c r="Y316" s="4"/>
      <c r="Z316" t="s">
        <v>907</v>
      </c>
      <c r="AA316" s="3" t="s">
        <v>24355</v>
      </c>
      <c r="AB316" s="4"/>
      <c r="AC316" s="3" t="s">
        <v>17800</v>
      </c>
      <c r="AD316" s="4" t="s">
        <v>24354</v>
      </c>
      <c r="AE316" s="3" t="s">
        <v>24353</v>
      </c>
      <c r="AF316" s="4"/>
      <c r="AG316" s="3" t="s">
        <v>24352</v>
      </c>
      <c r="AH316" s="4"/>
      <c r="AI316" s="3" t="s">
        <v>24351</v>
      </c>
      <c r="AJ316" s="4"/>
      <c r="AK316" s="3" t="s">
        <v>24350</v>
      </c>
      <c r="AL316" s="4"/>
      <c r="AM316" s="3" t="s">
        <v>24349</v>
      </c>
      <c r="AN316" s="4"/>
      <c r="AO316" s="3" t="s">
        <v>24348</v>
      </c>
      <c r="AP316" s="4"/>
      <c r="AQ316" s="3" t="s">
        <v>24347</v>
      </c>
      <c r="AR316" s="4"/>
      <c r="AS316" s="3" t="s">
        <v>24346</v>
      </c>
      <c r="AT316" s="4"/>
      <c r="AU316" s="3" t="s">
        <v>24345</v>
      </c>
      <c r="AV316" s="4"/>
      <c r="AW316" s="3" t="s">
        <v>24344</v>
      </c>
      <c r="AX316" s="4"/>
      <c r="AY316" s="3" t="s">
        <v>24301</v>
      </c>
      <c r="AZ316" s="4"/>
      <c r="BA316" s="3" t="s">
        <v>24343</v>
      </c>
      <c r="BB316" s="4"/>
      <c r="BC316" s="3" t="s">
        <v>24342</v>
      </c>
      <c r="BD316" s="4"/>
      <c r="BE316" s="3" t="s">
        <v>24341</v>
      </c>
    </row>
    <row r="317" spans="2:57" customFormat="1">
      <c r="B317" t="str">
        <f>IFERROR(VLOOKUP(E317,Swadesh!$C$6:$D$212,2,FALSE),"")</f>
        <v/>
      </c>
      <c r="D317" t="s">
        <v>22454</v>
      </c>
      <c r="E317" s="6" t="s">
        <v>24340</v>
      </c>
      <c r="F317" s="5">
        <v>4.4119999999999999</v>
      </c>
      <c r="G317">
        <f t="shared" si="4"/>
        <v>3</v>
      </c>
      <c r="H317" s="3" t="s">
        <v>24339</v>
      </c>
      <c r="I317" s="4"/>
      <c r="J317" s="3" t="s">
        <v>24338</v>
      </c>
      <c r="K317" s="4" t="s">
        <v>959</v>
      </c>
      <c r="L317" s="3" t="s">
        <v>24337</v>
      </c>
      <c r="M317" s="4"/>
      <c r="N317" s="3" t="s">
        <v>24336</v>
      </c>
      <c r="O317" s="4"/>
      <c r="P317" t="s">
        <v>907</v>
      </c>
      <c r="Q317" s="3"/>
      <c r="R317" s="4"/>
      <c r="S317" t="s">
        <v>907</v>
      </c>
      <c r="T317" s="3" t="s">
        <v>24335</v>
      </c>
      <c r="U317" s="4"/>
      <c r="V317" s="3" t="s">
        <v>24334</v>
      </c>
      <c r="W317" s="4"/>
      <c r="X317" s="3" t="s">
        <v>24333</v>
      </c>
      <c r="Y317" s="4"/>
      <c r="Z317" t="s">
        <v>907</v>
      </c>
      <c r="AA317" s="3"/>
      <c r="AB317" s="4"/>
      <c r="AC317" s="3" t="s">
        <v>24332</v>
      </c>
      <c r="AD317" s="4"/>
      <c r="AE317" s="3" t="s">
        <v>24331</v>
      </c>
      <c r="AF317" s="4" t="s">
        <v>24330</v>
      </c>
      <c r="AG317" s="3"/>
      <c r="AH317" s="4"/>
      <c r="AI317" s="3" t="s">
        <v>24329</v>
      </c>
      <c r="AJ317" s="4"/>
      <c r="AK317" s="3" t="s">
        <v>24328</v>
      </c>
      <c r="AL317" s="4"/>
      <c r="AM317" s="3" t="s">
        <v>24327</v>
      </c>
      <c r="AN317" s="4"/>
      <c r="AO317" s="3"/>
      <c r="AP317" s="4"/>
      <c r="AQ317" s="3" t="s">
        <v>24326</v>
      </c>
      <c r="AR317" s="4" t="s">
        <v>24325</v>
      </c>
      <c r="AS317" s="3" t="s">
        <v>923</v>
      </c>
      <c r="AT317" s="4"/>
      <c r="AU317" s="3" t="s">
        <v>24324</v>
      </c>
      <c r="AV317" s="4"/>
      <c r="AW317" s="3" t="s">
        <v>24323</v>
      </c>
      <c r="AX317" s="4"/>
      <c r="AY317" s="3" t="s">
        <v>24322</v>
      </c>
      <c r="AZ317" s="4"/>
      <c r="BA317" s="3" t="s">
        <v>24321</v>
      </c>
      <c r="BB317" s="4"/>
      <c r="BC317" s="3" t="s">
        <v>24320</v>
      </c>
      <c r="BD317" s="4"/>
      <c r="BE317" s="3" t="s">
        <v>24319</v>
      </c>
    </row>
    <row r="318" spans="2:57" customFormat="1">
      <c r="B318" t="str">
        <f>IFERROR(VLOOKUP(E318,Swadesh!$C$6:$D$212,2,FALSE),"")</f>
        <v/>
      </c>
      <c r="D318" t="s">
        <v>22454</v>
      </c>
      <c r="E318" s="6" t="s">
        <v>24318</v>
      </c>
      <c r="F318" s="5">
        <v>4.42</v>
      </c>
      <c r="G318">
        <f t="shared" si="4"/>
        <v>2</v>
      </c>
      <c r="H318" s="3" t="s">
        <v>24317</v>
      </c>
      <c r="I318" s="4"/>
      <c r="J318" s="3" t="s">
        <v>24316</v>
      </c>
      <c r="K318" s="4"/>
      <c r="L318" s="3" t="s">
        <v>24315</v>
      </c>
      <c r="M318" s="4"/>
      <c r="N318" s="3" t="s">
        <v>24314</v>
      </c>
      <c r="O318" s="4"/>
      <c r="P318" t="s">
        <v>907</v>
      </c>
      <c r="Q318" s="3"/>
      <c r="R318" s="4"/>
      <c r="S318" t="s">
        <v>907</v>
      </c>
      <c r="T318" s="3"/>
      <c r="U318" s="4"/>
      <c r="V318" s="3"/>
      <c r="W318" s="4"/>
      <c r="X318" s="3" t="s">
        <v>24313</v>
      </c>
      <c r="Y318" s="4"/>
      <c r="Z318" t="s">
        <v>907</v>
      </c>
      <c r="AA318" s="3"/>
      <c r="AB318" s="4"/>
      <c r="AC318" s="3" t="s">
        <v>24312</v>
      </c>
      <c r="AD318" s="4"/>
      <c r="AE318" s="3" t="s">
        <v>24311</v>
      </c>
      <c r="AF318" s="4"/>
      <c r="AG318" s="3" t="s">
        <v>24310</v>
      </c>
      <c r="AH318" s="4"/>
      <c r="AI318" s="3" t="s">
        <v>24309</v>
      </c>
      <c r="AJ318" s="4"/>
      <c r="AK318" s="3" t="s">
        <v>24308</v>
      </c>
      <c r="AL318" s="4"/>
      <c r="AM318" s="3" t="s">
        <v>24307</v>
      </c>
      <c r="AN318" s="4"/>
      <c r="AO318" s="3" t="s">
        <v>24306</v>
      </c>
      <c r="AP318" s="4"/>
      <c r="AQ318" s="3" t="s">
        <v>24305</v>
      </c>
      <c r="AR318" s="4"/>
      <c r="AS318" s="3" t="s">
        <v>923</v>
      </c>
      <c r="AT318" s="4"/>
      <c r="AU318" s="3" t="s">
        <v>24304</v>
      </c>
      <c r="AV318" s="4"/>
      <c r="AW318" s="3" t="s">
        <v>24303</v>
      </c>
      <c r="AX318" s="4"/>
      <c r="AY318" s="3" t="s">
        <v>24302</v>
      </c>
      <c r="AZ318" s="4"/>
      <c r="BA318" s="3" t="s">
        <v>24301</v>
      </c>
      <c r="BB318" s="4"/>
      <c r="BC318" s="3" t="s">
        <v>24300</v>
      </c>
      <c r="BD318" s="4"/>
      <c r="BE318" s="3" t="s">
        <v>24299</v>
      </c>
    </row>
    <row r="319" spans="2:57" customFormat="1">
      <c r="B319" t="str">
        <f>IFERROR(VLOOKUP(E319,Swadesh!$C$6:$D$212,2,FALSE),"")</f>
        <v/>
      </c>
      <c r="D319" t="s">
        <v>22454</v>
      </c>
      <c r="E319" s="6" t="s">
        <v>24280</v>
      </c>
      <c r="F319" s="5">
        <v>4.43</v>
      </c>
      <c r="G319">
        <f t="shared" si="4"/>
        <v>2</v>
      </c>
      <c r="H319" s="3" t="s">
        <v>24298</v>
      </c>
      <c r="I319" s="4"/>
      <c r="J319" s="3" t="s">
        <v>24297</v>
      </c>
      <c r="K319" s="4" t="s">
        <v>959</v>
      </c>
      <c r="L319" s="3" t="s">
        <v>24296</v>
      </c>
      <c r="M319" s="4"/>
      <c r="N319" s="3" t="s">
        <v>24295</v>
      </c>
      <c r="O319" s="4"/>
      <c r="P319" t="s">
        <v>907</v>
      </c>
      <c r="Q319" s="3"/>
      <c r="R319" s="4" t="s">
        <v>24294</v>
      </c>
      <c r="S319" t="s">
        <v>907</v>
      </c>
      <c r="T319" s="3" t="s">
        <v>24293</v>
      </c>
      <c r="U319" s="4"/>
      <c r="V319" s="3" t="s">
        <v>24291</v>
      </c>
      <c r="W319" s="4" t="s">
        <v>24292</v>
      </c>
      <c r="X319" s="3" t="s">
        <v>24291</v>
      </c>
      <c r="Y319" s="4" t="s">
        <v>24290</v>
      </c>
      <c r="Z319" t="s">
        <v>907</v>
      </c>
      <c r="AA319" s="3" t="s">
        <v>24289</v>
      </c>
      <c r="AB319" s="4" t="s">
        <v>24288</v>
      </c>
      <c r="AC319" s="3" t="s">
        <v>24287</v>
      </c>
      <c r="AD319" s="4"/>
      <c r="AE319" s="3" t="s">
        <v>24286</v>
      </c>
      <c r="AF319" s="4"/>
      <c r="AG319" s="3" t="s">
        <v>24285</v>
      </c>
      <c r="AH319" s="4"/>
      <c r="AI319" s="3" t="s">
        <v>24284</v>
      </c>
      <c r="AJ319" s="4"/>
      <c r="AK319" s="3" t="s">
        <v>24283</v>
      </c>
      <c r="AL319" s="4"/>
      <c r="AM319" s="3" t="s">
        <v>24282</v>
      </c>
      <c r="AN319" s="4"/>
      <c r="AO319" s="3" t="s">
        <v>24281</v>
      </c>
      <c r="AP319" s="4"/>
      <c r="AQ319" s="3" t="s">
        <v>24280</v>
      </c>
      <c r="AR319" s="4"/>
      <c r="AS319" s="3" t="s">
        <v>923</v>
      </c>
      <c r="AT319" s="4"/>
      <c r="AU319" s="3" t="s">
        <v>24279</v>
      </c>
      <c r="AV319" s="4"/>
      <c r="AW319" s="3" t="s">
        <v>24278</v>
      </c>
      <c r="AX319" s="4"/>
      <c r="AY319" s="3" t="s">
        <v>24277</v>
      </c>
      <c r="AZ319" s="4"/>
      <c r="BA319" s="3" t="s">
        <v>24276</v>
      </c>
      <c r="BB319" s="4"/>
      <c r="BC319" s="3" t="s">
        <v>24275</v>
      </c>
      <c r="BD319" s="4"/>
      <c r="BE319" s="3" t="s">
        <v>24274</v>
      </c>
    </row>
    <row r="320" spans="2:57" customFormat="1">
      <c r="B320">
        <f>IFERROR(VLOOKUP(E320,Swadesh!$C$6:$D$212,2,FALSE),"")</f>
        <v>90</v>
      </c>
      <c r="D320" t="s">
        <v>22454</v>
      </c>
      <c r="E320" s="6" t="s">
        <v>24273</v>
      </c>
      <c r="F320" s="5">
        <v>4.4400000000000004</v>
      </c>
      <c r="G320">
        <f t="shared" si="4"/>
        <v>2</v>
      </c>
      <c r="H320" s="3" t="s">
        <v>24272</v>
      </c>
      <c r="I320" s="4"/>
      <c r="J320" s="3" t="s">
        <v>24271</v>
      </c>
      <c r="K320" s="4"/>
      <c r="L320" s="3" t="s">
        <v>9888</v>
      </c>
      <c r="M320" s="4"/>
      <c r="N320" s="3" t="s">
        <v>24270</v>
      </c>
      <c r="O320" s="4"/>
      <c r="P320" t="s">
        <v>907</v>
      </c>
      <c r="Q320" s="3"/>
      <c r="R320" s="4" t="s">
        <v>24269</v>
      </c>
      <c r="S320" t="s">
        <v>907</v>
      </c>
      <c r="T320" s="3" t="s">
        <v>24268</v>
      </c>
      <c r="U320" s="4" t="s">
        <v>24267</v>
      </c>
      <c r="V320" s="3" t="s">
        <v>24266</v>
      </c>
      <c r="W320" s="4"/>
      <c r="X320" s="3" t="s">
        <v>24265</v>
      </c>
      <c r="Y320" s="4"/>
      <c r="Z320" t="s">
        <v>907</v>
      </c>
      <c r="AA320" s="3" t="s">
        <v>24264</v>
      </c>
      <c r="AB320" s="4"/>
      <c r="AC320" s="3" t="s">
        <v>24263</v>
      </c>
      <c r="AD320" s="4"/>
      <c r="AE320" s="3" t="s">
        <v>24262</v>
      </c>
      <c r="AF320" s="4"/>
      <c r="AG320" s="3" t="s">
        <v>24261</v>
      </c>
      <c r="AH320" s="4"/>
      <c r="AI320" s="3" t="s">
        <v>24260</v>
      </c>
      <c r="AJ320" s="4"/>
      <c r="AK320" s="3" t="s">
        <v>24259</v>
      </c>
      <c r="AL320" s="4"/>
      <c r="AM320" s="3" t="s">
        <v>24258</v>
      </c>
      <c r="AN320" s="4"/>
      <c r="AO320" s="3" t="s">
        <v>24257</v>
      </c>
      <c r="AP320" s="4"/>
      <c r="AQ320" s="3" t="s">
        <v>24256</v>
      </c>
      <c r="AR320" s="4"/>
      <c r="AS320" s="3" t="s">
        <v>24255</v>
      </c>
      <c r="AT320" s="4"/>
      <c r="AU320" s="3" t="s">
        <v>24254</v>
      </c>
      <c r="AV320" s="4"/>
      <c r="AW320" s="3" t="s">
        <v>24253</v>
      </c>
      <c r="AX320" s="4"/>
      <c r="AY320" s="3" t="s">
        <v>24252</v>
      </c>
      <c r="AZ320" s="4"/>
      <c r="BA320" s="3" t="s">
        <v>24251</v>
      </c>
      <c r="BB320" s="4"/>
      <c r="BC320" s="3" t="s">
        <v>24250</v>
      </c>
      <c r="BD320" s="4"/>
      <c r="BE320" s="3" t="s">
        <v>24249</v>
      </c>
    </row>
    <row r="321" spans="2:58" customFormat="1">
      <c r="B321" t="str">
        <f>IFERROR(VLOOKUP(E321,Swadesh!$C$6:$D$212,2,FALSE),"")</f>
        <v/>
      </c>
      <c r="D321" t="s">
        <v>22454</v>
      </c>
      <c r="E321" s="6" t="s">
        <v>24248</v>
      </c>
      <c r="F321" s="5">
        <v>4.4409999999999998</v>
      </c>
      <c r="G321">
        <f t="shared" si="4"/>
        <v>3</v>
      </c>
      <c r="H321" s="3" t="s">
        <v>24247</v>
      </c>
      <c r="I321" s="4"/>
      <c r="J321" s="3" t="s">
        <v>24246</v>
      </c>
      <c r="K321" s="4" t="s">
        <v>24245</v>
      </c>
      <c r="L321" s="3"/>
      <c r="M321" s="4"/>
      <c r="N321" s="3" t="s">
        <v>24244</v>
      </c>
      <c r="O321" s="4"/>
      <c r="P321" t="s">
        <v>907</v>
      </c>
      <c r="Q321" s="3"/>
      <c r="R321" s="4"/>
      <c r="S321" t="s">
        <v>907</v>
      </c>
      <c r="T321" s="3" t="s">
        <v>24243</v>
      </c>
      <c r="U321" s="4"/>
      <c r="V321" s="3" t="s">
        <v>3820</v>
      </c>
      <c r="W321" s="4"/>
      <c r="X321" s="3" t="s">
        <v>7344</v>
      </c>
      <c r="Y321" s="4"/>
      <c r="Z321" t="s">
        <v>907</v>
      </c>
      <c r="AA321" s="3" t="s">
        <v>24242</v>
      </c>
      <c r="AB321" s="4"/>
      <c r="AC321" s="3" t="s">
        <v>24241</v>
      </c>
      <c r="AD321" s="4"/>
      <c r="AE321" s="3" t="s">
        <v>24240</v>
      </c>
      <c r="AF321" s="4"/>
      <c r="AG321" s="3"/>
      <c r="AH321" s="4"/>
      <c r="AI321" s="3" t="s">
        <v>24239</v>
      </c>
      <c r="AJ321" s="4"/>
      <c r="AK321" s="3" t="s">
        <v>24238</v>
      </c>
      <c r="AL321" s="4" t="s">
        <v>24237</v>
      </c>
      <c r="AM321" s="3" t="s">
        <v>24236</v>
      </c>
      <c r="AN321" s="4"/>
      <c r="AO321" s="3"/>
      <c r="AP321" s="4"/>
      <c r="AQ321" s="3" t="s">
        <v>24235</v>
      </c>
      <c r="AR321" s="4"/>
      <c r="AS321" s="3" t="s">
        <v>923</v>
      </c>
      <c r="AT321" s="4"/>
      <c r="AU321" s="3" t="s">
        <v>24234</v>
      </c>
      <c r="AV321" s="4"/>
      <c r="AW321" s="3" t="s">
        <v>24233</v>
      </c>
      <c r="AX321" s="4"/>
      <c r="AY321" s="3" t="s">
        <v>24232</v>
      </c>
      <c r="AZ321" s="4"/>
      <c r="BA321" s="3" t="s">
        <v>24231</v>
      </c>
      <c r="BB321" s="4"/>
      <c r="BC321" s="3" t="s">
        <v>24230</v>
      </c>
      <c r="BD321" s="4"/>
      <c r="BE321" s="3" t="s">
        <v>24229</v>
      </c>
      <c r="BF321" s="4"/>
    </row>
    <row r="322" spans="2:58" customFormat="1">
      <c r="B322">
        <f>IFERROR(VLOOKUP(E322,Swadesh!$C$6:$D$212,2,FALSE),"")</f>
        <v>91</v>
      </c>
      <c r="D322" t="s">
        <v>22454</v>
      </c>
      <c r="E322" s="6" t="s">
        <v>24228</v>
      </c>
      <c r="F322" s="5">
        <v>4.45</v>
      </c>
      <c r="G322">
        <f t="shared" si="4"/>
        <v>2</v>
      </c>
      <c r="H322" s="3" t="s">
        <v>24227</v>
      </c>
      <c r="I322" s="4"/>
      <c r="J322" s="3" t="s">
        <v>24226</v>
      </c>
      <c r="K322" s="4" t="s">
        <v>24225</v>
      </c>
      <c r="L322" s="3" t="s">
        <v>24224</v>
      </c>
      <c r="M322" s="4"/>
      <c r="N322" s="3" t="s">
        <v>24223</v>
      </c>
      <c r="O322" s="4"/>
      <c r="P322" t="s">
        <v>907</v>
      </c>
      <c r="Q322" s="3"/>
      <c r="R322" s="4" t="s">
        <v>24222</v>
      </c>
      <c r="S322" t="s">
        <v>907</v>
      </c>
      <c r="T322" s="3" t="s">
        <v>24221</v>
      </c>
      <c r="U322" s="4"/>
      <c r="V322" s="3" t="s">
        <v>24220</v>
      </c>
      <c r="W322" s="4"/>
      <c r="X322" s="3" t="s">
        <v>24219</v>
      </c>
      <c r="Y322" s="4"/>
      <c r="Z322" t="s">
        <v>907</v>
      </c>
      <c r="AA322" s="3"/>
      <c r="AB322" s="4"/>
      <c r="AC322" s="3" t="s">
        <v>24218</v>
      </c>
      <c r="AD322" s="4"/>
      <c r="AE322" s="3" t="s">
        <v>12339</v>
      </c>
      <c r="AF322" s="4"/>
      <c r="AG322" s="3" t="s">
        <v>24217</v>
      </c>
      <c r="AH322" s="4"/>
      <c r="AI322" s="3" t="s">
        <v>24216</v>
      </c>
      <c r="AJ322" s="4"/>
      <c r="AK322" s="3" t="s">
        <v>24215</v>
      </c>
      <c r="AL322" s="4" t="s">
        <v>24214</v>
      </c>
      <c r="AM322" s="3" t="s">
        <v>24213</v>
      </c>
      <c r="AN322" s="4"/>
      <c r="AO322" s="3" t="s">
        <v>24212</v>
      </c>
      <c r="AP322" s="4"/>
      <c r="AQ322" s="3" t="s">
        <v>24211</v>
      </c>
      <c r="AR322" s="4"/>
      <c r="AS322" s="3" t="s">
        <v>923</v>
      </c>
      <c r="AT322" s="4"/>
      <c r="AU322" s="3" t="s">
        <v>24210</v>
      </c>
      <c r="AV322" s="4"/>
      <c r="AW322" s="3" t="s">
        <v>24209</v>
      </c>
      <c r="AX322" s="4"/>
      <c r="AY322" s="3" t="s">
        <v>24208</v>
      </c>
      <c r="AZ322" s="4"/>
      <c r="BA322" s="3" t="s">
        <v>24207</v>
      </c>
      <c r="BB322" s="4"/>
      <c r="BC322" s="3" t="s">
        <v>24206</v>
      </c>
      <c r="BD322" s="4"/>
      <c r="BE322" s="3" t="s">
        <v>24205</v>
      </c>
      <c r="BF322" s="4"/>
    </row>
    <row r="323" spans="2:58" customFormat="1">
      <c r="B323" t="str">
        <f>IFERROR(VLOOKUP(E323,Swadesh!$C$6:$D$212,2,FALSE),"")</f>
        <v/>
      </c>
      <c r="D323" t="s">
        <v>22454</v>
      </c>
      <c r="E323" s="6" t="s">
        <v>24204</v>
      </c>
      <c r="F323" s="5">
        <v>4.4509999999999996</v>
      </c>
      <c r="G323">
        <f t="shared" ref="G323:G386" si="5">LEN(F323)-2</f>
        <v>3</v>
      </c>
      <c r="H323" s="3" t="s">
        <v>24203</v>
      </c>
      <c r="I323" s="4"/>
      <c r="J323" s="3" t="s">
        <v>24202</v>
      </c>
      <c r="K323" s="4" t="s">
        <v>1129</v>
      </c>
      <c r="L323" s="3" t="s">
        <v>24086</v>
      </c>
      <c r="M323" s="4"/>
      <c r="N323" s="3" t="s">
        <v>24201</v>
      </c>
      <c r="O323" s="4"/>
      <c r="P323" t="s">
        <v>907</v>
      </c>
      <c r="Q323" s="3"/>
      <c r="R323" s="4"/>
      <c r="S323" t="s">
        <v>907</v>
      </c>
      <c r="T323" s="3" t="s">
        <v>24200</v>
      </c>
      <c r="U323" s="4"/>
      <c r="V323" s="3" t="s">
        <v>24199</v>
      </c>
      <c r="W323" s="4"/>
      <c r="X323" s="3" t="s">
        <v>24198</v>
      </c>
      <c r="Y323" s="4"/>
      <c r="Z323" t="s">
        <v>907</v>
      </c>
      <c r="AA323" s="3" t="s">
        <v>24197</v>
      </c>
      <c r="AB323" s="4" t="s">
        <v>24196</v>
      </c>
      <c r="AC323" s="3" t="s">
        <v>24195</v>
      </c>
      <c r="AD323" s="4"/>
      <c r="AE323" s="3" t="s">
        <v>24194</v>
      </c>
      <c r="AF323" s="4"/>
      <c r="AG323" s="3"/>
      <c r="AH323" s="4"/>
      <c r="AI323" s="3" t="s">
        <v>24193</v>
      </c>
      <c r="AJ323" s="4" t="s">
        <v>24192</v>
      </c>
      <c r="AK323" s="3" t="s">
        <v>24191</v>
      </c>
      <c r="AL323" s="4"/>
      <c r="AM323" s="3" t="s">
        <v>24190</v>
      </c>
      <c r="AN323" s="4"/>
      <c r="AO323" s="3"/>
      <c r="AP323" s="4"/>
      <c r="AQ323" s="3" t="s">
        <v>24189</v>
      </c>
      <c r="AR323" s="4"/>
      <c r="AS323" s="3" t="s">
        <v>923</v>
      </c>
      <c r="AT323" s="4"/>
      <c r="AU323" s="3" t="s">
        <v>24188</v>
      </c>
      <c r="AV323" s="4"/>
      <c r="AW323" s="3" t="s">
        <v>24187</v>
      </c>
      <c r="AX323" s="4"/>
      <c r="AY323" s="3" t="s">
        <v>24186</v>
      </c>
      <c r="AZ323" s="4"/>
      <c r="BA323" s="3" t="s">
        <v>24185</v>
      </c>
      <c r="BB323" s="4"/>
      <c r="BC323" s="3" t="s">
        <v>24184</v>
      </c>
      <c r="BD323" s="4"/>
      <c r="BE323" s="3" t="s">
        <v>24183</v>
      </c>
      <c r="BF323" s="4" t="s">
        <v>2722</v>
      </c>
    </row>
    <row r="324" spans="2:58" customFormat="1">
      <c r="B324" t="str">
        <f>IFERROR(VLOOKUP(E324,Swadesh!$C$6:$D$212,2,FALSE),"")</f>
        <v/>
      </c>
      <c r="D324" t="s">
        <v>22454</v>
      </c>
      <c r="E324" s="6" t="s">
        <v>24182</v>
      </c>
      <c r="F324" s="5">
        <v>4.452</v>
      </c>
      <c r="G324">
        <f t="shared" si="5"/>
        <v>3</v>
      </c>
      <c r="H324" s="3" t="s">
        <v>24181</v>
      </c>
      <c r="I324" s="4"/>
      <c r="J324" s="3" t="s">
        <v>24180</v>
      </c>
      <c r="K324" s="4" t="s">
        <v>959</v>
      </c>
      <c r="L324" s="3" t="s">
        <v>24179</v>
      </c>
      <c r="M324" s="4"/>
      <c r="N324" s="3" t="s">
        <v>24178</v>
      </c>
      <c r="O324" s="4"/>
      <c r="P324" t="s">
        <v>907</v>
      </c>
      <c r="Q324" s="3"/>
      <c r="R324" s="4"/>
      <c r="S324" t="s">
        <v>907</v>
      </c>
      <c r="T324" s="3"/>
      <c r="U324" s="4"/>
      <c r="V324" s="3"/>
      <c r="W324" s="4"/>
      <c r="X324" s="3" t="s">
        <v>24177</v>
      </c>
      <c r="Y324" s="4"/>
      <c r="Z324" t="s">
        <v>907</v>
      </c>
      <c r="AA324" s="3"/>
      <c r="AB324" s="4"/>
      <c r="AC324" s="3" t="s">
        <v>24176</v>
      </c>
      <c r="AD324" s="4"/>
      <c r="AE324" s="3" t="s">
        <v>24175</v>
      </c>
      <c r="AF324" s="4"/>
      <c r="AG324" s="3"/>
      <c r="AH324" s="4"/>
      <c r="AI324" s="3" t="s">
        <v>24174</v>
      </c>
      <c r="AJ324" s="4"/>
      <c r="AK324" s="3" t="s">
        <v>24173</v>
      </c>
      <c r="AL324" s="4"/>
      <c r="AM324" s="3" t="s">
        <v>24172</v>
      </c>
      <c r="AN324" s="4"/>
      <c r="AO324" s="3"/>
      <c r="AP324" s="4"/>
      <c r="AQ324" s="3" t="s">
        <v>24171</v>
      </c>
      <c r="AR324" s="4"/>
      <c r="AS324" s="3" t="s">
        <v>923</v>
      </c>
      <c r="AT324" s="4"/>
      <c r="AU324" s="3" t="s">
        <v>24170</v>
      </c>
      <c r="AV324" s="4"/>
      <c r="AW324" s="3" t="s">
        <v>24169</v>
      </c>
      <c r="AX324" s="4"/>
      <c r="AY324" s="3" t="s">
        <v>24168</v>
      </c>
      <c r="AZ324" s="4"/>
      <c r="BA324" s="3" t="s">
        <v>24167</v>
      </c>
      <c r="BB324" s="4"/>
      <c r="BC324" s="3" t="s">
        <v>24166</v>
      </c>
      <c r="BD324" s="4"/>
      <c r="BE324" s="3" t="s">
        <v>24165</v>
      </c>
      <c r="BF324" s="4"/>
    </row>
    <row r="325" spans="2:58" customFormat="1">
      <c r="B325" t="str">
        <f>IFERROR(VLOOKUP(E325,Swadesh!$C$6:$D$212,2,FALSE),"")</f>
        <v/>
      </c>
      <c r="D325" t="s">
        <v>22454</v>
      </c>
      <c r="E325" s="6" t="s">
        <v>24164</v>
      </c>
      <c r="F325" s="5">
        <v>4.46</v>
      </c>
      <c r="G325">
        <f t="shared" si="5"/>
        <v>2</v>
      </c>
      <c r="H325" s="3" t="s">
        <v>24163</v>
      </c>
      <c r="I325" s="4"/>
      <c r="J325" s="3" t="s">
        <v>24162</v>
      </c>
      <c r="K325" s="4"/>
      <c r="L325" s="3" t="s">
        <v>24039</v>
      </c>
      <c r="M325" s="4"/>
      <c r="N325" s="3" t="s">
        <v>24161</v>
      </c>
      <c r="O325" s="4"/>
      <c r="P325" t="s">
        <v>907</v>
      </c>
      <c r="Q325" s="3"/>
      <c r="R325" s="4" t="s">
        <v>24160</v>
      </c>
      <c r="S325" t="s">
        <v>907</v>
      </c>
      <c r="T325" s="3" t="s">
        <v>24159</v>
      </c>
      <c r="U325" s="4"/>
      <c r="V325" s="3" t="s">
        <v>24158</v>
      </c>
      <c r="W325" s="4" t="s">
        <v>24157</v>
      </c>
      <c r="X325" s="3" t="s">
        <v>24156</v>
      </c>
      <c r="Y325" s="4" t="s">
        <v>24155</v>
      </c>
      <c r="Z325" t="s">
        <v>907</v>
      </c>
      <c r="AA325" s="3" t="s">
        <v>24031</v>
      </c>
      <c r="AB325" s="4" t="s">
        <v>24154</v>
      </c>
      <c r="AC325" s="3" t="s">
        <v>24153</v>
      </c>
      <c r="AD325" s="4"/>
      <c r="AE325" s="3" t="s">
        <v>24152</v>
      </c>
      <c r="AF325" s="4"/>
      <c r="AG325" s="3" t="s">
        <v>24151</v>
      </c>
      <c r="AH325" s="4"/>
      <c r="AI325" s="3" t="s">
        <v>24150</v>
      </c>
      <c r="AJ325" s="4"/>
      <c r="AK325" s="3" t="s">
        <v>24149</v>
      </c>
      <c r="AL325" s="4" t="s">
        <v>24148</v>
      </c>
      <c r="AM325" s="3" t="s">
        <v>24147</v>
      </c>
      <c r="AN325" s="4"/>
      <c r="AO325" s="3" t="s">
        <v>24146</v>
      </c>
      <c r="AP325" s="4"/>
      <c r="AQ325" s="3" t="s">
        <v>24145</v>
      </c>
      <c r="AR325" s="4" t="s">
        <v>24144</v>
      </c>
      <c r="AS325" s="3" t="s">
        <v>24143</v>
      </c>
      <c r="AT325" s="4" t="s">
        <v>24142</v>
      </c>
      <c r="AU325" s="3" t="s">
        <v>24141</v>
      </c>
      <c r="AV325" s="4"/>
      <c r="AW325" s="3" t="s">
        <v>24140</v>
      </c>
      <c r="AX325" s="4"/>
      <c r="AY325" s="3" t="s">
        <v>24139</v>
      </c>
      <c r="AZ325" s="4"/>
      <c r="BA325" s="3" t="s">
        <v>24138</v>
      </c>
      <c r="BB325" s="4"/>
      <c r="BC325" s="3" t="s">
        <v>24137</v>
      </c>
      <c r="BD325" s="4"/>
      <c r="BE325" s="3" t="s">
        <v>24136</v>
      </c>
      <c r="BF325" s="4"/>
    </row>
    <row r="326" spans="2:58" customFormat="1">
      <c r="B326" t="str">
        <f>IFERROR(VLOOKUP(E326,Swadesh!$C$6:$D$212,2,FALSE),"")</f>
        <v/>
      </c>
      <c r="D326" t="s">
        <v>22454</v>
      </c>
      <c r="E326" s="6" t="s">
        <v>24135</v>
      </c>
      <c r="F326" s="5">
        <v>4.4610000000000003</v>
      </c>
      <c r="G326">
        <f t="shared" si="5"/>
        <v>3</v>
      </c>
      <c r="H326" s="3" t="s">
        <v>24134</v>
      </c>
      <c r="I326" s="4"/>
      <c r="J326" s="3" t="s">
        <v>24133</v>
      </c>
      <c r="K326" s="4" t="s">
        <v>24132</v>
      </c>
      <c r="L326" s="3" t="s">
        <v>24131</v>
      </c>
      <c r="M326" s="4"/>
      <c r="N326" s="3" t="s">
        <v>24130</v>
      </c>
      <c r="O326" s="4"/>
      <c r="P326" t="s">
        <v>907</v>
      </c>
      <c r="Q326" s="3"/>
      <c r="R326" s="4"/>
      <c r="S326" t="s">
        <v>907</v>
      </c>
      <c r="T326" s="3" t="s">
        <v>24129</v>
      </c>
      <c r="U326" s="4" t="s">
        <v>24128</v>
      </c>
      <c r="V326" s="3" t="s">
        <v>24127</v>
      </c>
      <c r="W326" s="4"/>
      <c r="X326" s="3" t="s">
        <v>24126</v>
      </c>
      <c r="Y326" s="4" t="s">
        <v>24125</v>
      </c>
      <c r="Z326" t="s">
        <v>907</v>
      </c>
      <c r="AA326" s="3" t="s">
        <v>24124</v>
      </c>
      <c r="AB326" s="4" t="s">
        <v>24123</v>
      </c>
      <c r="AC326" s="3" t="s">
        <v>24122</v>
      </c>
      <c r="AD326" s="4"/>
      <c r="AE326" s="3" t="s">
        <v>24121</v>
      </c>
      <c r="AF326" s="4"/>
      <c r="AG326" s="3"/>
      <c r="AH326" s="4"/>
      <c r="AI326" s="3" t="s">
        <v>24120</v>
      </c>
      <c r="AJ326" s="4"/>
      <c r="AK326" s="3" t="s">
        <v>24119</v>
      </c>
      <c r="AL326" s="4"/>
      <c r="AM326" s="3" t="s">
        <v>24118</v>
      </c>
      <c r="AN326" s="4"/>
      <c r="AO326" s="3"/>
      <c r="AP326" s="4"/>
      <c r="AQ326" s="3" t="s">
        <v>24117</v>
      </c>
      <c r="AR326" s="4"/>
      <c r="AS326" s="3" t="s">
        <v>24116</v>
      </c>
      <c r="AT326" s="4" t="s">
        <v>2722</v>
      </c>
      <c r="AU326" s="3" t="s">
        <v>24115</v>
      </c>
      <c r="AV326" s="4"/>
      <c r="AW326" s="3" t="s">
        <v>24114</v>
      </c>
      <c r="AX326" s="4"/>
      <c r="AY326" s="3" t="s">
        <v>24113</v>
      </c>
      <c r="AZ326" s="4"/>
      <c r="BA326" s="3" t="s">
        <v>24112</v>
      </c>
      <c r="BB326" s="4"/>
      <c r="BC326" s="3" t="s">
        <v>24111</v>
      </c>
      <c r="BD326" s="4" t="s">
        <v>2245</v>
      </c>
      <c r="BE326" s="3" t="s">
        <v>24110</v>
      </c>
      <c r="BF326" s="4"/>
    </row>
    <row r="327" spans="2:58" customFormat="1">
      <c r="B327" t="str">
        <f>IFERROR(VLOOKUP(E327,Swadesh!$C$6:$D$212,2,FALSE),"")</f>
        <v/>
      </c>
      <c r="D327" t="s">
        <v>22454</v>
      </c>
      <c r="E327" s="6" t="s">
        <v>24109</v>
      </c>
      <c r="F327" s="5">
        <v>4.4619999999999997</v>
      </c>
      <c r="G327">
        <f t="shared" si="5"/>
        <v>3</v>
      </c>
      <c r="H327" s="3" t="s">
        <v>24108</v>
      </c>
      <c r="I327" s="4"/>
      <c r="J327" s="3" t="s">
        <v>11476</v>
      </c>
      <c r="K327" s="4" t="s">
        <v>24107</v>
      </c>
      <c r="L327" s="3" t="s">
        <v>24106</v>
      </c>
      <c r="M327" s="4"/>
      <c r="N327" s="3" t="s">
        <v>24105</v>
      </c>
      <c r="O327" s="4"/>
      <c r="P327" t="s">
        <v>907</v>
      </c>
      <c r="Q327" s="3"/>
      <c r="R327" s="4"/>
      <c r="S327" t="s">
        <v>907</v>
      </c>
      <c r="T327" s="3"/>
      <c r="U327" s="4"/>
      <c r="V327" s="3" t="s">
        <v>6328</v>
      </c>
      <c r="W327" s="4"/>
      <c r="X327" s="3" t="s">
        <v>24104</v>
      </c>
      <c r="Y327" s="4"/>
      <c r="Z327" t="s">
        <v>907</v>
      </c>
      <c r="AA327" s="3" t="s">
        <v>24103</v>
      </c>
      <c r="AB327" s="4" t="s">
        <v>24102</v>
      </c>
      <c r="AC327" s="3" t="s">
        <v>24101</v>
      </c>
      <c r="AD327" s="4"/>
      <c r="AE327" s="3" t="s">
        <v>24100</v>
      </c>
      <c r="AF327" s="4"/>
      <c r="AG327" s="3"/>
      <c r="AH327" s="4"/>
      <c r="AI327" s="3" t="s">
        <v>24099</v>
      </c>
      <c r="AJ327" s="4"/>
      <c r="AK327" s="3" t="s">
        <v>24098</v>
      </c>
      <c r="AL327" s="4"/>
      <c r="AM327" s="3" t="s">
        <v>24097</v>
      </c>
      <c r="AN327" s="4"/>
      <c r="AO327" s="3"/>
      <c r="AP327" s="4"/>
      <c r="AQ327" s="3" t="s">
        <v>24096</v>
      </c>
      <c r="AR327" s="4"/>
      <c r="AS327" s="3" t="s">
        <v>923</v>
      </c>
      <c r="AT327" s="4"/>
      <c r="AU327" s="3" t="s">
        <v>24095</v>
      </c>
      <c r="AV327" s="4"/>
      <c r="AW327" s="3" t="s">
        <v>24094</v>
      </c>
      <c r="AX327" s="4"/>
      <c r="AY327" s="3" t="s">
        <v>24093</v>
      </c>
      <c r="AZ327" s="4"/>
      <c r="BA327" s="3" t="s">
        <v>24092</v>
      </c>
      <c r="BB327" s="4"/>
      <c r="BC327" s="3" t="s">
        <v>24091</v>
      </c>
      <c r="BD327" s="4"/>
      <c r="BE327" s="3" t="s">
        <v>24090</v>
      </c>
      <c r="BF327" s="4"/>
    </row>
    <row r="328" spans="2:58" customFormat="1">
      <c r="B328" t="str">
        <f>IFERROR(VLOOKUP(E328,Swadesh!$C$6:$D$212,2,FALSE),"")</f>
        <v/>
      </c>
      <c r="D328" t="s">
        <v>22454</v>
      </c>
      <c r="E328" s="6" t="s">
        <v>24089</v>
      </c>
      <c r="F328" s="5">
        <v>4.4630000000000001</v>
      </c>
      <c r="G328">
        <f t="shared" si="5"/>
        <v>3</v>
      </c>
      <c r="H328" s="3" t="s">
        <v>24088</v>
      </c>
      <c r="I328" s="4"/>
      <c r="J328" s="3" t="s">
        <v>24087</v>
      </c>
      <c r="K328" s="4" t="s">
        <v>1129</v>
      </c>
      <c r="L328" s="3" t="s">
        <v>24086</v>
      </c>
      <c r="M328" s="4"/>
      <c r="N328" s="3" t="s">
        <v>24085</v>
      </c>
      <c r="O328" s="4"/>
      <c r="P328" t="s">
        <v>907</v>
      </c>
      <c r="Q328" s="3"/>
      <c r="R328" s="4"/>
      <c r="S328" t="s">
        <v>907</v>
      </c>
      <c r="T328" s="3" t="s">
        <v>24084</v>
      </c>
      <c r="U328" s="4"/>
      <c r="V328" s="3" t="s">
        <v>24083</v>
      </c>
      <c r="W328" s="4"/>
      <c r="X328" s="3" t="s">
        <v>24082</v>
      </c>
      <c r="Y328" s="4" t="s">
        <v>24081</v>
      </c>
      <c r="Z328" t="s">
        <v>907</v>
      </c>
      <c r="AA328" s="3"/>
      <c r="AB328" s="4"/>
      <c r="AC328" s="3" t="s">
        <v>24080</v>
      </c>
      <c r="AD328" s="4"/>
      <c r="AE328" s="3" t="s">
        <v>24079</v>
      </c>
      <c r="AF328" s="4"/>
      <c r="AG328" s="3"/>
      <c r="AH328" s="4"/>
      <c r="AI328" s="3" t="s">
        <v>24078</v>
      </c>
      <c r="AJ328" s="4"/>
      <c r="AK328" s="3" t="s">
        <v>24077</v>
      </c>
      <c r="AL328" s="4"/>
      <c r="AM328" s="3" t="s">
        <v>24076</v>
      </c>
      <c r="AN328" s="4"/>
      <c r="AO328" s="3"/>
      <c r="AP328" s="4"/>
      <c r="AQ328" s="3" t="s">
        <v>24075</v>
      </c>
      <c r="AR328" s="4"/>
      <c r="AS328" s="3" t="s">
        <v>24074</v>
      </c>
      <c r="AT328" s="4"/>
      <c r="AU328" s="3" t="s">
        <v>24073</v>
      </c>
      <c r="AV328" s="4"/>
      <c r="AW328" s="3" t="s">
        <v>24072</v>
      </c>
      <c r="AX328" s="4"/>
      <c r="AY328" s="3" t="s">
        <v>24071</v>
      </c>
      <c r="AZ328" s="4"/>
      <c r="BA328" s="3" t="s">
        <v>24070</v>
      </c>
      <c r="BB328" s="4"/>
      <c r="BC328" s="3" t="s">
        <v>24069</v>
      </c>
      <c r="BD328" s="4"/>
      <c r="BE328" s="3" t="s">
        <v>24068</v>
      </c>
      <c r="BF328" s="4"/>
    </row>
    <row r="329" spans="2:58" customFormat="1">
      <c r="B329" t="str">
        <f>IFERROR(VLOOKUP(E329,Swadesh!$C$6:$D$212,2,FALSE),"")</f>
        <v/>
      </c>
      <c r="D329" t="s">
        <v>22454</v>
      </c>
      <c r="E329" s="6" t="s">
        <v>24067</v>
      </c>
      <c r="F329" s="5">
        <v>4.4640000000000004</v>
      </c>
      <c r="G329">
        <f t="shared" si="5"/>
        <v>3</v>
      </c>
      <c r="H329" s="3" t="s">
        <v>24066</v>
      </c>
      <c r="I329" s="4" t="s">
        <v>24065</v>
      </c>
      <c r="J329" s="3" t="s">
        <v>24064</v>
      </c>
      <c r="K329" s="4"/>
      <c r="L329" s="3" t="s">
        <v>24063</v>
      </c>
      <c r="M329" s="4"/>
      <c r="N329" s="3" t="s">
        <v>24062</v>
      </c>
      <c r="O329" s="4"/>
      <c r="P329" t="s">
        <v>907</v>
      </c>
      <c r="Q329" s="3"/>
      <c r="R329" s="4"/>
      <c r="S329" t="s">
        <v>907</v>
      </c>
      <c r="T329" s="3" t="s">
        <v>24061</v>
      </c>
      <c r="U329" s="4" t="s">
        <v>24060</v>
      </c>
      <c r="V329" s="3" t="s">
        <v>18573</v>
      </c>
      <c r="W329" s="4"/>
      <c r="X329" s="3" t="s">
        <v>24059</v>
      </c>
      <c r="Y329" s="4" t="s">
        <v>24058</v>
      </c>
      <c r="Z329" t="s">
        <v>907</v>
      </c>
      <c r="AA329" s="3" t="s">
        <v>24057</v>
      </c>
      <c r="AB329" s="4"/>
      <c r="AC329" s="3" t="s">
        <v>24056</v>
      </c>
      <c r="AD329" s="4"/>
      <c r="AE329" s="3" t="s">
        <v>24055</v>
      </c>
      <c r="AF329" s="4" t="s">
        <v>24054</v>
      </c>
      <c r="AG329" s="3"/>
      <c r="AH329" s="4"/>
      <c r="AI329" s="3" t="s">
        <v>24053</v>
      </c>
      <c r="AJ329" s="4"/>
      <c r="AK329" s="3" t="s">
        <v>24052</v>
      </c>
      <c r="AL329" s="4"/>
      <c r="AM329" s="3" t="s">
        <v>24051</v>
      </c>
      <c r="AN329" s="4"/>
      <c r="AO329" s="3"/>
      <c r="AP329" s="4"/>
      <c r="AQ329" s="3" t="s">
        <v>24050</v>
      </c>
      <c r="AR329" s="4" t="s">
        <v>1987</v>
      </c>
      <c r="AS329" s="3" t="s">
        <v>923</v>
      </c>
      <c r="AT329" s="4"/>
      <c r="AU329" s="3" t="s">
        <v>24049</v>
      </c>
      <c r="AV329" s="4"/>
      <c r="AW329" s="3" t="s">
        <v>24048</v>
      </c>
      <c r="AX329" s="4"/>
      <c r="AY329" s="3" t="s">
        <v>24047</v>
      </c>
      <c r="AZ329" s="4" t="s">
        <v>2245</v>
      </c>
      <c r="BA329" s="3" t="s">
        <v>24046</v>
      </c>
      <c r="BB329" s="4"/>
      <c r="BC329" s="3" t="s">
        <v>24045</v>
      </c>
      <c r="BD329" s="4" t="s">
        <v>3599</v>
      </c>
      <c r="BE329" s="3" t="s">
        <v>24044</v>
      </c>
      <c r="BF329" s="4"/>
    </row>
    <row r="330" spans="2:58" customFormat="1">
      <c r="B330" t="str">
        <f>IFERROR(VLOOKUP(E330,Swadesh!$C$6:$D$212,2,FALSE),"")</f>
        <v/>
      </c>
      <c r="D330" t="s">
        <v>22454</v>
      </c>
      <c r="E330" s="6" t="s">
        <v>24043</v>
      </c>
      <c r="F330" s="5">
        <v>4.47</v>
      </c>
      <c r="G330">
        <f t="shared" si="5"/>
        <v>2</v>
      </c>
      <c r="H330" s="3" t="s">
        <v>24042</v>
      </c>
      <c r="I330" s="4"/>
      <c r="J330" s="3" t="s">
        <v>24041</v>
      </c>
      <c r="K330" s="4" t="s">
        <v>24040</v>
      </c>
      <c r="L330" s="3" t="s">
        <v>24039</v>
      </c>
      <c r="M330" s="4" t="s">
        <v>24038</v>
      </c>
      <c r="N330" s="3" t="s">
        <v>24037</v>
      </c>
      <c r="O330" s="4"/>
      <c r="P330" t="s">
        <v>907</v>
      </c>
      <c r="Q330" s="3"/>
      <c r="R330" s="4"/>
      <c r="S330" t="s">
        <v>907</v>
      </c>
      <c r="T330" s="3" t="s">
        <v>24036</v>
      </c>
      <c r="U330" s="4" t="s">
        <v>24035</v>
      </c>
      <c r="V330" s="3" t="s">
        <v>24034</v>
      </c>
      <c r="W330" s="4"/>
      <c r="X330" s="3" t="s">
        <v>24033</v>
      </c>
      <c r="Y330" s="4" t="s">
        <v>24032</v>
      </c>
      <c r="Z330" t="s">
        <v>907</v>
      </c>
      <c r="AA330" s="3" t="s">
        <v>24031</v>
      </c>
      <c r="AB330" s="4" t="s">
        <v>24030</v>
      </c>
      <c r="AC330" s="3" t="s">
        <v>24029</v>
      </c>
      <c r="AD330" s="4"/>
      <c r="AE330" s="3" t="s">
        <v>24028</v>
      </c>
      <c r="AF330" s="4"/>
      <c r="AG330" s="3" t="s">
        <v>13821</v>
      </c>
      <c r="AH330" s="4"/>
      <c r="AI330" s="3" t="s">
        <v>24027</v>
      </c>
      <c r="AJ330" s="4"/>
      <c r="AK330" s="3" t="s">
        <v>24026</v>
      </c>
      <c r="AL330" s="4"/>
      <c r="AM330" s="3" t="s">
        <v>24025</v>
      </c>
      <c r="AN330" s="4"/>
      <c r="AO330" s="3" t="s">
        <v>24024</v>
      </c>
      <c r="AP330" s="4"/>
      <c r="AQ330" s="3" t="s">
        <v>24023</v>
      </c>
      <c r="AR330" s="4" t="s">
        <v>9239</v>
      </c>
      <c r="AS330" s="3" t="s">
        <v>24022</v>
      </c>
      <c r="AT330" s="4"/>
      <c r="AU330" s="3" t="s">
        <v>24021</v>
      </c>
      <c r="AV330" s="4"/>
      <c r="AW330" s="3" t="s">
        <v>24020</v>
      </c>
      <c r="AX330" s="4"/>
      <c r="AY330" s="3" t="s">
        <v>24019</v>
      </c>
      <c r="AZ330" s="4"/>
      <c r="BA330" s="3" t="s">
        <v>24018</v>
      </c>
      <c r="BB330" s="4"/>
      <c r="BC330" s="3" t="s">
        <v>24017</v>
      </c>
      <c r="BD330" s="4"/>
      <c r="BE330" s="3" t="s">
        <v>24016</v>
      </c>
      <c r="BF330" s="4"/>
    </row>
    <row r="331" spans="2:58" customFormat="1">
      <c r="B331" t="str">
        <f>IFERROR(VLOOKUP(E331,Swadesh!$C$6:$D$212,2,FALSE),"")</f>
        <v/>
      </c>
      <c r="D331" t="s">
        <v>22454</v>
      </c>
      <c r="E331" s="6" t="s">
        <v>24015</v>
      </c>
      <c r="F331" s="5">
        <v>4.49</v>
      </c>
      <c r="G331">
        <f t="shared" si="5"/>
        <v>2</v>
      </c>
      <c r="H331" s="3" t="s">
        <v>24014</v>
      </c>
      <c r="I331" s="4" t="s">
        <v>24013</v>
      </c>
      <c r="J331" s="3" t="s">
        <v>24012</v>
      </c>
      <c r="K331" s="4" t="s">
        <v>24011</v>
      </c>
      <c r="L331" s="3" t="s">
        <v>24010</v>
      </c>
      <c r="M331" s="4"/>
      <c r="N331" s="3" t="s">
        <v>24009</v>
      </c>
      <c r="O331" s="4"/>
      <c r="P331" t="s">
        <v>907</v>
      </c>
      <c r="Q331" s="3"/>
      <c r="R331" s="4" t="s">
        <v>24008</v>
      </c>
      <c r="S331" t="s">
        <v>907</v>
      </c>
      <c r="T331" s="3" t="s">
        <v>24007</v>
      </c>
      <c r="U331" s="4"/>
      <c r="V331" s="3" t="s">
        <v>24006</v>
      </c>
      <c r="W331" s="4"/>
      <c r="X331" s="3" t="s">
        <v>24005</v>
      </c>
      <c r="Y331" s="4"/>
      <c r="Z331" t="s">
        <v>907</v>
      </c>
      <c r="AA331" s="3"/>
      <c r="AB331" s="4"/>
      <c r="AC331" s="3" t="s">
        <v>24004</v>
      </c>
      <c r="AD331" s="4"/>
      <c r="AE331" s="3" t="s">
        <v>24003</v>
      </c>
      <c r="AF331" s="4"/>
      <c r="AG331" s="3" t="s">
        <v>24002</v>
      </c>
      <c r="AH331" s="4"/>
      <c r="AI331" s="3" t="s">
        <v>24001</v>
      </c>
      <c r="AJ331" s="4"/>
      <c r="AK331" s="3" t="s">
        <v>24000</v>
      </c>
      <c r="AL331" s="4" t="s">
        <v>9819</v>
      </c>
      <c r="AM331" s="3" t="s">
        <v>23999</v>
      </c>
      <c r="AN331" s="4"/>
      <c r="AO331" s="3" t="s">
        <v>23998</v>
      </c>
      <c r="AP331" s="4"/>
      <c r="AQ331" s="3" t="s">
        <v>23997</v>
      </c>
      <c r="AR331" s="4"/>
      <c r="AS331" s="3" t="s">
        <v>923</v>
      </c>
      <c r="AT331" s="4"/>
      <c r="AU331" s="3" t="s">
        <v>23996</v>
      </c>
      <c r="AV331" s="4"/>
      <c r="AW331" s="3" t="s">
        <v>23995</v>
      </c>
      <c r="AX331" s="4"/>
      <c r="AY331" s="3" t="s">
        <v>23994</v>
      </c>
      <c r="AZ331" s="4"/>
      <c r="BA331" s="3" t="s">
        <v>23993</v>
      </c>
      <c r="BB331" s="4"/>
      <c r="BC331" s="3" t="s">
        <v>23992</v>
      </c>
      <c r="BD331" s="4"/>
      <c r="BE331" s="3" t="s">
        <v>23991</v>
      </c>
      <c r="BF331" s="4"/>
    </row>
    <row r="332" spans="2:58" customFormat="1">
      <c r="B332" t="str">
        <f>IFERROR(VLOOKUP(E332,Swadesh!$C$6:$D$212,2,FALSE),"")</f>
        <v/>
      </c>
      <c r="D332" t="s">
        <v>22454</v>
      </c>
      <c r="E332" s="6" t="s">
        <v>23976</v>
      </c>
      <c r="F332" s="5">
        <v>4.492</v>
      </c>
      <c r="G332">
        <f t="shared" si="5"/>
        <v>3</v>
      </c>
      <c r="H332" s="3" t="s">
        <v>23990</v>
      </c>
      <c r="I332" s="4" t="s">
        <v>23989</v>
      </c>
      <c r="J332" s="3" t="s">
        <v>23988</v>
      </c>
      <c r="K332" s="4"/>
      <c r="L332" s="3" t="s">
        <v>23987</v>
      </c>
      <c r="M332" s="4"/>
      <c r="N332" s="3" t="s">
        <v>23986</v>
      </c>
      <c r="O332" s="4"/>
      <c r="P332" t="s">
        <v>907</v>
      </c>
      <c r="Q332" s="3"/>
      <c r="R332" s="4" t="s">
        <v>23985</v>
      </c>
      <c r="S332" t="s">
        <v>907</v>
      </c>
      <c r="T332" s="3" t="s">
        <v>23984</v>
      </c>
      <c r="U332" s="4" t="s">
        <v>23983</v>
      </c>
      <c r="V332" s="3" t="s">
        <v>23982</v>
      </c>
      <c r="W332" s="4"/>
      <c r="X332" s="3" t="s">
        <v>23981</v>
      </c>
      <c r="Y332" s="4"/>
      <c r="Z332" t="s">
        <v>907</v>
      </c>
      <c r="AA332" s="3"/>
      <c r="AB332" s="4"/>
      <c r="AC332" s="3" t="s">
        <v>3845</v>
      </c>
      <c r="AD332" s="4"/>
      <c r="AE332" s="3" t="s">
        <v>23980</v>
      </c>
      <c r="AF332" s="4"/>
      <c r="AG332" s="3"/>
      <c r="AH332" s="4"/>
      <c r="AI332" s="3" t="s">
        <v>23979</v>
      </c>
      <c r="AJ332" s="4"/>
      <c r="AK332" s="3" t="s">
        <v>23978</v>
      </c>
      <c r="AL332" s="4"/>
      <c r="AM332" s="3" t="s">
        <v>23977</v>
      </c>
      <c r="AN332" s="4"/>
      <c r="AO332" s="3"/>
      <c r="AP332" s="4"/>
      <c r="AQ332" s="3" t="s">
        <v>23976</v>
      </c>
      <c r="AR332" s="4"/>
      <c r="AS332" s="3" t="s">
        <v>923</v>
      </c>
      <c r="AT332" s="4"/>
      <c r="AU332" s="3" t="s">
        <v>23975</v>
      </c>
      <c r="AV332" s="4"/>
      <c r="AW332" s="3" t="s">
        <v>23974</v>
      </c>
      <c r="AX332" s="4" t="s">
        <v>23973</v>
      </c>
      <c r="AY332" s="3" t="s">
        <v>23972</v>
      </c>
      <c r="AZ332" s="4"/>
      <c r="BA332" s="3" t="s">
        <v>23972</v>
      </c>
      <c r="BB332" s="4"/>
      <c r="BC332" s="3" t="s">
        <v>23971</v>
      </c>
      <c r="BD332" s="4" t="s">
        <v>23970</v>
      </c>
      <c r="BE332" s="3" t="s">
        <v>23969</v>
      </c>
      <c r="BF332" s="4"/>
    </row>
    <row r="333" spans="2:58" customFormat="1">
      <c r="B333" t="str">
        <f>IFERROR(VLOOKUP(E333,Swadesh!$C$6:$D$212,2,FALSE),"")</f>
        <v/>
      </c>
      <c r="D333" t="s">
        <v>22454</v>
      </c>
      <c r="E333" s="6" t="s">
        <v>23968</v>
      </c>
      <c r="F333" s="5">
        <v>4.51</v>
      </c>
      <c r="G333">
        <f t="shared" si="5"/>
        <v>2</v>
      </c>
      <c r="H333" s="3" t="s">
        <v>23967</v>
      </c>
      <c r="I333" s="4" t="s">
        <v>23966</v>
      </c>
      <c r="J333" s="3" t="s">
        <v>23965</v>
      </c>
      <c r="K333" s="4" t="s">
        <v>23964</v>
      </c>
      <c r="L333" s="3" t="s">
        <v>23963</v>
      </c>
      <c r="M333" s="4"/>
      <c r="N333" s="3" t="s">
        <v>23962</v>
      </c>
      <c r="O333" s="4"/>
      <c r="P333" t="s">
        <v>907</v>
      </c>
      <c r="Q333" s="3"/>
      <c r="R333" s="4"/>
      <c r="S333" t="s">
        <v>907</v>
      </c>
      <c r="T333" s="3" t="s">
        <v>23961</v>
      </c>
      <c r="U333" s="4" t="s">
        <v>23960</v>
      </c>
      <c r="V333" s="3" t="s">
        <v>23959</v>
      </c>
      <c r="W333" s="4"/>
      <c r="X333" s="3" t="s">
        <v>23958</v>
      </c>
      <c r="Y333" s="4"/>
      <c r="Z333" t="s">
        <v>907</v>
      </c>
      <c r="AA333" s="3" t="s">
        <v>23957</v>
      </c>
      <c r="AB333" s="4" t="s">
        <v>23956</v>
      </c>
      <c r="AC333" s="3" t="s">
        <v>23955</v>
      </c>
      <c r="AD333" s="4"/>
      <c r="AE333" s="3" t="s">
        <v>23954</v>
      </c>
      <c r="AF333" s="4"/>
      <c r="AG333" s="3" t="s">
        <v>23953</v>
      </c>
      <c r="AH333" s="4"/>
      <c r="AI333" s="3" t="s">
        <v>23952</v>
      </c>
      <c r="AJ333" s="4"/>
      <c r="AK333" s="3" t="s">
        <v>23951</v>
      </c>
      <c r="AL333" s="4" t="s">
        <v>23950</v>
      </c>
      <c r="AM333" s="3" t="s">
        <v>23949</v>
      </c>
      <c r="AN333" s="4"/>
      <c r="AO333" s="3" t="s">
        <v>23948</v>
      </c>
      <c r="AP333" s="4"/>
      <c r="AQ333" s="3" t="s">
        <v>23947</v>
      </c>
      <c r="AR333" s="4"/>
      <c r="AS333" s="3" t="s">
        <v>23946</v>
      </c>
      <c r="AT333" s="4"/>
      <c r="AU333" s="3" t="s">
        <v>23945</v>
      </c>
      <c r="AV333" s="4"/>
      <c r="AW333" s="3" t="s">
        <v>23944</v>
      </c>
      <c r="AX333" s="4"/>
      <c r="AY333" s="3" t="s">
        <v>23943</v>
      </c>
      <c r="AZ333" s="4"/>
      <c r="BA333" s="3" t="s">
        <v>23942</v>
      </c>
      <c r="BB333" s="4"/>
      <c r="BC333" s="3" t="s">
        <v>23941</v>
      </c>
      <c r="BD333" s="4" t="s">
        <v>23940</v>
      </c>
      <c r="BE333" s="3" t="s">
        <v>23939</v>
      </c>
      <c r="BF333" s="4"/>
    </row>
    <row r="334" spans="2:58" customFormat="1">
      <c r="B334" t="str">
        <f>IFERROR(VLOOKUP(E334,Swadesh!$C$6:$D$212,2,FALSE),"")</f>
        <v/>
      </c>
      <c r="D334" t="s">
        <v>22454</v>
      </c>
      <c r="E334" s="6" t="s">
        <v>23938</v>
      </c>
      <c r="F334" s="5">
        <v>4.5199999999999996</v>
      </c>
      <c r="G334">
        <f t="shared" si="5"/>
        <v>2</v>
      </c>
      <c r="H334" s="3" t="s">
        <v>23937</v>
      </c>
      <c r="I334" s="4"/>
      <c r="J334" s="3" t="s">
        <v>23936</v>
      </c>
      <c r="K334" s="4" t="s">
        <v>23935</v>
      </c>
      <c r="L334" s="3"/>
      <c r="M334" s="4"/>
      <c r="N334" s="3" t="s">
        <v>23934</v>
      </c>
      <c r="O334" s="4"/>
      <c r="P334" t="s">
        <v>907</v>
      </c>
      <c r="Q334" s="3"/>
      <c r="R334" s="4"/>
      <c r="S334" t="s">
        <v>907</v>
      </c>
      <c r="T334" s="3" t="s">
        <v>23933</v>
      </c>
      <c r="U334" s="4" t="s">
        <v>23932</v>
      </c>
      <c r="V334" s="3" t="s">
        <v>23931</v>
      </c>
      <c r="W334" s="4"/>
      <c r="X334" s="3" t="s">
        <v>23930</v>
      </c>
      <c r="Y334" s="4"/>
      <c r="Z334" t="s">
        <v>907</v>
      </c>
      <c r="AA334" s="3" t="s">
        <v>23929</v>
      </c>
      <c r="AB334" s="4" t="s">
        <v>23928</v>
      </c>
      <c r="AC334" s="3" t="s">
        <v>23927</v>
      </c>
      <c r="AD334" s="4"/>
      <c r="AE334" s="3" t="s">
        <v>23926</v>
      </c>
      <c r="AF334" s="4" t="s">
        <v>23925</v>
      </c>
      <c r="AG334" s="3" t="s">
        <v>23924</v>
      </c>
      <c r="AH334" s="4"/>
      <c r="AI334" s="3" t="s">
        <v>23923</v>
      </c>
      <c r="AJ334" s="4"/>
      <c r="AK334" s="3" t="s">
        <v>23922</v>
      </c>
      <c r="AL334" s="4"/>
      <c r="AM334" s="3" t="s">
        <v>23921</v>
      </c>
      <c r="AN334" s="4"/>
      <c r="AO334" s="3" t="s">
        <v>23920</v>
      </c>
      <c r="AP334" s="4"/>
      <c r="AQ334" s="3" t="s">
        <v>23919</v>
      </c>
      <c r="AR334" s="4" t="s">
        <v>23918</v>
      </c>
      <c r="AS334" s="3" t="s">
        <v>923</v>
      </c>
      <c r="AT334" s="4"/>
      <c r="AU334" s="3" t="s">
        <v>23917</v>
      </c>
      <c r="AV334" s="4"/>
      <c r="AW334" s="3" t="s">
        <v>23916</v>
      </c>
      <c r="AX334" s="4"/>
      <c r="AY334" s="3" t="s">
        <v>23915</v>
      </c>
      <c r="AZ334" s="4"/>
      <c r="BA334" s="3" t="s">
        <v>23914</v>
      </c>
      <c r="BB334" s="4"/>
      <c r="BC334" s="3" t="s">
        <v>23913</v>
      </c>
      <c r="BD334" s="4"/>
      <c r="BE334" s="3" t="s">
        <v>23912</v>
      </c>
      <c r="BF334" s="4"/>
    </row>
    <row r="335" spans="2:58" customFormat="1">
      <c r="B335" t="str">
        <f>IFERROR(VLOOKUP(E335,Swadesh!$C$6:$D$212,2,FALSE),"")</f>
        <v/>
      </c>
      <c r="D335" t="s">
        <v>22454</v>
      </c>
      <c r="E335" s="6" t="s">
        <v>23911</v>
      </c>
      <c r="F335" s="5">
        <v>4.5209999999999999</v>
      </c>
      <c r="G335">
        <f t="shared" si="5"/>
        <v>3</v>
      </c>
      <c r="H335" s="3" t="s">
        <v>23910</v>
      </c>
      <c r="I335" s="4"/>
      <c r="J335" s="3" t="s">
        <v>23909</v>
      </c>
      <c r="K335" s="4" t="s">
        <v>23908</v>
      </c>
      <c r="L335" s="3" t="s">
        <v>23907</v>
      </c>
      <c r="M335" s="4" t="s">
        <v>23906</v>
      </c>
      <c r="N335" s="3" t="s">
        <v>23905</v>
      </c>
      <c r="O335" s="4"/>
      <c r="P335" t="s">
        <v>907</v>
      </c>
      <c r="Q335" s="3" t="s">
        <v>23904</v>
      </c>
      <c r="R335" s="4" t="s">
        <v>3940</v>
      </c>
      <c r="S335" t="s">
        <v>907</v>
      </c>
      <c r="T335" s="3"/>
      <c r="U335" s="4"/>
      <c r="V335" s="3" t="s">
        <v>23903</v>
      </c>
      <c r="W335" s="4"/>
      <c r="X335" s="3" t="s">
        <v>23902</v>
      </c>
      <c r="Y335" s="4"/>
      <c r="Z335" t="s">
        <v>907</v>
      </c>
      <c r="AA335" s="3" t="s">
        <v>23901</v>
      </c>
      <c r="AB335" s="4"/>
      <c r="AC335" s="3" t="s">
        <v>23900</v>
      </c>
      <c r="AD335" s="4"/>
      <c r="AE335" s="3" t="s">
        <v>23899</v>
      </c>
      <c r="AF335" s="4"/>
      <c r="AG335" s="3"/>
      <c r="AH335" s="4"/>
      <c r="AI335" s="3" t="s">
        <v>23898</v>
      </c>
      <c r="AJ335" s="4"/>
      <c r="AK335" s="3" t="s">
        <v>23897</v>
      </c>
      <c r="AL335" s="4" t="s">
        <v>5188</v>
      </c>
      <c r="AM335" s="3" t="s">
        <v>23896</v>
      </c>
      <c r="AN335" s="4"/>
      <c r="AO335" s="3"/>
      <c r="AP335" s="4"/>
      <c r="AQ335" s="3" t="s">
        <v>23895</v>
      </c>
      <c r="AR335" s="4"/>
      <c r="AS335" s="3" t="s">
        <v>923</v>
      </c>
      <c r="AT335" s="4"/>
      <c r="AU335" s="3" t="s">
        <v>23894</v>
      </c>
      <c r="AV335" s="4"/>
      <c r="AW335" s="3" t="s">
        <v>23893</v>
      </c>
      <c r="AX335" s="4"/>
      <c r="AY335" s="3" t="s">
        <v>23892</v>
      </c>
      <c r="AZ335" s="4"/>
      <c r="BA335" s="3" t="s">
        <v>23891</v>
      </c>
      <c r="BB335" s="4"/>
      <c r="BC335" s="3" t="s">
        <v>23890</v>
      </c>
      <c r="BD335" s="4"/>
      <c r="BE335" s="3" t="s">
        <v>23889</v>
      </c>
      <c r="BF335" s="4"/>
    </row>
    <row r="336" spans="2:58" customFormat="1">
      <c r="B336" t="str">
        <f>IFERROR(VLOOKUP(E336,Swadesh!$C$6:$D$212,2,FALSE),"")</f>
        <v/>
      </c>
      <c r="D336" t="s">
        <v>22454</v>
      </c>
      <c r="E336" s="6" t="s">
        <v>23888</v>
      </c>
      <c r="F336" s="5">
        <v>4.53</v>
      </c>
      <c r="G336">
        <f t="shared" si="5"/>
        <v>2</v>
      </c>
      <c r="H336" s="3" t="s">
        <v>23887</v>
      </c>
      <c r="I336" s="4"/>
      <c r="J336" s="3" t="s">
        <v>23886</v>
      </c>
      <c r="K336" s="4"/>
      <c r="L336" s="3" t="s">
        <v>23885</v>
      </c>
      <c r="M336" s="4"/>
      <c r="N336" s="3" t="s">
        <v>23884</v>
      </c>
      <c r="O336" s="4"/>
      <c r="P336" t="s">
        <v>907</v>
      </c>
      <c r="Q336" s="3" t="s">
        <v>23883</v>
      </c>
      <c r="R336" s="4" t="s">
        <v>23882</v>
      </c>
      <c r="S336" t="s">
        <v>907</v>
      </c>
      <c r="T336" s="3" t="s">
        <v>23881</v>
      </c>
      <c r="U336" s="4" t="s">
        <v>23880</v>
      </c>
      <c r="V336" s="3" t="s">
        <v>23879</v>
      </c>
      <c r="W336" s="4"/>
      <c r="X336" s="3" t="s">
        <v>23878</v>
      </c>
      <c r="Y336" s="4"/>
      <c r="Z336" t="s">
        <v>907</v>
      </c>
      <c r="AA336" s="3" t="s">
        <v>23877</v>
      </c>
      <c r="AB336" s="4" t="s">
        <v>23876</v>
      </c>
      <c r="AC336" s="3" t="s">
        <v>23875</v>
      </c>
      <c r="AD336" s="4"/>
      <c r="AE336" s="3" t="s">
        <v>23874</v>
      </c>
      <c r="AF336" s="4"/>
      <c r="AG336" s="3" t="s">
        <v>23873</v>
      </c>
      <c r="AH336" s="4" t="s">
        <v>7071</v>
      </c>
      <c r="AI336" s="3" t="s">
        <v>23872</v>
      </c>
      <c r="AJ336" s="4"/>
      <c r="AK336" s="3" t="s">
        <v>23871</v>
      </c>
      <c r="AL336" s="4" t="s">
        <v>23870</v>
      </c>
      <c r="AM336" s="3" t="s">
        <v>23869</v>
      </c>
      <c r="AN336" s="4"/>
      <c r="AO336" s="3" t="s">
        <v>23868</v>
      </c>
      <c r="AP336" s="4"/>
      <c r="AQ336" s="3" t="s">
        <v>23867</v>
      </c>
      <c r="AR336" s="4"/>
      <c r="AS336" s="3" t="s">
        <v>923</v>
      </c>
      <c r="AT336" s="4"/>
      <c r="AU336" s="3" t="s">
        <v>23866</v>
      </c>
      <c r="AV336" s="4"/>
      <c r="AW336" s="3" t="s">
        <v>23865</v>
      </c>
      <c r="AX336" s="4"/>
      <c r="AY336" s="3" t="s">
        <v>23864</v>
      </c>
      <c r="AZ336" s="4"/>
      <c r="BA336" s="3" t="s">
        <v>23863</v>
      </c>
      <c r="BB336" s="4"/>
      <c r="BC336" s="3" t="s">
        <v>23862</v>
      </c>
      <c r="BD336" s="4"/>
      <c r="BE336" s="3" t="s">
        <v>23861</v>
      </c>
      <c r="BF336" s="4"/>
    </row>
    <row r="337" spans="2:57" customFormat="1">
      <c r="B337" t="str">
        <f>IFERROR(VLOOKUP(E337,Swadesh!$C$6:$D$212,2,FALSE),"")</f>
        <v/>
      </c>
      <c r="D337" t="s">
        <v>22454</v>
      </c>
      <c r="E337" s="6" t="s">
        <v>23860</v>
      </c>
      <c r="F337" s="5">
        <v>4.54</v>
      </c>
      <c r="G337">
        <f t="shared" si="5"/>
        <v>2</v>
      </c>
      <c r="H337" s="3" t="s">
        <v>23859</v>
      </c>
      <c r="I337" s="4"/>
      <c r="J337" s="3" t="s">
        <v>23858</v>
      </c>
      <c r="K337" s="4" t="s">
        <v>23857</v>
      </c>
      <c r="L337" s="3" t="s">
        <v>23856</v>
      </c>
      <c r="M337" s="4"/>
      <c r="N337" s="3" t="s">
        <v>23855</v>
      </c>
      <c r="O337" s="4"/>
      <c r="P337" t="s">
        <v>907</v>
      </c>
      <c r="Q337" s="3"/>
      <c r="R337" s="4"/>
      <c r="S337" t="s">
        <v>907</v>
      </c>
      <c r="T337" s="3" t="s">
        <v>23854</v>
      </c>
      <c r="U337" s="4"/>
      <c r="V337" s="3" t="s">
        <v>23853</v>
      </c>
      <c r="W337" s="4"/>
      <c r="X337" s="3" t="s">
        <v>23852</v>
      </c>
      <c r="Y337" s="4"/>
      <c r="Z337" t="s">
        <v>907</v>
      </c>
      <c r="AA337" s="3" t="s">
        <v>23851</v>
      </c>
      <c r="AB337" s="4"/>
      <c r="AC337" s="3" t="s">
        <v>23850</v>
      </c>
      <c r="AD337" s="4"/>
      <c r="AE337" s="3" t="s">
        <v>23849</v>
      </c>
      <c r="AF337" s="4"/>
      <c r="AG337" s="3" t="s">
        <v>23848</v>
      </c>
      <c r="AH337" s="4" t="s">
        <v>7071</v>
      </c>
      <c r="AI337" s="3" t="s">
        <v>23847</v>
      </c>
      <c r="AJ337" s="4"/>
      <c r="AK337" s="3" t="s">
        <v>23846</v>
      </c>
      <c r="AL337" s="4"/>
      <c r="AM337" s="3" t="s">
        <v>23845</v>
      </c>
      <c r="AN337" s="4"/>
      <c r="AO337" s="3" t="s">
        <v>23844</v>
      </c>
      <c r="AP337" s="4"/>
      <c r="AQ337" s="3" t="s">
        <v>23843</v>
      </c>
      <c r="AR337" s="4"/>
      <c r="AS337" s="3" t="s">
        <v>923</v>
      </c>
      <c r="AT337" s="4"/>
      <c r="AU337" s="3" t="s">
        <v>23842</v>
      </c>
      <c r="AV337" s="4"/>
      <c r="AW337" s="3" t="s">
        <v>23841</v>
      </c>
      <c r="AX337" s="4"/>
      <c r="AY337" s="3" t="s">
        <v>23840</v>
      </c>
      <c r="AZ337" s="4"/>
      <c r="BA337" s="3" t="s">
        <v>23839</v>
      </c>
      <c r="BB337" s="4"/>
      <c r="BC337" s="3" t="s">
        <v>23838</v>
      </c>
      <c r="BD337" s="4"/>
      <c r="BE337" s="3" t="s">
        <v>23837</v>
      </c>
    </row>
    <row r="338" spans="2:57" customFormat="1">
      <c r="B338" t="str">
        <f>IFERROR(VLOOKUP(E338,Swadesh!$C$6:$D$212,2,FALSE),"")</f>
        <v/>
      </c>
      <c r="D338" t="s">
        <v>22454</v>
      </c>
      <c r="E338" s="6" t="s">
        <v>23836</v>
      </c>
      <c r="F338" s="5">
        <v>4.55</v>
      </c>
      <c r="G338">
        <f t="shared" si="5"/>
        <v>2</v>
      </c>
      <c r="H338" s="3" t="s">
        <v>23835</v>
      </c>
      <c r="I338" s="4"/>
      <c r="J338" s="3" t="s">
        <v>23834</v>
      </c>
      <c r="K338" s="4" t="s">
        <v>23833</v>
      </c>
      <c r="L338" s="3" t="s">
        <v>23832</v>
      </c>
      <c r="M338" s="4"/>
      <c r="N338" s="3" t="s">
        <v>23831</v>
      </c>
      <c r="O338" s="4"/>
      <c r="P338" t="s">
        <v>907</v>
      </c>
      <c r="Q338" s="3"/>
      <c r="R338" s="4"/>
      <c r="S338" t="s">
        <v>907</v>
      </c>
      <c r="T338" s="3" t="s">
        <v>23830</v>
      </c>
      <c r="U338" s="4" t="s">
        <v>23829</v>
      </c>
      <c r="V338" s="3" t="s">
        <v>23828</v>
      </c>
      <c r="W338" s="4"/>
      <c r="X338" s="3" t="s">
        <v>23827</v>
      </c>
      <c r="Y338" s="4"/>
      <c r="Z338" t="s">
        <v>907</v>
      </c>
      <c r="AA338" s="3" t="s">
        <v>23826</v>
      </c>
      <c r="AB338" s="4" t="s">
        <v>23825</v>
      </c>
      <c r="AC338" s="3" t="s">
        <v>23824</v>
      </c>
      <c r="AD338" s="4"/>
      <c r="AE338" s="3" t="s">
        <v>23823</v>
      </c>
      <c r="AF338" s="4"/>
      <c r="AG338" s="3" t="s">
        <v>23822</v>
      </c>
      <c r="AH338" s="4"/>
      <c r="AI338" s="3" t="s">
        <v>23821</v>
      </c>
      <c r="AJ338" s="4"/>
      <c r="AK338" s="3" t="s">
        <v>23820</v>
      </c>
      <c r="AL338" s="4"/>
      <c r="AM338" s="3" t="s">
        <v>23819</v>
      </c>
      <c r="AN338" s="4"/>
      <c r="AO338" s="3" t="s">
        <v>23818</v>
      </c>
      <c r="AP338" s="4"/>
      <c r="AQ338" s="3" t="s">
        <v>23817</v>
      </c>
      <c r="AR338" s="4"/>
      <c r="AS338" s="3" t="s">
        <v>923</v>
      </c>
      <c r="AT338" s="4"/>
      <c r="AU338" s="3" t="s">
        <v>23816</v>
      </c>
      <c r="AV338" s="4"/>
      <c r="AW338" s="3" t="s">
        <v>23815</v>
      </c>
      <c r="AX338" s="4" t="s">
        <v>23814</v>
      </c>
      <c r="AY338" s="3" t="s">
        <v>23813</v>
      </c>
      <c r="AZ338" s="4"/>
      <c r="BA338" s="3" t="s">
        <v>23812</v>
      </c>
      <c r="BB338" s="4"/>
      <c r="BC338" s="3" t="s">
        <v>23811</v>
      </c>
      <c r="BD338" s="4" t="s">
        <v>5188</v>
      </c>
      <c r="BE338" s="3" t="s">
        <v>23810</v>
      </c>
    </row>
    <row r="339" spans="2:57" customFormat="1">
      <c r="B339">
        <f>IFERROR(VLOOKUP(E339,Swadesh!$C$6:$D$212,2,FALSE),"")</f>
        <v>96</v>
      </c>
      <c r="D339" t="s">
        <v>22454</v>
      </c>
      <c r="E339" s="6" t="s">
        <v>23809</v>
      </c>
      <c r="F339" s="5">
        <v>4.5599999999999996</v>
      </c>
      <c r="G339">
        <f t="shared" si="5"/>
        <v>2</v>
      </c>
      <c r="H339" s="3" t="s">
        <v>23808</v>
      </c>
      <c r="I339" s="4"/>
      <c r="J339" s="3" t="s">
        <v>23807</v>
      </c>
      <c r="K339" s="4" t="s">
        <v>23806</v>
      </c>
      <c r="L339" s="3" t="s">
        <v>23805</v>
      </c>
      <c r="M339" s="4"/>
      <c r="N339" s="3" t="s">
        <v>23804</v>
      </c>
      <c r="O339" s="4"/>
      <c r="P339" t="s">
        <v>907</v>
      </c>
      <c r="Q339" s="3"/>
      <c r="R339" s="4" t="s">
        <v>23803</v>
      </c>
      <c r="S339" t="s">
        <v>907</v>
      </c>
      <c r="T339" s="3" t="s">
        <v>23802</v>
      </c>
      <c r="U339" s="4" t="s">
        <v>23801</v>
      </c>
      <c r="V339" s="3" t="s">
        <v>23800</v>
      </c>
      <c r="W339" s="4" t="s">
        <v>23799</v>
      </c>
      <c r="X339" s="3" t="s">
        <v>23798</v>
      </c>
      <c r="Y339" s="4"/>
      <c r="Z339" t="s">
        <v>907</v>
      </c>
      <c r="AA339" s="3" t="s">
        <v>23797</v>
      </c>
      <c r="AB339" s="4" t="s">
        <v>23796</v>
      </c>
      <c r="AC339" s="3" t="s">
        <v>23795</v>
      </c>
      <c r="AD339" s="4"/>
      <c r="AE339" s="3" t="s">
        <v>23794</v>
      </c>
      <c r="AF339" s="4"/>
      <c r="AG339" s="3" t="s">
        <v>23793</v>
      </c>
      <c r="AH339" s="4" t="s">
        <v>7071</v>
      </c>
      <c r="AI339" s="3" t="s">
        <v>23792</v>
      </c>
      <c r="AJ339" s="4"/>
      <c r="AK339" s="3" t="s">
        <v>23791</v>
      </c>
      <c r="AL339" s="4"/>
      <c r="AM339" s="3" t="s">
        <v>23790</v>
      </c>
      <c r="AN339" s="4"/>
      <c r="AO339" s="3" t="s">
        <v>23789</v>
      </c>
      <c r="AP339" s="4"/>
      <c r="AQ339" s="3" t="s">
        <v>23788</v>
      </c>
      <c r="AR339" s="4"/>
      <c r="AS339" s="3" t="s">
        <v>23787</v>
      </c>
      <c r="AT339" s="4"/>
      <c r="AU339" s="3" t="s">
        <v>23786</v>
      </c>
      <c r="AV339" s="4"/>
      <c r="AW339" s="3" t="s">
        <v>23785</v>
      </c>
      <c r="AX339" s="4"/>
      <c r="AY339" s="3" t="s">
        <v>23784</v>
      </c>
      <c r="AZ339" s="4"/>
      <c r="BA339" s="3" t="s">
        <v>23783</v>
      </c>
      <c r="BB339" s="4"/>
      <c r="BC339" s="3" t="s">
        <v>23782</v>
      </c>
      <c r="BD339" s="4"/>
      <c r="BE339" s="3" t="s">
        <v>23781</v>
      </c>
    </row>
    <row r="340" spans="2:57" customFormat="1">
      <c r="B340">
        <f>IFERROR(VLOOKUP(E340,Swadesh!$C$6:$D$212,2,FALSE),"")</f>
        <v>97</v>
      </c>
      <c r="D340" t="s">
        <v>22454</v>
      </c>
      <c r="E340" s="6" t="s">
        <v>23780</v>
      </c>
      <c r="F340" s="5">
        <v>4.57</v>
      </c>
      <c r="G340">
        <f t="shared" si="5"/>
        <v>2</v>
      </c>
      <c r="H340" s="3" t="s">
        <v>23779</v>
      </c>
      <c r="I340" s="4"/>
      <c r="J340" s="3" t="s">
        <v>23778</v>
      </c>
      <c r="K340" s="4" t="s">
        <v>23777</v>
      </c>
      <c r="L340" s="3" t="s">
        <v>23776</v>
      </c>
      <c r="M340" s="4"/>
      <c r="N340" s="3" t="s">
        <v>23775</v>
      </c>
      <c r="O340" s="4"/>
      <c r="P340" t="s">
        <v>907</v>
      </c>
      <c r="Q340" s="3"/>
      <c r="R340" s="4"/>
      <c r="S340" t="s">
        <v>907</v>
      </c>
      <c r="T340" s="3" t="s">
        <v>23774</v>
      </c>
      <c r="U340" s="4"/>
      <c r="V340" s="3" t="s">
        <v>23773</v>
      </c>
      <c r="W340" s="4"/>
      <c r="X340" s="3" t="s">
        <v>23772</v>
      </c>
      <c r="Y340" s="4"/>
      <c r="Z340" t="s">
        <v>907</v>
      </c>
      <c r="AA340" s="3" t="s">
        <v>23771</v>
      </c>
      <c r="AB340" s="4" t="s">
        <v>23770</v>
      </c>
      <c r="AC340" s="3" t="s">
        <v>23769</v>
      </c>
      <c r="AD340" s="4"/>
      <c r="AE340" s="3" t="s">
        <v>23768</v>
      </c>
      <c r="AF340" s="4"/>
      <c r="AG340" s="3" t="s">
        <v>23767</v>
      </c>
      <c r="AH340" s="4"/>
      <c r="AI340" s="3" t="s">
        <v>23766</v>
      </c>
      <c r="AJ340" s="4"/>
      <c r="AK340" s="3" t="s">
        <v>23765</v>
      </c>
      <c r="AL340" s="4"/>
      <c r="AM340" s="3" t="s">
        <v>23764</v>
      </c>
      <c r="AN340" s="4"/>
      <c r="AO340" s="3" t="s">
        <v>23763</v>
      </c>
      <c r="AP340" s="4"/>
      <c r="AQ340" s="3" t="s">
        <v>23762</v>
      </c>
      <c r="AR340" s="4"/>
      <c r="AS340" s="3" t="s">
        <v>923</v>
      </c>
      <c r="AT340" s="4"/>
      <c r="AU340" s="3" t="s">
        <v>23761</v>
      </c>
      <c r="AV340" s="4"/>
      <c r="AW340" s="3" t="s">
        <v>23760</v>
      </c>
      <c r="AX340" s="4"/>
      <c r="AY340" s="3" t="s">
        <v>23759</v>
      </c>
      <c r="AZ340" s="4"/>
      <c r="BA340" s="3" t="s">
        <v>23758</v>
      </c>
      <c r="BB340" s="4"/>
      <c r="BC340" s="3" t="s">
        <v>23757</v>
      </c>
      <c r="BD340" s="4"/>
      <c r="BE340" s="3" t="s">
        <v>23756</v>
      </c>
    </row>
    <row r="341" spans="2:57" customFormat="1">
      <c r="B341">
        <f>IFERROR(VLOOKUP(E341,Swadesh!$C$6:$D$212,2,FALSE),"")</f>
        <v>94</v>
      </c>
      <c r="D341" t="s">
        <v>22454</v>
      </c>
      <c r="E341" s="6" t="s">
        <v>23755</v>
      </c>
      <c r="F341" s="5">
        <v>4.58</v>
      </c>
      <c r="G341">
        <f t="shared" si="5"/>
        <v>2</v>
      </c>
      <c r="H341" s="3" t="s">
        <v>23754</v>
      </c>
      <c r="I341" s="4"/>
      <c r="J341" s="3" t="s">
        <v>23753</v>
      </c>
      <c r="K341" s="4" t="s">
        <v>23752</v>
      </c>
      <c r="L341" s="3" t="s">
        <v>23751</v>
      </c>
      <c r="M341" s="4"/>
      <c r="N341" s="3" t="s">
        <v>23750</v>
      </c>
      <c r="O341" s="4"/>
      <c r="P341" t="s">
        <v>907</v>
      </c>
      <c r="Q341" s="3" t="s">
        <v>16397</v>
      </c>
      <c r="R341" s="4" t="s">
        <v>23749</v>
      </c>
      <c r="S341" t="s">
        <v>907</v>
      </c>
      <c r="T341" s="3" t="s">
        <v>23748</v>
      </c>
      <c r="U341" s="4" t="s">
        <v>23747</v>
      </c>
      <c r="V341" s="3" t="s">
        <v>22131</v>
      </c>
      <c r="W341" s="4" t="s">
        <v>23746</v>
      </c>
      <c r="X341" s="3" t="s">
        <v>23745</v>
      </c>
      <c r="Y341" s="4"/>
      <c r="Z341" t="s">
        <v>907</v>
      </c>
      <c r="AA341" s="3" t="s">
        <v>23744</v>
      </c>
      <c r="AB341" s="4"/>
      <c r="AC341" s="3" t="s">
        <v>23743</v>
      </c>
      <c r="AD341" s="4"/>
      <c r="AE341" s="3" t="s">
        <v>23742</v>
      </c>
      <c r="AF341" s="4"/>
      <c r="AG341" s="3" t="s">
        <v>23741</v>
      </c>
      <c r="AH341" s="4" t="s">
        <v>7071</v>
      </c>
      <c r="AI341" s="3" t="s">
        <v>23740</v>
      </c>
      <c r="AJ341" s="4"/>
      <c r="AK341" s="3" t="s">
        <v>23739</v>
      </c>
      <c r="AL341" s="4"/>
      <c r="AM341" s="3" t="s">
        <v>23738</v>
      </c>
      <c r="AN341" s="4"/>
      <c r="AO341" s="3" t="s">
        <v>23737</v>
      </c>
      <c r="AP341" s="4"/>
      <c r="AQ341" s="3" t="s">
        <v>23736</v>
      </c>
      <c r="AR341" s="4"/>
      <c r="AS341" s="3" t="s">
        <v>23735</v>
      </c>
      <c r="AT341" s="4"/>
      <c r="AU341" s="3" t="s">
        <v>23734</v>
      </c>
      <c r="AV341" s="4"/>
      <c r="AW341" s="3" t="s">
        <v>23733</v>
      </c>
      <c r="AX341" s="4"/>
      <c r="AY341" s="3" t="s">
        <v>23732</v>
      </c>
      <c r="AZ341" s="4"/>
      <c r="BA341" s="3" t="s">
        <v>23731</v>
      </c>
      <c r="BB341" s="4"/>
      <c r="BC341" s="3" t="s">
        <v>23730</v>
      </c>
      <c r="BD341" s="4"/>
      <c r="BE341" s="3" t="s">
        <v>23729</v>
      </c>
    </row>
    <row r="342" spans="2:57" customFormat="1">
      <c r="B342" t="str">
        <f>IFERROR(VLOOKUP(E342,Swadesh!$C$6:$D$212,2,FALSE),"")</f>
        <v/>
      </c>
      <c r="D342" t="s">
        <v>22454</v>
      </c>
      <c r="E342" s="6" t="s">
        <v>23728</v>
      </c>
      <c r="F342" s="5">
        <v>4.59</v>
      </c>
      <c r="G342">
        <f t="shared" si="5"/>
        <v>2</v>
      </c>
      <c r="H342" s="3" t="s">
        <v>23727</v>
      </c>
      <c r="I342" s="4"/>
      <c r="J342" s="3" t="s">
        <v>23726</v>
      </c>
      <c r="K342" s="4"/>
      <c r="L342" s="3" t="s">
        <v>23725</v>
      </c>
      <c r="M342" s="4"/>
      <c r="N342" s="3" t="s">
        <v>23724</v>
      </c>
      <c r="O342" s="4"/>
      <c r="P342" t="s">
        <v>907</v>
      </c>
      <c r="Q342" s="3"/>
      <c r="R342" s="4" t="s">
        <v>23722</v>
      </c>
      <c r="S342" t="s">
        <v>907</v>
      </c>
      <c r="T342" s="3" t="s">
        <v>23723</v>
      </c>
      <c r="U342" s="4" t="s">
        <v>23722</v>
      </c>
      <c r="V342" s="3" t="s">
        <v>23721</v>
      </c>
      <c r="W342" s="4"/>
      <c r="X342" s="3" t="s">
        <v>23720</v>
      </c>
      <c r="Y342" s="4"/>
      <c r="Z342" t="s">
        <v>907</v>
      </c>
      <c r="AA342" s="3" t="s">
        <v>23719</v>
      </c>
      <c r="AB342" s="4" t="s">
        <v>23718</v>
      </c>
      <c r="AC342" s="3" t="s">
        <v>23717</v>
      </c>
      <c r="AD342" s="4"/>
      <c r="AE342" s="3" t="s">
        <v>23716</v>
      </c>
      <c r="AF342" s="4"/>
      <c r="AG342" s="3" t="s">
        <v>23715</v>
      </c>
      <c r="AH342" s="4"/>
      <c r="AI342" s="3" t="s">
        <v>23714</v>
      </c>
      <c r="AJ342" s="4"/>
      <c r="AK342" s="3" t="s">
        <v>23713</v>
      </c>
      <c r="AL342" s="4"/>
      <c r="AM342" s="3" t="s">
        <v>23712</v>
      </c>
      <c r="AN342" s="4"/>
      <c r="AO342" s="3" t="s">
        <v>23711</v>
      </c>
      <c r="AP342" s="4"/>
      <c r="AQ342" s="3" t="s">
        <v>23710</v>
      </c>
      <c r="AR342" s="4"/>
      <c r="AS342" s="3" t="s">
        <v>23709</v>
      </c>
      <c r="AT342" s="4"/>
      <c r="AU342" s="3" t="s">
        <v>23708</v>
      </c>
      <c r="AV342" s="4"/>
      <c r="AW342" s="3" t="s">
        <v>23707</v>
      </c>
      <c r="AX342" s="4"/>
      <c r="AY342" s="3" t="s">
        <v>23706</v>
      </c>
      <c r="AZ342" s="4"/>
      <c r="BA342" s="3" t="s">
        <v>22140</v>
      </c>
      <c r="BB342" s="4"/>
      <c r="BC342" s="3" t="s">
        <v>23705</v>
      </c>
      <c r="BD342" s="4"/>
      <c r="BE342" s="3" t="s">
        <v>23704</v>
      </c>
    </row>
    <row r="343" spans="2:57" customFormat="1">
      <c r="B343" t="str">
        <f>IFERROR(VLOOKUP(E343,Swadesh!$C$6:$D$212,2,FALSE),"")</f>
        <v/>
      </c>
      <c r="D343" t="s">
        <v>22454</v>
      </c>
      <c r="E343" s="6" t="s">
        <v>23703</v>
      </c>
      <c r="F343" s="5">
        <v>4.5910000000000002</v>
      </c>
      <c r="G343">
        <f t="shared" si="5"/>
        <v>3</v>
      </c>
      <c r="H343" s="3"/>
      <c r="I343" s="4"/>
      <c r="J343" s="3" t="s">
        <v>23702</v>
      </c>
      <c r="K343" s="4" t="s">
        <v>23701</v>
      </c>
      <c r="L343" s="3"/>
      <c r="M343" s="4"/>
      <c r="N343" s="3" t="s">
        <v>23700</v>
      </c>
      <c r="O343" s="4"/>
      <c r="P343" t="s">
        <v>907</v>
      </c>
      <c r="Q343" s="3"/>
      <c r="R343" s="4"/>
      <c r="S343" t="s">
        <v>907</v>
      </c>
      <c r="T343" s="3"/>
      <c r="U343" s="4"/>
      <c r="V343" s="3"/>
      <c r="W343" s="4"/>
      <c r="X343" s="3"/>
      <c r="Y343" s="4"/>
      <c r="Z343" t="s">
        <v>907</v>
      </c>
      <c r="AA343" s="3" t="s">
        <v>23699</v>
      </c>
      <c r="AB343" s="4"/>
      <c r="AC343" s="3" t="s">
        <v>23698</v>
      </c>
      <c r="AD343" s="4"/>
      <c r="AE343" s="3" t="s">
        <v>23697</v>
      </c>
      <c r="AF343" s="4" t="s">
        <v>23696</v>
      </c>
      <c r="AG343" s="3"/>
      <c r="AH343" s="4"/>
      <c r="AI343" s="3" t="s">
        <v>23695</v>
      </c>
      <c r="AJ343" s="4"/>
      <c r="AK343" s="3" t="s">
        <v>23694</v>
      </c>
      <c r="AL343" s="4"/>
      <c r="AM343" s="3" t="s">
        <v>23693</v>
      </c>
      <c r="AN343" s="4"/>
      <c r="AO343" s="3"/>
      <c r="AP343" s="4"/>
      <c r="AQ343" s="3" t="s">
        <v>23692</v>
      </c>
      <c r="AR343" s="4"/>
      <c r="AS343" s="3" t="s">
        <v>923</v>
      </c>
      <c r="AT343" s="4"/>
      <c r="AU343" s="3" t="s">
        <v>23691</v>
      </c>
      <c r="AV343" s="4"/>
      <c r="AW343" s="3" t="s">
        <v>23690</v>
      </c>
      <c r="AX343" s="4"/>
      <c r="AY343" s="3" t="s">
        <v>23689</v>
      </c>
      <c r="AZ343" s="4"/>
      <c r="BA343" s="3" t="s">
        <v>23688</v>
      </c>
      <c r="BB343" s="4"/>
      <c r="BC343" s="3" t="s">
        <v>15078</v>
      </c>
      <c r="BD343" s="4"/>
      <c r="BE343" s="3" t="s">
        <v>15077</v>
      </c>
    </row>
    <row r="344" spans="2:57" customFormat="1">
      <c r="B344">
        <f>IFERROR(VLOOKUP(E344,Swadesh!$C$6:$D$212,2,FALSE),"")</f>
        <v>107</v>
      </c>
      <c r="D344" t="s">
        <v>22454</v>
      </c>
      <c r="E344" s="6" t="s">
        <v>23687</v>
      </c>
      <c r="F344" s="5">
        <v>4.6100000000000003</v>
      </c>
      <c r="G344">
        <f t="shared" si="5"/>
        <v>2</v>
      </c>
      <c r="H344" s="3" t="s">
        <v>23686</v>
      </c>
      <c r="I344" s="4"/>
      <c r="J344" s="3" t="s">
        <v>23685</v>
      </c>
      <c r="K344" s="4"/>
      <c r="L344" s="3" t="s">
        <v>23684</v>
      </c>
      <c r="M344" s="4"/>
      <c r="N344" s="3" t="s">
        <v>23683</v>
      </c>
      <c r="O344" s="4"/>
      <c r="P344" t="s">
        <v>907</v>
      </c>
      <c r="Q344" s="3" t="s">
        <v>23682</v>
      </c>
      <c r="R344" s="4" t="s">
        <v>23681</v>
      </c>
      <c r="S344" t="s">
        <v>907</v>
      </c>
      <c r="T344" s="3" t="s">
        <v>23680</v>
      </c>
      <c r="U344" s="4"/>
      <c r="V344" s="3" t="s">
        <v>23679</v>
      </c>
      <c r="W344" s="4"/>
      <c r="X344" s="3" t="s">
        <v>23678</v>
      </c>
      <c r="Y344" s="4"/>
      <c r="Z344" t="s">
        <v>907</v>
      </c>
      <c r="AA344" s="3" t="s">
        <v>23677</v>
      </c>
      <c r="AB344" s="4" t="s">
        <v>23676</v>
      </c>
      <c r="AC344" s="3" t="s">
        <v>23670</v>
      </c>
      <c r="AD344" s="4"/>
      <c r="AE344" s="3" t="s">
        <v>23675</v>
      </c>
      <c r="AF344" s="4" t="s">
        <v>23674</v>
      </c>
      <c r="AG344" s="3" t="s">
        <v>23673</v>
      </c>
      <c r="AH344" s="4"/>
      <c r="AI344" s="3" t="s">
        <v>23672</v>
      </c>
      <c r="AJ344" s="4" t="s">
        <v>23506</v>
      </c>
      <c r="AK344" s="3" t="s">
        <v>23671</v>
      </c>
      <c r="AL344" s="4"/>
      <c r="AM344" s="3" t="s">
        <v>23670</v>
      </c>
      <c r="AN344" s="4"/>
      <c r="AO344" s="3" t="s">
        <v>23669</v>
      </c>
      <c r="AP344" s="4"/>
      <c r="AQ344" s="3" t="s">
        <v>23668</v>
      </c>
      <c r="AR344" s="4" t="s">
        <v>23643</v>
      </c>
      <c r="AS344" s="3" t="s">
        <v>23667</v>
      </c>
      <c r="AT344" s="4"/>
      <c r="AU344" s="3" t="s">
        <v>23666</v>
      </c>
      <c r="AV344" s="4"/>
      <c r="AW344" s="3" t="s">
        <v>23665</v>
      </c>
      <c r="AX344" s="4" t="s">
        <v>1304</v>
      </c>
      <c r="AY344" s="3" t="s">
        <v>23664</v>
      </c>
      <c r="AZ344" s="4"/>
      <c r="BA344" s="3" t="s">
        <v>23663</v>
      </c>
      <c r="BB344" s="4"/>
      <c r="BC344" s="3" t="s">
        <v>23662</v>
      </c>
      <c r="BD344" s="4" t="s">
        <v>1304</v>
      </c>
      <c r="BE344" s="3" t="s">
        <v>23661</v>
      </c>
    </row>
    <row r="345" spans="2:57" customFormat="1">
      <c r="B345" t="str">
        <f>IFERROR(VLOOKUP(E345,Swadesh!$C$6:$D$212,2,FALSE),"")</f>
        <v/>
      </c>
      <c r="D345" t="s">
        <v>22454</v>
      </c>
      <c r="E345" s="6" t="s">
        <v>23660</v>
      </c>
      <c r="F345" s="5">
        <v>4.6120000000000001</v>
      </c>
      <c r="G345">
        <f t="shared" si="5"/>
        <v>3</v>
      </c>
      <c r="H345" s="3" t="s">
        <v>23659</v>
      </c>
      <c r="I345" s="4" t="s">
        <v>23658</v>
      </c>
      <c r="J345" s="3" t="s">
        <v>23657</v>
      </c>
      <c r="K345" s="4"/>
      <c r="L345" s="3" t="s">
        <v>23656</v>
      </c>
      <c r="M345" s="4"/>
      <c r="N345" s="3" t="s">
        <v>23655</v>
      </c>
      <c r="O345" s="4"/>
      <c r="P345" t="s">
        <v>907</v>
      </c>
      <c r="Q345" s="3" t="s">
        <v>23654</v>
      </c>
      <c r="R345" s="4" t="s">
        <v>23653</v>
      </c>
      <c r="S345" t="s">
        <v>907</v>
      </c>
      <c r="T345" s="3"/>
      <c r="U345" s="4" t="s">
        <v>23652</v>
      </c>
      <c r="V345" s="3" t="s">
        <v>23651</v>
      </c>
      <c r="W345" s="4"/>
      <c r="X345" s="3" t="s">
        <v>23650</v>
      </c>
      <c r="Y345" s="4"/>
      <c r="Z345" t="s">
        <v>907</v>
      </c>
      <c r="AA345" s="3" t="s">
        <v>6635</v>
      </c>
      <c r="AB345" s="4"/>
      <c r="AC345" s="3" t="s">
        <v>23649</v>
      </c>
      <c r="AD345" s="4"/>
      <c r="AE345" s="3" t="s">
        <v>23648</v>
      </c>
      <c r="AF345" s="4"/>
      <c r="AG345" s="3"/>
      <c r="AH345" s="4"/>
      <c r="AI345" s="3" t="s">
        <v>23647</v>
      </c>
      <c r="AJ345" s="4"/>
      <c r="AK345" s="3" t="s">
        <v>23646</v>
      </c>
      <c r="AL345" s="4"/>
      <c r="AM345" s="3" t="s">
        <v>23645</v>
      </c>
      <c r="AN345" s="4"/>
      <c r="AO345" s="3"/>
      <c r="AP345" s="4"/>
      <c r="AQ345" s="3" t="s">
        <v>23644</v>
      </c>
      <c r="AR345" s="4" t="s">
        <v>23643</v>
      </c>
      <c r="AS345" s="3" t="s">
        <v>923</v>
      </c>
      <c r="AT345" s="4"/>
      <c r="AU345" s="3" t="s">
        <v>23642</v>
      </c>
      <c r="AV345" s="4"/>
      <c r="AW345" s="3" t="s">
        <v>23641</v>
      </c>
      <c r="AX345" s="4"/>
      <c r="AY345" s="3" t="s">
        <v>23640</v>
      </c>
      <c r="AZ345" s="4"/>
      <c r="BA345" s="3" t="s">
        <v>23639</v>
      </c>
      <c r="BB345" s="4"/>
      <c r="BC345" s="3" t="s">
        <v>23638</v>
      </c>
      <c r="BD345" s="4"/>
      <c r="BE345" s="3" t="s">
        <v>23637</v>
      </c>
    </row>
    <row r="346" spans="2:57" customFormat="1">
      <c r="B346" t="str">
        <f>IFERROR(VLOOKUP(E346,Swadesh!$C$6:$D$212,2,FALSE),"")</f>
        <v/>
      </c>
      <c r="D346" t="s">
        <v>22454</v>
      </c>
      <c r="E346" s="6" t="s">
        <v>23636</v>
      </c>
      <c r="F346" s="5">
        <v>4.62</v>
      </c>
      <c r="G346">
        <f t="shared" si="5"/>
        <v>2</v>
      </c>
      <c r="H346" s="3" t="s">
        <v>23635</v>
      </c>
      <c r="I346" s="4"/>
      <c r="J346" s="3" t="s">
        <v>23634</v>
      </c>
      <c r="K346" s="4" t="s">
        <v>23633</v>
      </c>
      <c r="L346" s="3" t="s">
        <v>23632</v>
      </c>
      <c r="M346" s="4"/>
      <c r="N346" s="3" t="s">
        <v>23631</v>
      </c>
      <c r="O346" s="4"/>
      <c r="P346" t="s">
        <v>907</v>
      </c>
      <c r="Q346" s="3" t="s">
        <v>23630</v>
      </c>
      <c r="R346" s="4"/>
      <c r="S346" t="s">
        <v>23629</v>
      </c>
      <c r="T346" s="3" t="s">
        <v>23628</v>
      </c>
      <c r="U346" s="4"/>
      <c r="V346" s="3" t="s">
        <v>23627</v>
      </c>
      <c r="W346" s="4" t="s">
        <v>23626</v>
      </c>
      <c r="X346" s="3" t="s">
        <v>23625</v>
      </c>
      <c r="Y346" s="4"/>
      <c r="Z346" t="s">
        <v>907</v>
      </c>
      <c r="AA346" s="3" t="s">
        <v>23624</v>
      </c>
      <c r="AB346" s="4"/>
      <c r="AC346" s="3" t="s">
        <v>23623</v>
      </c>
      <c r="AD346" s="4"/>
      <c r="AE346" s="3" t="s">
        <v>23622</v>
      </c>
      <c r="AF346" s="4"/>
      <c r="AG346" s="3" t="s">
        <v>23621</v>
      </c>
      <c r="AH346" s="4"/>
      <c r="AI346" s="3" t="s">
        <v>23620</v>
      </c>
      <c r="AJ346" s="4" t="s">
        <v>23619</v>
      </c>
      <c r="AK346" s="3" t="s">
        <v>23618</v>
      </c>
      <c r="AL346" s="4"/>
      <c r="AM346" s="3" t="s">
        <v>23617</v>
      </c>
      <c r="AN346" s="4"/>
      <c r="AO346" s="3" t="s">
        <v>23616</v>
      </c>
      <c r="AP346" s="4"/>
      <c r="AQ346" s="3" t="s">
        <v>23615</v>
      </c>
      <c r="AR346" s="4"/>
      <c r="AS346" s="3" t="s">
        <v>923</v>
      </c>
      <c r="AT346" s="4"/>
      <c r="AU346" s="3" t="s">
        <v>23614</v>
      </c>
      <c r="AV346" s="4"/>
      <c r="AW346" s="3" t="s">
        <v>23613</v>
      </c>
      <c r="AX346" s="4"/>
      <c r="AY346" s="3" t="s">
        <v>23612</v>
      </c>
      <c r="AZ346" s="4"/>
      <c r="BA346" s="3" t="s">
        <v>23611</v>
      </c>
      <c r="BB346" s="4"/>
      <c r="BC346" s="3" t="s">
        <v>23610</v>
      </c>
      <c r="BD346" s="4" t="s">
        <v>23609</v>
      </c>
      <c r="BE346" s="3" t="s">
        <v>23608</v>
      </c>
    </row>
    <row r="347" spans="2:57" customFormat="1">
      <c r="B347" t="str">
        <f>IFERROR(VLOOKUP(E347,Swadesh!$C$6:$D$212,2,FALSE),"")</f>
        <v/>
      </c>
      <c r="D347" t="s">
        <v>22454</v>
      </c>
      <c r="E347" s="6" t="s">
        <v>23607</v>
      </c>
      <c r="F347" s="5">
        <v>4.63</v>
      </c>
      <c r="G347">
        <f t="shared" si="5"/>
        <v>2</v>
      </c>
      <c r="H347" s="3" t="s">
        <v>23606</v>
      </c>
      <c r="I347" s="4"/>
      <c r="J347" s="3" t="s">
        <v>23605</v>
      </c>
      <c r="K347" s="4" t="s">
        <v>23604</v>
      </c>
      <c r="L347" s="3" t="s">
        <v>23603</v>
      </c>
      <c r="M347" s="4"/>
      <c r="N347" s="3" t="s">
        <v>23602</v>
      </c>
      <c r="O347" s="4"/>
      <c r="P347" t="s">
        <v>907</v>
      </c>
      <c r="Q347" s="3"/>
      <c r="R347" s="4"/>
      <c r="S347" t="s">
        <v>907</v>
      </c>
      <c r="T347" s="3" t="s">
        <v>23601</v>
      </c>
      <c r="U347" s="4"/>
      <c r="V347" s="3" t="s">
        <v>23600</v>
      </c>
      <c r="W347" s="4" t="s">
        <v>23599</v>
      </c>
      <c r="X347" s="3" t="s">
        <v>23598</v>
      </c>
      <c r="Y347" s="4"/>
      <c r="Z347" t="s">
        <v>907</v>
      </c>
      <c r="AA347" s="3" t="s">
        <v>23597</v>
      </c>
      <c r="AB347" s="4"/>
      <c r="AC347" s="3" t="s">
        <v>23596</v>
      </c>
      <c r="AD347" s="4"/>
      <c r="AE347" s="3" t="s">
        <v>23595</v>
      </c>
      <c r="AF347" s="4"/>
      <c r="AG347" s="3" t="s">
        <v>23594</v>
      </c>
      <c r="AH347" s="4"/>
      <c r="AI347" s="3" t="s">
        <v>23593</v>
      </c>
      <c r="AJ347" s="4" t="s">
        <v>23592</v>
      </c>
      <c r="AK347" s="3" t="s">
        <v>23591</v>
      </c>
      <c r="AL347" s="4"/>
      <c r="AM347" s="3" t="s">
        <v>23590</v>
      </c>
      <c r="AN347" s="4"/>
      <c r="AO347" s="3" t="s">
        <v>23589</v>
      </c>
      <c r="AP347" s="4" t="s">
        <v>23588</v>
      </c>
      <c r="AQ347" s="3" t="s">
        <v>23587</v>
      </c>
      <c r="AR347" s="4" t="s">
        <v>23586</v>
      </c>
      <c r="AS347" s="3" t="s">
        <v>23585</v>
      </c>
      <c r="AT347" s="4" t="s">
        <v>23584</v>
      </c>
      <c r="AU347" s="3" t="s">
        <v>23583</v>
      </c>
      <c r="AV347" s="4" t="s">
        <v>14946</v>
      </c>
      <c r="AW347" s="3" t="s">
        <v>23582</v>
      </c>
      <c r="AX347" s="4" t="s">
        <v>22013</v>
      </c>
      <c r="AY347" s="3" t="s">
        <v>23581</v>
      </c>
      <c r="AZ347" s="4"/>
      <c r="BA347" s="3" t="s">
        <v>23580</v>
      </c>
      <c r="BB347" s="4"/>
      <c r="BC347" s="3" t="s">
        <v>23579</v>
      </c>
      <c r="BD347" s="4" t="s">
        <v>22013</v>
      </c>
      <c r="BE347" s="3" t="s">
        <v>23578</v>
      </c>
    </row>
    <row r="348" spans="2:57" customFormat="1">
      <c r="B348" t="str">
        <f>IFERROR(VLOOKUP(E348,Swadesh!$C$6:$D$212,2,FALSE),"")</f>
        <v/>
      </c>
      <c r="D348" t="s">
        <v>22454</v>
      </c>
      <c r="E348" s="6" t="s">
        <v>23577</v>
      </c>
      <c r="F348" s="5">
        <v>4.6399999999999997</v>
      </c>
      <c r="G348">
        <f t="shared" si="5"/>
        <v>2</v>
      </c>
      <c r="H348" s="3" t="s">
        <v>23576</v>
      </c>
      <c r="I348" s="4"/>
      <c r="J348" s="3" t="s">
        <v>23575</v>
      </c>
      <c r="K348" s="4" t="s">
        <v>23574</v>
      </c>
      <c r="L348" s="3" t="s">
        <v>23573</v>
      </c>
      <c r="M348" s="4"/>
      <c r="N348" s="3" t="s">
        <v>23572</v>
      </c>
      <c r="O348" s="4"/>
      <c r="P348" t="s">
        <v>907</v>
      </c>
      <c r="Q348" s="3" t="s">
        <v>23571</v>
      </c>
      <c r="R348" s="4" t="s">
        <v>23570</v>
      </c>
      <c r="S348" t="s">
        <v>907</v>
      </c>
      <c r="T348" s="3" t="s">
        <v>23569</v>
      </c>
      <c r="U348" s="4" t="s">
        <v>23568</v>
      </c>
      <c r="V348" s="3"/>
      <c r="W348" s="4"/>
      <c r="X348" s="3" t="s">
        <v>23567</v>
      </c>
      <c r="Y348" s="4"/>
      <c r="Z348" t="s">
        <v>907</v>
      </c>
      <c r="AA348" s="3"/>
      <c r="AB348" s="4"/>
      <c r="AC348" s="3" t="s">
        <v>23566</v>
      </c>
      <c r="AD348" s="4"/>
      <c r="AE348" s="3" t="s">
        <v>23565</v>
      </c>
      <c r="AF348" s="4"/>
      <c r="AG348" s="3" t="s">
        <v>23564</v>
      </c>
      <c r="AH348" s="4"/>
      <c r="AI348" s="3" t="s">
        <v>23563</v>
      </c>
      <c r="AJ348" s="4"/>
      <c r="AK348" s="3" t="s">
        <v>23562</v>
      </c>
      <c r="AL348" s="4"/>
      <c r="AM348" s="3" t="s">
        <v>23561</v>
      </c>
      <c r="AN348" s="4"/>
      <c r="AO348" s="3" t="s">
        <v>23560</v>
      </c>
      <c r="AP348" s="4"/>
      <c r="AQ348" s="3" t="s">
        <v>23559</v>
      </c>
      <c r="AR348" s="4" t="s">
        <v>23473</v>
      </c>
      <c r="AS348" s="3" t="s">
        <v>923</v>
      </c>
      <c r="AT348" s="4"/>
      <c r="AU348" s="3" t="s">
        <v>23558</v>
      </c>
      <c r="AV348" s="4"/>
      <c r="AW348" s="3" t="s">
        <v>23557</v>
      </c>
      <c r="AX348" s="4"/>
      <c r="AY348" s="3" t="s">
        <v>23556</v>
      </c>
      <c r="AZ348" s="4"/>
      <c r="BA348" s="3" t="s">
        <v>23555</v>
      </c>
      <c r="BB348" s="4"/>
      <c r="BC348" s="3" t="s">
        <v>23554</v>
      </c>
      <c r="BD348" s="4"/>
      <c r="BE348" s="3" t="s">
        <v>23553</v>
      </c>
    </row>
    <row r="349" spans="2:57" customFormat="1">
      <c r="B349" t="str">
        <f>IFERROR(VLOOKUP(E349,Swadesh!$C$6:$D$212,2,FALSE),"")</f>
        <v/>
      </c>
      <c r="D349" t="s">
        <v>22454</v>
      </c>
      <c r="E349" s="6" t="s">
        <v>23552</v>
      </c>
      <c r="F349" s="5">
        <v>4.6500000000000004</v>
      </c>
      <c r="G349">
        <f t="shared" si="5"/>
        <v>2</v>
      </c>
      <c r="H349" s="3" t="s">
        <v>23551</v>
      </c>
      <c r="I349" s="4" t="s">
        <v>23550</v>
      </c>
      <c r="J349" s="3" t="s">
        <v>23549</v>
      </c>
      <c r="K349" s="4"/>
      <c r="L349" s="3" t="s">
        <v>23548</v>
      </c>
      <c r="M349" s="4"/>
      <c r="N349" s="3" t="s">
        <v>23547</v>
      </c>
      <c r="O349" s="4"/>
      <c r="P349" t="s">
        <v>907</v>
      </c>
      <c r="Q349" s="3"/>
      <c r="R349" s="4" t="s">
        <v>23546</v>
      </c>
      <c r="S349" t="s">
        <v>907</v>
      </c>
      <c r="T349" s="3" t="s">
        <v>23545</v>
      </c>
      <c r="U349" s="4" t="s">
        <v>23544</v>
      </c>
      <c r="V349" s="3" t="s">
        <v>23543</v>
      </c>
      <c r="W349" s="4"/>
      <c r="X349" s="3" t="s">
        <v>23542</v>
      </c>
      <c r="Y349" s="4"/>
      <c r="Z349" t="s">
        <v>907</v>
      </c>
      <c r="AA349" s="3" t="s">
        <v>23541</v>
      </c>
      <c r="AB349" s="4" t="s">
        <v>23540</v>
      </c>
      <c r="AC349" s="3" t="s">
        <v>23539</v>
      </c>
      <c r="AD349" s="4"/>
      <c r="AE349" s="3" t="s">
        <v>23538</v>
      </c>
      <c r="AF349" s="4"/>
      <c r="AG349" s="3" t="s">
        <v>23537</v>
      </c>
      <c r="AH349" s="4"/>
      <c r="AI349" s="3" t="s">
        <v>23536</v>
      </c>
      <c r="AJ349" s="4" t="s">
        <v>23506</v>
      </c>
      <c r="AK349" s="3" t="s">
        <v>23535</v>
      </c>
      <c r="AL349" s="4" t="s">
        <v>23534</v>
      </c>
      <c r="AM349" s="3" t="s">
        <v>23533</v>
      </c>
      <c r="AN349" s="4"/>
      <c r="AO349" s="3" t="s">
        <v>23532</v>
      </c>
      <c r="AP349" s="4"/>
      <c r="AQ349" s="3" t="s">
        <v>23531</v>
      </c>
      <c r="AR349" s="4" t="s">
        <v>23473</v>
      </c>
      <c r="AS349" s="3" t="s">
        <v>923</v>
      </c>
      <c r="AT349" s="4"/>
      <c r="AU349" s="3" t="s">
        <v>23530</v>
      </c>
      <c r="AV349" s="4"/>
      <c r="AW349" s="3" t="s">
        <v>23529</v>
      </c>
      <c r="AX349" s="4" t="s">
        <v>1304</v>
      </c>
      <c r="AY349" s="3" t="s">
        <v>23528</v>
      </c>
      <c r="AZ349" s="4"/>
      <c r="BA349" s="3" t="s">
        <v>23527</v>
      </c>
      <c r="BB349" s="4"/>
      <c r="BC349" s="3" t="s">
        <v>23526</v>
      </c>
      <c r="BD349" s="4" t="s">
        <v>23525</v>
      </c>
      <c r="BE349" s="3" t="s">
        <v>23524</v>
      </c>
    </row>
    <row r="350" spans="2:57" customFormat="1">
      <c r="B350" t="str">
        <f>IFERROR(VLOOKUP(E350,Swadesh!$C$6:$D$212,2,FALSE),"")</f>
        <v/>
      </c>
      <c r="D350" t="s">
        <v>22454</v>
      </c>
      <c r="E350" s="6" t="s">
        <v>23523</v>
      </c>
      <c r="F350" s="5">
        <v>4.66</v>
      </c>
      <c r="G350">
        <f t="shared" si="5"/>
        <v>2</v>
      </c>
      <c r="H350" s="3" t="s">
        <v>23522</v>
      </c>
      <c r="I350" s="4" t="s">
        <v>23521</v>
      </c>
      <c r="J350" s="3" t="s">
        <v>23520</v>
      </c>
      <c r="K350" s="4"/>
      <c r="L350" s="3" t="s">
        <v>23519</v>
      </c>
      <c r="M350" s="4"/>
      <c r="N350" s="3" t="s">
        <v>23518</v>
      </c>
      <c r="O350" s="4"/>
      <c r="P350" t="s">
        <v>907</v>
      </c>
      <c r="Q350" s="3"/>
      <c r="R350" s="4" t="s">
        <v>23517</v>
      </c>
      <c r="S350" t="s">
        <v>907</v>
      </c>
      <c r="T350" s="3" t="s">
        <v>23516</v>
      </c>
      <c r="U350" s="4" t="s">
        <v>23515</v>
      </c>
      <c r="V350" s="3"/>
      <c r="W350" s="4" t="s">
        <v>23514</v>
      </c>
      <c r="X350" s="3" t="s">
        <v>23513</v>
      </c>
      <c r="Y350" s="4"/>
      <c r="Z350" t="s">
        <v>907</v>
      </c>
      <c r="AA350" s="3" t="s">
        <v>23512</v>
      </c>
      <c r="AB350" s="4" t="s">
        <v>23511</v>
      </c>
      <c r="AC350" s="3" t="s">
        <v>23510</v>
      </c>
      <c r="AD350" s="4"/>
      <c r="AE350" s="3" t="s">
        <v>23509</v>
      </c>
      <c r="AF350" s="4"/>
      <c r="AG350" s="3" t="s">
        <v>23508</v>
      </c>
      <c r="AH350" s="4"/>
      <c r="AI350" s="3" t="s">
        <v>23507</v>
      </c>
      <c r="AJ350" s="4" t="s">
        <v>23506</v>
      </c>
      <c r="AK350" s="3" t="s">
        <v>23505</v>
      </c>
      <c r="AL350" s="4"/>
      <c r="AM350" s="3" t="s">
        <v>23504</v>
      </c>
      <c r="AN350" s="4"/>
      <c r="AO350" s="3" t="s">
        <v>23503</v>
      </c>
      <c r="AP350" s="4"/>
      <c r="AQ350" s="3" t="s">
        <v>23502</v>
      </c>
      <c r="AR350" s="4" t="s">
        <v>23501</v>
      </c>
      <c r="AS350" s="3" t="s">
        <v>923</v>
      </c>
      <c r="AT350" s="4"/>
      <c r="AU350" s="3" t="s">
        <v>23500</v>
      </c>
      <c r="AV350" s="4" t="s">
        <v>23499</v>
      </c>
      <c r="AW350" s="3" t="s">
        <v>23498</v>
      </c>
      <c r="AX350" s="4"/>
      <c r="AY350" s="3" t="s">
        <v>23497</v>
      </c>
      <c r="AZ350" s="4"/>
      <c r="BA350" s="3" t="s">
        <v>23496</v>
      </c>
      <c r="BB350" s="4" t="s">
        <v>23495</v>
      </c>
      <c r="BC350" s="3" t="s">
        <v>23494</v>
      </c>
      <c r="BD350" s="4" t="s">
        <v>23493</v>
      </c>
      <c r="BE350" s="3" t="s">
        <v>23492</v>
      </c>
    </row>
    <row r="351" spans="2:57" customFormat="1">
      <c r="B351" t="str">
        <f>IFERROR(VLOOKUP(E351,Swadesh!$C$6:$D$212,2,FALSE),"")</f>
        <v/>
      </c>
      <c r="D351" t="s">
        <v>22454</v>
      </c>
      <c r="E351" s="6" t="s">
        <v>23491</v>
      </c>
      <c r="F351" s="5">
        <v>4.67</v>
      </c>
      <c r="G351">
        <f t="shared" si="5"/>
        <v>2</v>
      </c>
      <c r="H351" s="3" t="s">
        <v>23490</v>
      </c>
      <c r="I351" s="4"/>
      <c r="J351" s="3" t="s">
        <v>23489</v>
      </c>
      <c r="K351" s="4" t="s">
        <v>23488</v>
      </c>
      <c r="L351" s="3" t="s">
        <v>23487</v>
      </c>
      <c r="M351" s="4"/>
      <c r="N351" s="3" t="s">
        <v>23486</v>
      </c>
      <c r="O351" s="4"/>
      <c r="P351" t="s">
        <v>907</v>
      </c>
      <c r="Q351" s="3"/>
      <c r="R351" s="4" t="s">
        <v>23485</v>
      </c>
      <c r="S351" t="s">
        <v>907</v>
      </c>
      <c r="T351" s="3" t="s">
        <v>23484</v>
      </c>
      <c r="U351" s="4" t="s">
        <v>23483</v>
      </c>
      <c r="V351" s="3" t="s">
        <v>23408</v>
      </c>
      <c r="W351" s="4"/>
      <c r="X351" s="3"/>
      <c r="Y351" s="4"/>
      <c r="Z351" t="s">
        <v>907</v>
      </c>
      <c r="AA351" s="3"/>
      <c r="AB351" s="4"/>
      <c r="AC351" s="3" t="s">
        <v>23482</v>
      </c>
      <c r="AD351" s="4" t="s">
        <v>23481</v>
      </c>
      <c r="AE351" s="3" t="s">
        <v>23480</v>
      </c>
      <c r="AF351" s="4"/>
      <c r="AG351" s="3" t="s">
        <v>23479</v>
      </c>
      <c r="AH351" s="4"/>
      <c r="AI351" s="3" t="s">
        <v>23478</v>
      </c>
      <c r="AJ351" s="4"/>
      <c r="AK351" s="3" t="s">
        <v>23477</v>
      </c>
      <c r="AL351" s="4"/>
      <c r="AM351" s="3" t="s">
        <v>23476</v>
      </c>
      <c r="AN351" s="4"/>
      <c r="AO351" s="3" t="s">
        <v>23475</v>
      </c>
      <c r="AP351" s="4"/>
      <c r="AQ351" s="3" t="s">
        <v>23474</v>
      </c>
      <c r="AR351" s="4" t="s">
        <v>23473</v>
      </c>
      <c r="AS351" s="3" t="s">
        <v>923</v>
      </c>
      <c r="AT351" s="4"/>
      <c r="AU351" s="3" t="s">
        <v>23472</v>
      </c>
      <c r="AV351" s="4" t="s">
        <v>23471</v>
      </c>
      <c r="AW351" s="3" t="s">
        <v>23470</v>
      </c>
      <c r="AX351" s="4" t="s">
        <v>23469</v>
      </c>
      <c r="AY351" s="3" t="s">
        <v>23468</v>
      </c>
      <c r="AZ351" s="4"/>
      <c r="BA351" s="3" t="s">
        <v>23467</v>
      </c>
      <c r="BB351" s="4"/>
      <c r="BC351" s="3" t="s">
        <v>23466</v>
      </c>
      <c r="BD351" s="4"/>
      <c r="BE351" s="3" t="s">
        <v>23465</v>
      </c>
    </row>
    <row r="352" spans="2:57" customFormat="1">
      <c r="B352" t="str">
        <f>IFERROR(VLOOKUP(E352,Swadesh!$C$6:$D$212,2,FALSE),"")</f>
        <v/>
      </c>
      <c r="D352" t="s">
        <v>22454</v>
      </c>
      <c r="E352" s="6" t="s">
        <v>23464</v>
      </c>
      <c r="F352" s="5">
        <v>4.68</v>
      </c>
      <c r="G352">
        <f t="shared" si="5"/>
        <v>2</v>
      </c>
      <c r="H352" s="3" t="s">
        <v>23463</v>
      </c>
      <c r="I352" s="4" t="s">
        <v>23462</v>
      </c>
      <c r="J352" s="3" t="s">
        <v>23461</v>
      </c>
      <c r="K352" s="4" t="s">
        <v>23460</v>
      </c>
      <c r="L352" s="3" t="s">
        <v>23459</v>
      </c>
      <c r="M352" s="4"/>
      <c r="N352" s="3" t="s">
        <v>23458</v>
      </c>
      <c r="O352" s="4"/>
      <c r="P352" t="s">
        <v>907</v>
      </c>
      <c r="Q352" s="3" t="s">
        <v>23457</v>
      </c>
      <c r="R352" s="4"/>
      <c r="S352" t="s">
        <v>907</v>
      </c>
      <c r="T352" s="3" t="s">
        <v>23456</v>
      </c>
      <c r="U352" s="4"/>
      <c r="V352" s="3" t="s">
        <v>23455</v>
      </c>
      <c r="W352" s="4"/>
      <c r="X352" s="3" t="s">
        <v>23454</v>
      </c>
      <c r="Y352" s="4"/>
      <c r="Z352" t="s">
        <v>907</v>
      </c>
      <c r="AA352" s="3" t="s">
        <v>23453</v>
      </c>
      <c r="AB352" s="4"/>
      <c r="AC352" s="3" t="s">
        <v>23452</v>
      </c>
      <c r="AD352" s="4"/>
      <c r="AE352" s="3" t="s">
        <v>23451</v>
      </c>
      <c r="AF352" s="4"/>
      <c r="AG352" s="3"/>
      <c r="AH352" s="4"/>
      <c r="AI352" s="3" t="s">
        <v>23450</v>
      </c>
      <c r="AJ352" s="4"/>
      <c r="AK352" s="3" t="s">
        <v>23449</v>
      </c>
      <c r="AL352" s="4"/>
      <c r="AM352" s="3" t="s">
        <v>23448</v>
      </c>
      <c r="AN352" s="4"/>
      <c r="AO352" s="3"/>
      <c r="AP352" s="4"/>
      <c r="AQ352" s="3" t="s">
        <v>23447</v>
      </c>
      <c r="AR352" s="4"/>
      <c r="AS352" s="3" t="s">
        <v>923</v>
      </c>
      <c r="AT352" s="4"/>
      <c r="AU352" s="3" t="s">
        <v>23446</v>
      </c>
      <c r="AV352" s="4" t="s">
        <v>23445</v>
      </c>
      <c r="AW352" s="3" t="s">
        <v>23444</v>
      </c>
      <c r="AX352" s="4"/>
      <c r="AY352" s="3" t="s">
        <v>23443</v>
      </c>
      <c r="AZ352" s="4"/>
      <c r="BA352" s="3" t="s">
        <v>23442</v>
      </c>
      <c r="BB352" s="4"/>
      <c r="BC352" s="3" t="s">
        <v>23441</v>
      </c>
      <c r="BD352" s="4"/>
      <c r="BE352" s="3" t="s">
        <v>23440</v>
      </c>
    </row>
    <row r="353" spans="2:57" customFormat="1">
      <c r="B353" t="str">
        <f>IFERROR(VLOOKUP(E353,Swadesh!$C$6:$D$212,2,FALSE),"")</f>
        <v/>
      </c>
      <c r="D353" t="s">
        <v>22454</v>
      </c>
      <c r="E353" s="6" t="s">
        <v>23439</v>
      </c>
      <c r="F353" s="5">
        <v>4.6900000000000004</v>
      </c>
      <c r="G353">
        <f t="shared" si="5"/>
        <v>2</v>
      </c>
      <c r="H353" s="3" t="s">
        <v>23438</v>
      </c>
      <c r="I353" s="4"/>
      <c r="J353" s="3" t="s">
        <v>23437</v>
      </c>
      <c r="K353" s="4"/>
      <c r="L353" s="3" t="s">
        <v>23436</v>
      </c>
      <c r="M353" s="4"/>
      <c r="N353" s="3" t="s">
        <v>23435</v>
      </c>
      <c r="O353" s="4"/>
      <c r="P353" t="s">
        <v>907</v>
      </c>
      <c r="Q353" s="3" t="s">
        <v>16250</v>
      </c>
      <c r="R353" s="4" t="s">
        <v>23434</v>
      </c>
      <c r="S353" t="s">
        <v>907</v>
      </c>
      <c r="T353" s="3" t="s">
        <v>23433</v>
      </c>
      <c r="U353" s="4"/>
      <c r="V353" s="3" t="s">
        <v>23432</v>
      </c>
      <c r="W353" s="4"/>
      <c r="X353" s="3" t="s">
        <v>23431</v>
      </c>
      <c r="Y353" s="4" t="s">
        <v>23430</v>
      </c>
      <c r="Z353" t="s">
        <v>907</v>
      </c>
      <c r="AA353" s="3" t="s">
        <v>23429</v>
      </c>
      <c r="AB353" s="4" t="s">
        <v>23428</v>
      </c>
      <c r="AC353" s="3" t="s">
        <v>23427</v>
      </c>
      <c r="AD353" s="4"/>
      <c r="AE353" s="3" t="s">
        <v>23426</v>
      </c>
      <c r="AF353" s="4"/>
      <c r="AG353" s="3"/>
      <c r="AH353" s="4"/>
      <c r="AI353" s="3" t="s">
        <v>23425</v>
      </c>
      <c r="AJ353" s="4" t="s">
        <v>23424</v>
      </c>
      <c r="AK353" s="3" t="s">
        <v>23423</v>
      </c>
      <c r="AL353" s="4" t="s">
        <v>23422</v>
      </c>
      <c r="AM353" s="3" t="s">
        <v>23421</v>
      </c>
      <c r="AN353" s="4"/>
      <c r="AO353" s="3"/>
      <c r="AP353" s="4"/>
      <c r="AQ353" s="3" t="s">
        <v>23420</v>
      </c>
      <c r="AR353" s="4"/>
      <c r="AS353" s="3" t="s">
        <v>923</v>
      </c>
      <c r="AT353" s="4"/>
      <c r="AU353" s="3" t="s">
        <v>23419</v>
      </c>
      <c r="AV353" s="4"/>
      <c r="AW353" s="3" t="s">
        <v>23418</v>
      </c>
      <c r="AX353" s="4"/>
      <c r="AY353" s="3" t="s">
        <v>23417</v>
      </c>
      <c r="AZ353" s="4"/>
      <c r="BA353" s="3" t="s">
        <v>23416</v>
      </c>
      <c r="BB353" s="4"/>
      <c r="BC353" s="3" t="s">
        <v>23415</v>
      </c>
      <c r="BD353" s="4" t="s">
        <v>7071</v>
      </c>
      <c r="BE353" s="3" t="s">
        <v>23414</v>
      </c>
    </row>
    <row r="354" spans="2:57" customFormat="1">
      <c r="B354" t="str">
        <f>IFERROR(VLOOKUP(E354,Swadesh!$C$6:$D$212,2,FALSE),"")</f>
        <v/>
      </c>
      <c r="D354" t="s">
        <v>22454</v>
      </c>
      <c r="E354" s="6" t="s">
        <v>23413</v>
      </c>
      <c r="F354" s="5">
        <v>4.71</v>
      </c>
      <c r="G354">
        <f t="shared" si="5"/>
        <v>2</v>
      </c>
      <c r="H354" s="3" t="s">
        <v>23412</v>
      </c>
      <c r="I354" s="4" t="s">
        <v>23411</v>
      </c>
      <c r="J354" s="3" t="s">
        <v>5234</v>
      </c>
      <c r="K354" s="4" t="s">
        <v>23410</v>
      </c>
      <c r="L354" s="3"/>
      <c r="M354" s="4"/>
      <c r="N354" s="3" t="s">
        <v>23409</v>
      </c>
      <c r="O354" s="4"/>
      <c r="P354" t="s">
        <v>907</v>
      </c>
      <c r="Q354" s="3"/>
      <c r="R354" s="4"/>
      <c r="S354" t="s">
        <v>907</v>
      </c>
      <c r="T354" s="3"/>
      <c r="U354" s="4"/>
      <c r="V354" s="3" t="s">
        <v>23408</v>
      </c>
      <c r="W354" s="4"/>
      <c r="X354" s="3"/>
      <c r="Y354" s="4"/>
      <c r="Z354" t="s">
        <v>907</v>
      </c>
      <c r="AA354" s="3"/>
      <c r="AB354" s="4"/>
      <c r="AC354" s="3" t="s">
        <v>23407</v>
      </c>
      <c r="AD354" s="4"/>
      <c r="AE354" s="3" t="s">
        <v>23406</v>
      </c>
      <c r="AF354" s="4"/>
      <c r="AG354" s="3" t="s">
        <v>23405</v>
      </c>
      <c r="AH354" s="4"/>
      <c r="AI354" s="3" t="s">
        <v>23404</v>
      </c>
      <c r="AJ354" s="4"/>
      <c r="AK354" s="3"/>
      <c r="AL354" s="4"/>
      <c r="AM354" s="3" t="s">
        <v>23403</v>
      </c>
      <c r="AN354" s="4"/>
      <c r="AO354" s="3" t="s">
        <v>23402</v>
      </c>
      <c r="AP354" s="4"/>
      <c r="AQ354" s="3" t="s">
        <v>23401</v>
      </c>
      <c r="AR354" s="4"/>
      <c r="AS354" s="3" t="s">
        <v>923</v>
      </c>
      <c r="AT354" s="4"/>
      <c r="AU354" s="3" t="s">
        <v>23400</v>
      </c>
      <c r="AV354" s="4"/>
      <c r="AW354" s="3" t="s">
        <v>23399</v>
      </c>
      <c r="AX354" s="4"/>
      <c r="AY354" s="3" t="s">
        <v>23398</v>
      </c>
      <c r="AZ354" s="4"/>
      <c r="BA354" s="3" t="s">
        <v>23397</v>
      </c>
      <c r="BB354" s="4"/>
      <c r="BC354" s="3" t="s">
        <v>23396</v>
      </c>
      <c r="BD354" s="4"/>
      <c r="BE354" s="3" t="s">
        <v>23395</v>
      </c>
    </row>
    <row r="355" spans="2:57" customFormat="1">
      <c r="B355" t="str">
        <f>IFERROR(VLOOKUP(E355,Swadesh!$C$6:$D$212,2,FALSE),"")</f>
        <v/>
      </c>
      <c r="D355" t="s">
        <v>22454</v>
      </c>
      <c r="E355" s="6" t="s">
        <v>23394</v>
      </c>
      <c r="F355" s="5">
        <v>4.72</v>
      </c>
      <c r="G355">
        <f t="shared" si="5"/>
        <v>2</v>
      </c>
      <c r="H355" s="3" t="s">
        <v>23393</v>
      </c>
      <c r="I355" s="4" t="s">
        <v>23392</v>
      </c>
      <c r="J355" s="3" t="s">
        <v>23391</v>
      </c>
      <c r="K355" s="4" t="s">
        <v>23390</v>
      </c>
      <c r="L355" s="3" t="s">
        <v>23389</v>
      </c>
      <c r="M355" s="4" t="s">
        <v>23388</v>
      </c>
      <c r="N355" s="3" t="s">
        <v>23387</v>
      </c>
      <c r="O355" s="4"/>
      <c r="P355" t="s">
        <v>907</v>
      </c>
      <c r="Q355" s="3"/>
      <c r="R355" s="4"/>
      <c r="S355" t="s">
        <v>907</v>
      </c>
      <c r="T355" s="3" t="s">
        <v>23386</v>
      </c>
      <c r="U355" s="4"/>
      <c r="V355" s="3" t="s">
        <v>23385</v>
      </c>
      <c r="W355" s="4"/>
      <c r="X355" s="3" t="s">
        <v>23384</v>
      </c>
      <c r="Y355" s="4"/>
      <c r="Z355" t="s">
        <v>907</v>
      </c>
      <c r="AA355" s="3" t="s">
        <v>23383</v>
      </c>
      <c r="AB355" s="4" t="s">
        <v>23382</v>
      </c>
      <c r="AC355" s="3" t="s">
        <v>23381</v>
      </c>
      <c r="AD355" s="4"/>
      <c r="AE355" s="3" t="s">
        <v>23380</v>
      </c>
      <c r="AF355" s="4"/>
      <c r="AG355" s="3" t="s">
        <v>23379</v>
      </c>
      <c r="AH355" s="4"/>
      <c r="AI355" s="3" t="s">
        <v>23378</v>
      </c>
      <c r="AJ355" s="4"/>
      <c r="AK355" s="3" t="s">
        <v>23377</v>
      </c>
      <c r="AL355" s="4" t="s">
        <v>23376</v>
      </c>
      <c r="AM355" s="3" t="s">
        <v>23375</v>
      </c>
      <c r="AN355" s="4"/>
      <c r="AO355" s="3" t="s">
        <v>23374</v>
      </c>
      <c r="AP355" s="4"/>
      <c r="AQ355" s="3" t="s">
        <v>23373</v>
      </c>
      <c r="AR355" s="4"/>
      <c r="AS355" s="3" t="s">
        <v>923</v>
      </c>
      <c r="AT355" s="4"/>
      <c r="AU355" s="3" t="s">
        <v>23372</v>
      </c>
      <c r="AV355" s="4"/>
      <c r="AW355" s="3" t="s">
        <v>23371</v>
      </c>
      <c r="AX355" s="4"/>
      <c r="AY355" s="3" t="s">
        <v>23370</v>
      </c>
      <c r="AZ355" s="4"/>
      <c r="BA355" s="3" t="s">
        <v>23369</v>
      </c>
      <c r="BB355" s="4"/>
      <c r="BC355" s="3" t="s">
        <v>23368</v>
      </c>
      <c r="BD355" s="4" t="s">
        <v>23367</v>
      </c>
      <c r="BE355" s="3" t="s">
        <v>23366</v>
      </c>
    </row>
    <row r="356" spans="2:57" customFormat="1">
      <c r="B356" t="str">
        <f>IFERROR(VLOOKUP(E356,Swadesh!$C$6:$D$212,2,FALSE),"")</f>
        <v/>
      </c>
      <c r="D356" t="s">
        <v>22454</v>
      </c>
      <c r="E356" s="6" t="s">
        <v>23365</v>
      </c>
      <c r="F356" s="5">
        <v>4.7300000000000004</v>
      </c>
      <c r="G356">
        <f t="shared" si="5"/>
        <v>2</v>
      </c>
      <c r="H356" s="3" t="s">
        <v>23364</v>
      </c>
      <c r="I356" s="4"/>
      <c r="J356" s="3" t="s">
        <v>23363</v>
      </c>
      <c r="K356" s="4"/>
      <c r="L356" s="3" t="s">
        <v>23362</v>
      </c>
      <c r="M356" s="4"/>
      <c r="N356" s="3" t="s">
        <v>23361</v>
      </c>
      <c r="O356" s="4"/>
      <c r="P356" t="s">
        <v>907</v>
      </c>
      <c r="Q356" s="3"/>
      <c r="R356" s="4"/>
      <c r="S356" t="s">
        <v>907</v>
      </c>
      <c r="T356" s="3" t="s">
        <v>23360</v>
      </c>
      <c r="U356" s="4" t="s">
        <v>23359</v>
      </c>
      <c r="V356" s="3" t="s">
        <v>23335</v>
      </c>
      <c r="W356" s="4"/>
      <c r="X356" s="3" t="s">
        <v>23358</v>
      </c>
      <c r="Y356" s="4"/>
      <c r="Z356" t="s">
        <v>907</v>
      </c>
      <c r="AA356" s="3" t="s">
        <v>23357</v>
      </c>
      <c r="AB356" s="4" t="s">
        <v>23356</v>
      </c>
      <c r="AC356" s="3" t="s">
        <v>23355</v>
      </c>
      <c r="AD356" s="4" t="s">
        <v>23354</v>
      </c>
      <c r="AE356" s="3" t="s">
        <v>23353</v>
      </c>
      <c r="AF356" s="4" t="s">
        <v>23352</v>
      </c>
      <c r="AG356" s="3" t="s">
        <v>23351</v>
      </c>
      <c r="AH356" s="4"/>
      <c r="AI356" s="3" t="s">
        <v>23350</v>
      </c>
      <c r="AJ356" s="4"/>
      <c r="AK356" s="3" t="s">
        <v>23349</v>
      </c>
      <c r="AL356" s="4"/>
      <c r="AM356" s="3" t="s">
        <v>23348</v>
      </c>
      <c r="AN356" s="4"/>
      <c r="AO356" s="3" t="s">
        <v>23347</v>
      </c>
      <c r="AP356" s="4"/>
      <c r="AQ356" s="3" t="s">
        <v>23346</v>
      </c>
      <c r="AR356" s="4" t="s">
        <v>23345</v>
      </c>
      <c r="AS356" s="3" t="s">
        <v>23344</v>
      </c>
      <c r="AT356" s="4"/>
      <c r="AU356" s="3" t="s">
        <v>23343</v>
      </c>
      <c r="AV356" s="4"/>
      <c r="AW356" s="3" t="s">
        <v>23342</v>
      </c>
      <c r="AX356" s="4"/>
      <c r="AY356" s="3" t="s">
        <v>23341</v>
      </c>
      <c r="AZ356" s="4"/>
      <c r="BA356" s="3" t="s">
        <v>23340</v>
      </c>
      <c r="BB356" s="4"/>
      <c r="BC356" s="3" t="s">
        <v>23339</v>
      </c>
      <c r="BD356" s="4"/>
      <c r="BE356" s="3" t="s">
        <v>23338</v>
      </c>
    </row>
    <row r="357" spans="2:57" customFormat="1">
      <c r="B357" t="str">
        <f>IFERROR(VLOOKUP(E357,Swadesh!$C$6:$D$212,2,FALSE),"")</f>
        <v/>
      </c>
      <c r="D357" t="s">
        <v>22454</v>
      </c>
      <c r="E357" s="6" t="s">
        <v>23337</v>
      </c>
      <c r="F357" s="5">
        <v>4.7320000000000002</v>
      </c>
      <c r="G357">
        <f t="shared" si="5"/>
        <v>3</v>
      </c>
      <c r="H357" s="3" t="s">
        <v>23336</v>
      </c>
      <c r="I357" s="4"/>
      <c r="J357" s="3"/>
      <c r="K357" s="4"/>
      <c r="L357" s="3"/>
      <c r="M357" s="4"/>
      <c r="N357" s="3" t="s">
        <v>14139</v>
      </c>
      <c r="O357" s="4"/>
      <c r="P357" t="s">
        <v>907</v>
      </c>
      <c r="Q357" s="3"/>
      <c r="R357" s="4"/>
      <c r="S357" t="s">
        <v>907</v>
      </c>
      <c r="T357" s="3"/>
      <c r="U357" s="4"/>
      <c r="V357" s="3" t="s">
        <v>23335</v>
      </c>
      <c r="W357" s="4"/>
      <c r="X357" s="3"/>
      <c r="Y357" s="4"/>
      <c r="Z357" t="s">
        <v>907</v>
      </c>
      <c r="AA357" s="3"/>
      <c r="AB357" s="4"/>
      <c r="AC357" s="3" t="s">
        <v>23334</v>
      </c>
      <c r="AD357" s="4"/>
      <c r="AE357" s="3" t="s">
        <v>23333</v>
      </c>
      <c r="AF357" s="4"/>
      <c r="AG357" s="3"/>
      <c r="AH357" s="4"/>
      <c r="AI357" s="3" t="s">
        <v>23332</v>
      </c>
      <c r="AJ357" s="4"/>
      <c r="AK357" s="3" t="s">
        <v>23331</v>
      </c>
      <c r="AL357" s="4"/>
      <c r="AM357" s="3" t="s">
        <v>23330</v>
      </c>
      <c r="AN357" s="4"/>
      <c r="AO357" s="3"/>
      <c r="AP357" s="4"/>
      <c r="AQ357" s="3" t="s">
        <v>23329</v>
      </c>
      <c r="AR357" s="4"/>
      <c r="AS357" s="3" t="s">
        <v>923</v>
      </c>
      <c r="AT357" s="4"/>
      <c r="AU357" s="3" t="s">
        <v>23328</v>
      </c>
      <c r="AV357" s="4"/>
      <c r="AW357" s="3" t="s">
        <v>23327</v>
      </c>
      <c r="AX357" s="4"/>
      <c r="AY357" s="3" t="s">
        <v>23326</v>
      </c>
      <c r="AZ357" s="4"/>
      <c r="BA357" s="3" t="s">
        <v>23325</v>
      </c>
      <c r="BB357" s="4"/>
      <c r="BC357" s="3" t="s">
        <v>23324</v>
      </c>
      <c r="BD357" s="4"/>
      <c r="BE357" s="3" t="s">
        <v>23323</v>
      </c>
    </row>
    <row r="358" spans="2:57" customFormat="1">
      <c r="B358" t="str">
        <f>IFERROR(VLOOKUP(E358,Swadesh!$C$6:$D$212,2,FALSE),"")</f>
        <v/>
      </c>
      <c r="D358" t="s">
        <v>22454</v>
      </c>
      <c r="E358" s="6" t="s">
        <v>23322</v>
      </c>
      <c r="F358" s="5">
        <v>4.74</v>
      </c>
      <c r="G358">
        <f t="shared" si="5"/>
        <v>2</v>
      </c>
      <c r="H358" s="3" t="s">
        <v>23321</v>
      </c>
      <c r="I358" s="4" t="s">
        <v>23320</v>
      </c>
      <c r="J358" s="3" t="s">
        <v>23319</v>
      </c>
      <c r="K358" s="4" t="s">
        <v>23318</v>
      </c>
      <c r="L358" s="3" t="s">
        <v>23317</v>
      </c>
      <c r="M358" s="4"/>
      <c r="N358" s="3" t="s">
        <v>23316</v>
      </c>
      <c r="O358" s="4"/>
      <c r="P358" t="s">
        <v>907</v>
      </c>
      <c r="Q358" s="3"/>
      <c r="R358" s="4" t="s">
        <v>23315</v>
      </c>
      <c r="S358" t="s">
        <v>907</v>
      </c>
      <c r="T358" s="3" t="s">
        <v>23314</v>
      </c>
      <c r="U358" s="4"/>
      <c r="V358" s="3" t="s">
        <v>23313</v>
      </c>
      <c r="W358" s="4"/>
      <c r="X358" s="3" t="s">
        <v>23312</v>
      </c>
      <c r="Y358" s="4"/>
      <c r="Z358" t="s">
        <v>907</v>
      </c>
      <c r="AA358" s="3" t="s">
        <v>23311</v>
      </c>
      <c r="AB358" s="4" t="s">
        <v>23310</v>
      </c>
      <c r="AC358" s="3" t="s">
        <v>23309</v>
      </c>
      <c r="AD358" s="4"/>
      <c r="AE358" s="3" t="s">
        <v>23308</v>
      </c>
      <c r="AF358" s="4"/>
      <c r="AG358" s="3" t="s">
        <v>23307</v>
      </c>
      <c r="AH358" s="4" t="s">
        <v>23306</v>
      </c>
      <c r="AI358" s="3" t="s">
        <v>23305</v>
      </c>
      <c r="AJ358" s="4" t="s">
        <v>23304</v>
      </c>
      <c r="AK358" s="3" t="s">
        <v>23303</v>
      </c>
      <c r="AL358" s="4"/>
      <c r="AM358" s="3" t="s">
        <v>23302</v>
      </c>
      <c r="AN358" s="4"/>
      <c r="AO358" s="3" t="s">
        <v>23301</v>
      </c>
      <c r="AP358" s="4"/>
      <c r="AQ358" s="3" t="s">
        <v>23300</v>
      </c>
      <c r="AR358" s="4"/>
      <c r="AS358" s="3" t="s">
        <v>23299</v>
      </c>
      <c r="AT358" s="4"/>
      <c r="AU358" s="3" t="s">
        <v>23298</v>
      </c>
      <c r="AV358" s="4" t="s">
        <v>23297</v>
      </c>
      <c r="AW358" s="3" t="s">
        <v>23296</v>
      </c>
      <c r="AX358" s="4" t="s">
        <v>23295</v>
      </c>
      <c r="AY358" s="3" t="s">
        <v>23294</v>
      </c>
      <c r="AZ358" s="4" t="s">
        <v>23293</v>
      </c>
      <c r="BA358" s="3" t="s">
        <v>23292</v>
      </c>
      <c r="BB358" s="4"/>
      <c r="BC358" s="3" t="s">
        <v>23291</v>
      </c>
      <c r="BD358" s="4" t="s">
        <v>23290</v>
      </c>
      <c r="BE358" s="3" t="s">
        <v>23289</v>
      </c>
    </row>
    <row r="359" spans="2:57" customFormat="1">
      <c r="B359" t="str">
        <f>IFERROR(VLOOKUP(E359,Swadesh!$C$6:$D$212,2,FALSE),"")</f>
        <v/>
      </c>
      <c r="D359" t="s">
        <v>22454</v>
      </c>
      <c r="E359" s="6" t="s">
        <v>23288</v>
      </c>
      <c r="F359" s="5">
        <v>4.75</v>
      </c>
      <c r="G359">
        <f t="shared" si="5"/>
        <v>2</v>
      </c>
      <c r="H359" s="3" t="s">
        <v>23287</v>
      </c>
      <c r="I359" s="4" t="s">
        <v>23286</v>
      </c>
      <c r="J359" s="3" t="s">
        <v>23285</v>
      </c>
      <c r="K359" s="4"/>
      <c r="L359" s="3" t="s">
        <v>23284</v>
      </c>
      <c r="M359" s="4"/>
      <c r="N359" s="3" t="s">
        <v>23283</v>
      </c>
      <c r="O359" s="4"/>
      <c r="P359" t="s">
        <v>907</v>
      </c>
      <c r="Q359" s="3"/>
      <c r="R359" s="4" t="s">
        <v>23282</v>
      </c>
      <c r="S359" s="8" t="s">
        <v>23281</v>
      </c>
      <c r="T359" s="3" t="s">
        <v>23280</v>
      </c>
      <c r="U359" s="4"/>
      <c r="V359" s="3" t="s">
        <v>23279</v>
      </c>
      <c r="W359" s="4"/>
      <c r="X359" s="3" t="s">
        <v>23278</v>
      </c>
      <c r="Y359" s="4"/>
      <c r="Z359" t="s">
        <v>907</v>
      </c>
      <c r="AA359" s="3" t="s">
        <v>23277</v>
      </c>
      <c r="AB359" s="4" t="s">
        <v>23276</v>
      </c>
      <c r="AC359" s="3" t="s">
        <v>23275</v>
      </c>
      <c r="AD359" s="4"/>
      <c r="AE359" s="3" t="s">
        <v>23200</v>
      </c>
      <c r="AF359" s="4"/>
      <c r="AG359" s="3" t="s">
        <v>23274</v>
      </c>
      <c r="AH359" s="4" t="s">
        <v>23273</v>
      </c>
      <c r="AI359" s="3" t="s">
        <v>23272</v>
      </c>
      <c r="AJ359" s="4" t="s">
        <v>23271</v>
      </c>
      <c r="AK359" s="3" t="s">
        <v>23270</v>
      </c>
      <c r="AL359" s="4"/>
      <c r="AM359" s="3" t="s">
        <v>23269</v>
      </c>
      <c r="AN359" s="4"/>
      <c r="AO359" s="3" t="s">
        <v>23268</v>
      </c>
      <c r="AP359" s="4"/>
      <c r="AQ359" s="3" t="s">
        <v>23267</v>
      </c>
      <c r="AR359" s="4"/>
      <c r="AS359" s="3" t="s">
        <v>23266</v>
      </c>
      <c r="AT359" s="4"/>
      <c r="AU359" s="3" t="s">
        <v>23265</v>
      </c>
      <c r="AV359" s="4" t="s">
        <v>23264</v>
      </c>
      <c r="AW359" s="3" t="s">
        <v>23263</v>
      </c>
      <c r="AX359" s="4" t="s">
        <v>23262</v>
      </c>
      <c r="AY359" s="3" t="s">
        <v>23261</v>
      </c>
      <c r="AZ359" s="4"/>
      <c r="BA359" s="3" t="s">
        <v>23260</v>
      </c>
      <c r="BB359" s="4"/>
      <c r="BC359" s="3" t="s">
        <v>23259</v>
      </c>
      <c r="BD359" s="4" t="s">
        <v>23258</v>
      </c>
      <c r="BE359" s="3" t="s">
        <v>23257</v>
      </c>
    </row>
    <row r="360" spans="2:57" customFormat="1">
      <c r="B360" t="str">
        <f>IFERROR(VLOOKUP(E360,Swadesh!$C$6:$D$212,2,FALSE),"")</f>
        <v/>
      </c>
      <c r="D360" t="s">
        <v>22454</v>
      </c>
      <c r="E360" s="6" t="s">
        <v>23256</v>
      </c>
      <c r="F360" s="5">
        <v>4.7510000000000003</v>
      </c>
      <c r="G360">
        <f t="shared" si="5"/>
        <v>3</v>
      </c>
      <c r="H360" s="3" t="s">
        <v>23255</v>
      </c>
      <c r="I360" s="4"/>
      <c r="J360" s="3" t="s">
        <v>23254</v>
      </c>
      <c r="K360" s="4" t="s">
        <v>23253</v>
      </c>
      <c r="L360" s="3"/>
      <c r="M360" s="4"/>
      <c r="N360" s="3" t="s">
        <v>23252</v>
      </c>
      <c r="O360" s="4"/>
      <c r="P360" t="s">
        <v>907</v>
      </c>
      <c r="Q360" s="3"/>
      <c r="R360" s="4"/>
      <c r="S360" t="s">
        <v>907</v>
      </c>
      <c r="T360" s="3" t="s">
        <v>23251</v>
      </c>
      <c r="U360" s="4" t="s">
        <v>23250</v>
      </c>
      <c r="V360" s="3" t="s">
        <v>23249</v>
      </c>
      <c r="W360" s="4"/>
      <c r="X360" s="3" t="s">
        <v>23248</v>
      </c>
      <c r="Y360" s="4"/>
      <c r="Z360" t="s">
        <v>907</v>
      </c>
      <c r="AA360" s="3" t="s">
        <v>23247</v>
      </c>
      <c r="AB360" s="4"/>
      <c r="AC360" s="3" t="s">
        <v>23246</v>
      </c>
      <c r="AD360" s="4"/>
      <c r="AE360" s="3" t="s">
        <v>14961</v>
      </c>
      <c r="AF360" s="4"/>
      <c r="AG360" s="3"/>
      <c r="AH360" s="4"/>
      <c r="AI360" s="3" t="s">
        <v>23245</v>
      </c>
      <c r="AJ360" s="4"/>
      <c r="AK360" s="3" t="s">
        <v>23244</v>
      </c>
      <c r="AL360" s="4"/>
      <c r="AM360" s="3" t="s">
        <v>23243</v>
      </c>
      <c r="AN360" s="4"/>
      <c r="AO360" s="3"/>
      <c r="AP360" s="4"/>
      <c r="AQ360" s="3" t="s">
        <v>23242</v>
      </c>
      <c r="AR360" s="4"/>
      <c r="AS360" s="3" t="s">
        <v>923</v>
      </c>
      <c r="AT360" s="4"/>
      <c r="AU360" s="3" t="s">
        <v>23241</v>
      </c>
      <c r="AV360" s="4"/>
      <c r="AW360" s="3" t="s">
        <v>23240</v>
      </c>
      <c r="AX360" s="4"/>
      <c r="AY360" s="3" t="s">
        <v>23239</v>
      </c>
      <c r="AZ360" s="4"/>
      <c r="BA360" s="3" t="s">
        <v>23238</v>
      </c>
      <c r="BB360" s="4"/>
      <c r="BC360" s="3" t="s">
        <v>23237</v>
      </c>
      <c r="BD360" s="4"/>
      <c r="BE360" s="3" t="s">
        <v>23236</v>
      </c>
    </row>
    <row r="361" spans="2:57" customFormat="1">
      <c r="B361">
        <f>IFERROR(VLOOKUP(E361,Swadesh!$C$6:$D$212,2,FALSE),"")</f>
        <v>110</v>
      </c>
      <c r="D361" t="s">
        <v>22454</v>
      </c>
      <c r="E361" s="6" t="s">
        <v>23235</v>
      </c>
      <c r="F361" s="5">
        <v>4.76</v>
      </c>
      <c r="G361">
        <f t="shared" si="5"/>
        <v>2</v>
      </c>
      <c r="H361" s="3" t="s">
        <v>23234</v>
      </c>
      <c r="I361" s="4" t="s">
        <v>23233</v>
      </c>
      <c r="J361" s="3" t="s">
        <v>23232</v>
      </c>
      <c r="K361" s="4"/>
      <c r="L361" s="3" t="s">
        <v>23231</v>
      </c>
      <c r="M361" s="4"/>
      <c r="N361" s="3" t="s">
        <v>23230</v>
      </c>
      <c r="O361" s="4"/>
      <c r="P361" t="s">
        <v>907</v>
      </c>
      <c r="Q361" s="3"/>
      <c r="R361" s="4"/>
      <c r="S361" t="s">
        <v>907</v>
      </c>
      <c r="T361" s="3"/>
      <c r="U361" s="4"/>
      <c r="V361" s="3" t="s">
        <v>23229</v>
      </c>
      <c r="W361" s="4"/>
      <c r="X361" s="3" t="s">
        <v>23228</v>
      </c>
      <c r="Y361" s="4"/>
      <c r="Z361" t="s">
        <v>907</v>
      </c>
      <c r="AA361" s="3" t="s">
        <v>23227</v>
      </c>
      <c r="AB361" s="4" t="s">
        <v>23226</v>
      </c>
      <c r="AC361" s="3" t="s">
        <v>23225</v>
      </c>
      <c r="AD361" s="4"/>
      <c r="AE361" s="3" t="s">
        <v>23224</v>
      </c>
      <c r="AF361" s="4"/>
      <c r="AG361" s="3" t="s">
        <v>23223</v>
      </c>
      <c r="AH361" s="4"/>
      <c r="AI361" s="3" t="s">
        <v>23222</v>
      </c>
      <c r="AJ361" s="4"/>
      <c r="AK361" s="3" t="s">
        <v>23221</v>
      </c>
      <c r="AL361" s="4"/>
      <c r="AM361" s="3" t="s">
        <v>23220</v>
      </c>
      <c r="AN361" s="4"/>
      <c r="AO361" s="3" t="s">
        <v>23219</v>
      </c>
      <c r="AP361" s="4"/>
      <c r="AQ361" s="3" t="s">
        <v>23218</v>
      </c>
      <c r="AR361" s="4" t="s">
        <v>22463</v>
      </c>
      <c r="AS361" s="3" t="s">
        <v>23217</v>
      </c>
      <c r="AT361" s="4" t="s">
        <v>23216</v>
      </c>
      <c r="AU361" s="3" t="s">
        <v>23215</v>
      </c>
      <c r="AV361" s="4"/>
      <c r="AW361" s="3" t="s">
        <v>23214</v>
      </c>
      <c r="AX361" s="4"/>
      <c r="AY361" s="3" t="s">
        <v>23213</v>
      </c>
      <c r="AZ361" s="4"/>
      <c r="BA361" s="3" t="s">
        <v>23212</v>
      </c>
      <c r="BB361" s="4"/>
      <c r="BC361" s="3" t="s">
        <v>23211</v>
      </c>
      <c r="BD361" s="4"/>
      <c r="BE361" s="3" t="s">
        <v>23210</v>
      </c>
    </row>
    <row r="362" spans="2:57" customFormat="1">
      <c r="B362" t="str">
        <f>IFERROR(VLOOKUP(E362,Swadesh!$C$6:$D$212,2,FALSE),"")</f>
        <v/>
      </c>
      <c r="D362" t="s">
        <v>22454</v>
      </c>
      <c r="E362" s="6" t="s">
        <v>23209</v>
      </c>
      <c r="F362" s="5">
        <v>4.7699999999999996</v>
      </c>
      <c r="G362">
        <f t="shared" si="5"/>
        <v>2</v>
      </c>
      <c r="H362" s="3" t="s">
        <v>23208</v>
      </c>
      <c r="I362" s="4"/>
      <c r="J362" s="3" t="s">
        <v>938</v>
      </c>
      <c r="K362" s="4"/>
      <c r="L362" s="3" t="s">
        <v>23207</v>
      </c>
      <c r="M362" s="4"/>
      <c r="N362" s="3" t="s">
        <v>23206</v>
      </c>
      <c r="O362" s="4"/>
      <c r="P362" t="s">
        <v>907</v>
      </c>
      <c r="Q362" s="3"/>
      <c r="R362" s="4"/>
      <c r="S362" t="s">
        <v>907</v>
      </c>
      <c r="T362" s="3" t="s">
        <v>23205</v>
      </c>
      <c r="U362" s="4"/>
      <c r="V362" s="3" t="s">
        <v>23204</v>
      </c>
      <c r="W362" s="4"/>
      <c r="X362" s="3" t="s">
        <v>23203</v>
      </c>
      <c r="Y362" s="4"/>
      <c r="Z362" t="s">
        <v>907</v>
      </c>
      <c r="AA362" s="3" t="s">
        <v>23202</v>
      </c>
      <c r="AB362" s="4"/>
      <c r="AC362" s="3" t="s">
        <v>23201</v>
      </c>
      <c r="AD362" s="4"/>
      <c r="AE362" s="3" t="s">
        <v>23200</v>
      </c>
      <c r="AF362" s="4" t="s">
        <v>23199</v>
      </c>
      <c r="AG362" s="3" t="s">
        <v>23198</v>
      </c>
      <c r="AH362" s="4"/>
      <c r="AI362" s="3" t="s">
        <v>23197</v>
      </c>
      <c r="AJ362" s="4"/>
      <c r="AK362" s="3" t="s">
        <v>23196</v>
      </c>
      <c r="AL362" s="4" t="s">
        <v>23195</v>
      </c>
      <c r="AM362" s="3" t="s">
        <v>23194</v>
      </c>
      <c r="AN362" s="4"/>
      <c r="AO362" s="3" t="s">
        <v>23193</v>
      </c>
      <c r="AP362" s="4"/>
      <c r="AQ362" s="3" t="s">
        <v>23192</v>
      </c>
      <c r="AR362" s="4"/>
      <c r="AS362" s="3" t="s">
        <v>23191</v>
      </c>
      <c r="AT362" s="4"/>
      <c r="AU362" s="3" t="s">
        <v>23190</v>
      </c>
      <c r="AV362" s="4"/>
      <c r="AW362" s="3" t="s">
        <v>23189</v>
      </c>
      <c r="AX362" s="4"/>
      <c r="AY362" s="3" t="s">
        <v>23188</v>
      </c>
      <c r="AZ362" s="4"/>
      <c r="BA362" s="3" t="s">
        <v>23187</v>
      </c>
      <c r="BB362" s="4"/>
      <c r="BC362" s="3" t="s">
        <v>23186</v>
      </c>
      <c r="BD362" s="4"/>
      <c r="BE362" s="3" t="s">
        <v>23185</v>
      </c>
    </row>
    <row r="363" spans="2:57" customFormat="1">
      <c r="B363" t="str">
        <f>IFERROR(VLOOKUP(E363,Swadesh!$C$6:$D$212,2,FALSE),"")</f>
        <v/>
      </c>
      <c r="D363" t="s">
        <v>22454</v>
      </c>
      <c r="E363" s="6" t="s">
        <v>23184</v>
      </c>
      <c r="F363" s="5">
        <v>4.78</v>
      </c>
      <c r="G363">
        <f t="shared" si="5"/>
        <v>2</v>
      </c>
      <c r="H363" s="3" t="s">
        <v>23183</v>
      </c>
      <c r="I363" s="4" t="s">
        <v>23182</v>
      </c>
      <c r="J363" s="3" t="s">
        <v>23181</v>
      </c>
      <c r="K363" s="4"/>
      <c r="L363" s="3" t="s">
        <v>23180</v>
      </c>
      <c r="M363" s="4"/>
      <c r="N363" s="3" t="s">
        <v>23179</v>
      </c>
      <c r="O363" s="4"/>
      <c r="P363" t="s">
        <v>907</v>
      </c>
      <c r="Q363" s="3"/>
      <c r="R363" s="4"/>
      <c r="S363" t="s">
        <v>907</v>
      </c>
      <c r="T363" s="3" t="s">
        <v>23178</v>
      </c>
      <c r="U363" s="4"/>
      <c r="V363" s="3" t="s">
        <v>23177</v>
      </c>
      <c r="W363" s="4"/>
      <c r="X363" s="3" t="s">
        <v>23176</v>
      </c>
      <c r="Y363" s="4"/>
      <c r="Z363" t="s">
        <v>907</v>
      </c>
      <c r="AA363" s="3" t="s">
        <v>23175</v>
      </c>
      <c r="AB363" s="4" t="s">
        <v>23174</v>
      </c>
      <c r="AC363" s="3" t="s">
        <v>23173</v>
      </c>
      <c r="AD363" s="4"/>
      <c r="AE363" s="3" t="s">
        <v>23172</v>
      </c>
      <c r="AF363" s="4"/>
      <c r="AG363" s="3" t="s">
        <v>23171</v>
      </c>
      <c r="AH363" s="4"/>
      <c r="AI363" s="3" t="s">
        <v>23170</v>
      </c>
      <c r="AJ363" s="4"/>
      <c r="AK363" s="3" t="s">
        <v>23169</v>
      </c>
      <c r="AL363" s="4"/>
      <c r="AM363" s="3" t="s">
        <v>23168</v>
      </c>
      <c r="AN363" s="4"/>
      <c r="AO363" s="3" t="s">
        <v>23167</v>
      </c>
      <c r="AP363" s="4"/>
      <c r="AQ363" s="3" t="s">
        <v>23166</v>
      </c>
      <c r="AR363" s="4"/>
      <c r="AS363" s="3" t="s">
        <v>23165</v>
      </c>
      <c r="AT363" s="4"/>
      <c r="AU363" s="3" t="s">
        <v>23164</v>
      </c>
      <c r="AV363" s="4"/>
      <c r="AW363" s="3" t="s">
        <v>23163</v>
      </c>
      <c r="AX363" s="4"/>
      <c r="AY363" s="3" t="s">
        <v>23162</v>
      </c>
      <c r="AZ363" s="4"/>
      <c r="BA363" s="3" t="s">
        <v>23161</v>
      </c>
      <c r="BB363" s="4"/>
      <c r="BC363" s="3" t="s">
        <v>23160</v>
      </c>
      <c r="BD363" s="4"/>
      <c r="BE363" s="3" t="s">
        <v>23159</v>
      </c>
    </row>
    <row r="364" spans="2:57" customFormat="1">
      <c r="B364" t="str">
        <f>IFERROR(VLOOKUP(E364,Swadesh!$C$6:$D$212,2,FALSE),"")</f>
        <v/>
      </c>
      <c r="D364" t="s">
        <v>22454</v>
      </c>
      <c r="E364" s="6" t="s">
        <v>23158</v>
      </c>
      <c r="F364" s="5">
        <v>4.79</v>
      </c>
      <c r="G364">
        <f t="shared" si="5"/>
        <v>2</v>
      </c>
      <c r="H364" s="3" t="s">
        <v>23157</v>
      </c>
      <c r="I364" s="4" t="s">
        <v>23156</v>
      </c>
      <c r="J364" s="3" t="s">
        <v>23155</v>
      </c>
      <c r="K364" s="4" t="s">
        <v>1176</v>
      </c>
      <c r="L364" s="3" t="s">
        <v>23154</v>
      </c>
      <c r="M364" s="4"/>
      <c r="N364" s="3" t="s">
        <v>23153</v>
      </c>
      <c r="O364" s="4"/>
      <c r="P364" t="s">
        <v>907</v>
      </c>
      <c r="Q364" s="3"/>
      <c r="R364" s="4"/>
      <c r="S364" t="s">
        <v>907</v>
      </c>
      <c r="T364" s="3" t="s">
        <v>23152</v>
      </c>
      <c r="U364" s="4"/>
      <c r="V364" s="3" t="s">
        <v>23151</v>
      </c>
      <c r="W364" s="4"/>
      <c r="X364" s="3" t="s">
        <v>23150</v>
      </c>
      <c r="Y364" s="4" t="s">
        <v>23149</v>
      </c>
      <c r="Z364" t="s">
        <v>907</v>
      </c>
      <c r="AA364" s="3" t="s">
        <v>23148</v>
      </c>
      <c r="AB364" s="4" t="s">
        <v>23147</v>
      </c>
      <c r="AC364" s="3" t="s">
        <v>23146</v>
      </c>
      <c r="AD364" s="4"/>
      <c r="AE364" s="3" t="s">
        <v>23145</v>
      </c>
      <c r="AF364" s="4"/>
      <c r="AG364" s="3" t="s">
        <v>23144</v>
      </c>
      <c r="AH364" s="4"/>
      <c r="AI364" s="3" t="s">
        <v>23143</v>
      </c>
      <c r="AJ364" s="4"/>
      <c r="AK364" s="3" t="s">
        <v>23142</v>
      </c>
      <c r="AL364" s="4"/>
      <c r="AM364" s="3" t="s">
        <v>23141</v>
      </c>
      <c r="AN364" s="4"/>
      <c r="AO364" s="3" t="s">
        <v>23140</v>
      </c>
      <c r="AP364" s="4"/>
      <c r="AQ364" s="3" t="s">
        <v>23139</v>
      </c>
      <c r="AR364" s="4"/>
      <c r="AS364" s="3" t="s">
        <v>23138</v>
      </c>
      <c r="AT364" s="4"/>
      <c r="AU364" s="3" t="s">
        <v>23137</v>
      </c>
      <c r="AV364" s="4"/>
      <c r="AW364" s="3" t="s">
        <v>23136</v>
      </c>
      <c r="AX364" s="4"/>
      <c r="AY364" s="3" t="s">
        <v>23135</v>
      </c>
      <c r="AZ364" s="4"/>
      <c r="BA364" s="3" t="s">
        <v>23134</v>
      </c>
      <c r="BB364" s="4"/>
      <c r="BC364" s="3" t="s">
        <v>23133</v>
      </c>
      <c r="BD364" s="4"/>
      <c r="BE364" s="3" t="s">
        <v>23132</v>
      </c>
    </row>
    <row r="365" spans="2:57" customFormat="1">
      <c r="B365" t="str">
        <f>IFERROR(VLOOKUP(E365,Swadesh!$C$6:$D$212,2,FALSE),"")</f>
        <v/>
      </c>
      <c r="D365" t="s">
        <v>22454</v>
      </c>
      <c r="E365" s="6" t="s">
        <v>23131</v>
      </c>
      <c r="F365" s="5">
        <v>4.8099999999999996</v>
      </c>
      <c r="G365">
        <f t="shared" si="5"/>
        <v>2</v>
      </c>
      <c r="H365" s="3" t="s">
        <v>23130</v>
      </c>
      <c r="I365" s="4"/>
      <c r="J365" s="3" t="s">
        <v>23129</v>
      </c>
      <c r="K365" s="4" t="s">
        <v>23128</v>
      </c>
      <c r="L365" s="3" t="s">
        <v>23127</v>
      </c>
      <c r="M365" s="4"/>
      <c r="N365" s="3" t="s">
        <v>23126</v>
      </c>
      <c r="O365" s="4"/>
      <c r="P365" t="s">
        <v>907</v>
      </c>
      <c r="Q365" s="3"/>
      <c r="R365" s="4" t="s">
        <v>23125</v>
      </c>
      <c r="S365" t="s">
        <v>907</v>
      </c>
      <c r="T365" s="3" t="s">
        <v>23124</v>
      </c>
      <c r="U365" s="4" t="s">
        <v>23123</v>
      </c>
      <c r="V365" s="3" t="s">
        <v>23122</v>
      </c>
      <c r="W365" s="4"/>
      <c r="X365" s="3" t="s">
        <v>23121</v>
      </c>
      <c r="Y365" s="4"/>
      <c r="Z365" t="s">
        <v>907</v>
      </c>
      <c r="AA365" s="3" t="s">
        <v>23120</v>
      </c>
      <c r="AB365" s="4" t="s">
        <v>23119</v>
      </c>
      <c r="AC365" s="3" t="s">
        <v>23118</v>
      </c>
      <c r="AD365" s="4"/>
      <c r="AE365" s="3" t="s">
        <v>23117</v>
      </c>
      <c r="AF365" s="4"/>
      <c r="AG365" s="3" t="s">
        <v>23116</v>
      </c>
      <c r="AH365" s="4"/>
      <c r="AI365" s="3" t="s">
        <v>23115</v>
      </c>
      <c r="AJ365" s="4" t="s">
        <v>23114</v>
      </c>
      <c r="AK365" s="3" t="s">
        <v>23113</v>
      </c>
      <c r="AL365" s="4" t="s">
        <v>23112</v>
      </c>
      <c r="AM365" s="3" t="s">
        <v>23111</v>
      </c>
      <c r="AN365" s="4"/>
      <c r="AO365" s="3" t="s">
        <v>23110</v>
      </c>
      <c r="AP365" s="4"/>
      <c r="AQ365" s="3" t="s">
        <v>23109</v>
      </c>
      <c r="AR365" s="4" t="s">
        <v>23108</v>
      </c>
      <c r="AS365" s="3" t="s">
        <v>23107</v>
      </c>
      <c r="AT365" s="4"/>
      <c r="AU365" s="3" t="s">
        <v>23106</v>
      </c>
      <c r="AV365" s="4"/>
      <c r="AW365" s="3" t="s">
        <v>23105</v>
      </c>
      <c r="AX365" s="4"/>
      <c r="AY365" s="3" t="s">
        <v>23104</v>
      </c>
      <c r="AZ365" s="4"/>
      <c r="BA365" s="3" t="s">
        <v>23103</v>
      </c>
      <c r="BB365" s="4"/>
      <c r="BC365" s="3" t="s">
        <v>23102</v>
      </c>
      <c r="BD365" s="4"/>
      <c r="BE365" s="3" t="s">
        <v>23101</v>
      </c>
    </row>
    <row r="366" spans="2:57" customFormat="1">
      <c r="B366" t="str">
        <f>IFERROR(VLOOKUP(E366,Swadesh!$C$6:$D$212,2,FALSE),"")</f>
        <v/>
      </c>
      <c r="D366" t="s">
        <v>22454</v>
      </c>
      <c r="E366" s="6" t="s">
        <v>23100</v>
      </c>
      <c r="F366" s="5">
        <v>4.82</v>
      </c>
      <c r="G366">
        <f t="shared" si="5"/>
        <v>2</v>
      </c>
      <c r="H366" s="3" t="s">
        <v>23099</v>
      </c>
      <c r="I366" s="4"/>
      <c r="J366" s="3" t="s">
        <v>23098</v>
      </c>
      <c r="K366" s="4" t="s">
        <v>23097</v>
      </c>
      <c r="L366" s="3" t="s">
        <v>23096</v>
      </c>
      <c r="M366" s="4"/>
      <c r="N366" s="3" t="s">
        <v>23095</v>
      </c>
      <c r="O366" s="4"/>
      <c r="P366" t="s">
        <v>907</v>
      </c>
      <c r="Q366" s="3"/>
      <c r="R366" s="4"/>
      <c r="S366" t="s">
        <v>907</v>
      </c>
      <c r="T366" s="3" t="s">
        <v>23094</v>
      </c>
      <c r="U366" s="4" t="s">
        <v>23093</v>
      </c>
      <c r="V366" s="3" t="s">
        <v>23092</v>
      </c>
      <c r="W366" s="4"/>
      <c r="X366" s="3" t="s">
        <v>23091</v>
      </c>
      <c r="Y366" s="4"/>
      <c r="Z366" t="s">
        <v>907</v>
      </c>
      <c r="AA366" s="3" t="s">
        <v>23090</v>
      </c>
      <c r="AB366" s="4"/>
      <c r="AC366" s="3" t="s">
        <v>23089</v>
      </c>
      <c r="AD366" s="4"/>
      <c r="AE366" s="3" t="s">
        <v>23088</v>
      </c>
      <c r="AF366" s="4"/>
      <c r="AG366" s="3" t="s">
        <v>23087</v>
      </c>
      <c r="AH366" s="4"/>
      <c r="AI366" s="3" t="s">
        <v>23086</v>
      </c>
      <c r="AJ366" s="4"/>
      <c r="AK366" s="3" t="s">
        <v>23085</v>
      </c>
      <c r="AL366" s="4"/>
      <c r="AM366" s="3" t="s">
        <v>23084</v>
      </c>
      <c r="AN366" s="4"/>
      <c r="AO366" s="3" t="s">
        <v>23083</v>
      </c>
      <c r="AP366" s="4"/>
      <c r="AQ366" s="3" t="s">
        <v>23082</v>
      </c>
      <c r="AR366" s="4"/>
      <c r="AS366" s="3" t="s">
        <v>23081</v>
      </c>
      <c r="AT366" s="4"/>
      <c r="AU366" s="3" t="s">
        <v>23080</v>
      </c>
      <c r="AV366" s="4"/>
      <c r="AW366" s="3" t="s">
        <v>23079</v>
      </c>
      <c r="AX366" s="4"/>
      <c r="AY366" s="3" t="s">
        <v>23078</v>
      </c>
      <c r="AZ366" s="4"/>
      <c r="BA366" s="3" t="s">
        <v>23077</v>
      </c>
      <c r="BB366" s="4"/>
      <c r="BC366" s="3" t="s">
        <v>23076</v>
      </c>
      <c r="BD366" s="4"/>
      <c r="BE366" s="3" t="s">
        <v>6132</v>
      </c>
    </row>
    <row r="367" spans="2:57" customFormat="1">
      <c r="B367" t="str">
        <f>IFERROR(VLOOKUP(E367,Swadesh!$C$6:$D$212,2,FALSE),"")</f>
        <v/>
      </c>
      <c r="D367" t="s">
        <v>22454</v>
      </c>
      <c r="E367" s="6" t="s">
        <v>23075</v>
      </c>
      <c r="F367" s="5">
        <v>4.83</v>
      </c>
      <c r="G367">
        <f t="shared" si="5"/>
        <v>2</v>
      </c>
      <c r="H367" s="3" t="s">
        <v>23074</v>
      </c>
      <c r="I367" s="4"/>
      <c r="J367" s="3" t="s">
        <v>23073</v>
      </c>
      <c r="K367" s="4" t="s">
        <v>23072</v>
      </c>
      <c r="L367" s="3" t="s">
        <v>23071</v>
      </c>
      <c r="M367" s="4"/>
      <c r="N367" s="3" t="s">
        <v>23070</v>
      </c>
      <c r="O367" s="4"/>
      <c r="P367" t="s">
        <v>907</v>
      </c>
      <c r="Q367" s="3"/>
      <c r="R367" s="4"/>
      <c r="S367" t="s">
        <v>907</v>
      </c>
      <c r="T367" s="3" t="s">
        <v>23069</v>
      </c>
      <c r="U367" s="4"/>
      <c r="V367" s="3" t="s">
        <v>23068</v>
      </c>
      <c r="W367" s="4"/>
      <c r="X367" s="3" t="s">
        <v>23067</v>
      </c>
      <c r="Y367" s="4"/>
      <c r="Z367" t="s">
        <v>907</v>
      </c>
      <c r="AA367" s="3" t="s">
        <v>23066</v>
      </c>
      <c r="AB367" s="4"/>
      <c r="AC367" s="3" t="s">
        <v>23065</v>
      </c>
      <c r="AD367" s="4"/>
      <c r="AE367" s="3" t="s">
        <v>23064</v>
      </c>
      <c r="AF367" s="4"/>
      <c r="AG367" s="3" t="s">
        <v>23063</v>
      </c>
      <c r="AH367" s="4"/>
      <c r="AI367" s="3" t="s">
        <v>23062</v>
      </c>
      <c r="AJ367" s="4" t="s">
        <v>23061</v>
      </c>
      <c r="AK367" s="3" t="s">
        <v>23060</v>
      </c>
      <c r="AL367" s="4"/>
      <c r="AM367" s="3" t="s">
        <v>23059</v>
      </c>
      <c r="AN367" s="4"/>
      <c r="AO367" s="3" t="s">
        <v>23058</v>
      </c>
      <c r="AP367" s="4"/>
      <c r="AQ367" s="3" t="s">
        <v>23057</v>
      </c>
      <c r="AR367" s="4"/>
      <c r="AS367" s="3" t="s">
        <v>23056</v>
      </c>
      <c r="AT367" s="4"/>
      <c r="AU367" s="3" t="s">
        <v>23055</v>
      </c>
      <c r="AV367" s="4"/>
      <c r="AW367" s="3" t="s">
        <v>23054</v>
      </c>
      <c r="AX367" s="4"/>
      <c r="AY367" s="3" t="s">
        <v>23053</v>
      </c>
      <c r="AZ367" s="4" t="s">
        <v>23052</v>
      </c>
      <c r="BA367" s="3" t="s">
        <v>23051</v>
      </c>
      <c r="BB367" s="4"/>
      <c r="BC367" s="3" t="s">
        <v>23050</v>
      </c>
      <c r="BD367" s="4"/>
      <c r="BE367" s="3" t="s">
        <v>23049</v>
      </c>
    </row>
    <row r="368" spans="2:57" customFormat="1">
      <c r="B368" t="str">
        <f>IFERROR(VLOOKUP(E368,Swadesh!$C$6:$D$212,2,FALSE),"")</f>
        <v/>
      </c>
      <c r="D368" t="s">
        <v>22454</v>
      </c>
      <c r="E368" s="6" t="s">
        <v>23048</v>
      </c>
      <c r="F368" s="5">
        <v>4.84</v>
      </c>
      <c r="G368">
        <f t="shared" si="5"/>
        <v>2</v>
      </c>
      <c r="H368" s="3" t="s">
        <v>23047</v>
      </c>
      <c r="I368" s="4"/>
      <c r="J368" s="3" t="s">
        <v>23046</v>
      </c>
      <c r="K368" s="4" t="s">
        <v>23045</v>
      </c>
      <c r="L368" s="3" t="s">
        <v>23044</v>
      </c>
      <c r="M368" s="4"/>
      <c r="N368" s="3" t="s">
        <v>23043</v>
      </c>
      <c r="O368" s="4"/>
      <c r="P368" t="s">
        <v>907</v>
      </c>
      <c r="Q368" s="3"/>
      <c r="R368" s="4" t="s">
        <v>23042</v>
      </c>
      <c r="S368" t="s">
        <v>23041</v>
      </c>
      <c r="T368" s="3" t="s">
        <v>23040</v>
      </c>
      <c r="U368" s="4" t="s">
        <v>23039</v>
      </c>
      <c r="V368" s="3" t="s">
        <v>23038</v>
      </c>
      <c r="W368" s="4"/>
      <c r="X368" s="3" t="s">
        <v>23037</v>
      </c>
      <c r="Y368" s="4"/>
      <c r="Z368" t="s">
        <v>907</v>
      </c>
      <c r="AA368" s="3" t="s">
        <v>23036</v>
      </c>
      <c r="AB368" s="4" t="s">
        <v>23035</v>
      </c>
      <c r="AC368" s="3" t="s">
        <v>23034</v>
      </c>
      <c r="AD368" s="4"/>
      <c r="AE368" s="3" t="s">
        <v>23033</v>
      </c>
      <c r="AF368" s="4"/>
      <c r="AG368" s="3" t="s">
        <v>23032</v>
      </c>
      <c r="AH368" s="4"/>
      <c r="AI368" s="3" t="s">
        <v>23031</v>
      </c>
      <c r="AJ368" s="4" t="s">
        <v>23030</v>
      </c>
      <c r="AK368" s="3" t="s">
        <v>23029</v>
      </c>
      <c r="AL368" s="4"/>
      <c r="AM368" s="3" t="s">
        <v>23028</v>
      </c>
      <c r="AN368" s="4"/>
      <c r="AO368" s="3" t="s">
        <v>23027</v>
      </c>
      <c r="AP368" s="4"/>
      <c r="AQ368" s="3" t="s">
        <v>23026</v>
      </c>
      <c r="AR368" s="4"/>
      <c r="AS368" s="3" t="s">
        <v>23025</v>
      </c>
      <c r="AT368" s="4"/>
      <c r="AU368" s="3" t="s">
        <v>23024</v>
      </c>
      <c r="AV368" s="4"/>
      <c r="AW368" s="3" t="s">
        <v>23023</v>
      </c>
      <c r="AX368" s="4"/>
      <c r="AY368" s="3" t="s">
        <v>23022</v>
      </c>
      <c r="AZ368" s="4"/>
      <c r="BA368" s="3" t="s">
        <v>23021</v>
      </c>
      <c r="BB368" s="4"/>
      <c r="BC368" s="3" t="s">
        <v>23020</v>
      </c>
      <c r="BD368" s="4"/>
      <c r="BE368" s="3" t="s">
        <v>23019</v>
      </c>
    </row>
    <row r="369" spans="2:57" customFormat="1">
      <c r="B369" t="str">
        <f>IFERROR(VLOOKUP(E369,Swadesh!$C$6:$D$212,2,FALSE),"")</f>
        <v/>
      </c>
      <c r="D369" t="s">
        <v>22454</v>
      </c>
      <c r="E369" s="6" t="s">
        <v>23018</v>
      </c>
      <c r="F369" s="5">
        <v>4.8410000000000002</v>
      </c>
      <c r="G369">
        <f t="shared" si="5"/>
        <v>3</v>
      </c>
      <c r="H369" s="3" t="s">
        <v>23017</v>
      </c>
      <c r="I369" s="4"/>
      <c r="J369" s="3" t="s">
        <v>20909</v>
      </c>
      <c r="K369" s="4" t="s">
        <v>9973</v>
      </c>
      <c r="L369" s="3"/>
      <c r="M369" s="4"/>
      <c r="N369" s="3" t="s">
        <v>23016</v>
      </c>
      <c r="O369" s="4"/>
      <c r="P369" t="s">
        <v>907</v>
      </c>
      <c r="Q369" s="3"/>
      <c r="R369" s="4"/>
      <c r="S369" t="s">
        <v>907</v>
      </c>
      <c r="T369" s="3"/>
      <c r="U369" s="4"/>
      <c r="V369" s="3" t="s">
        <v>23015</v>
      </c>
      <c r="W369" s="4"/>
      <c r="X369" s="3" t="s">
        <v>23014</v>
      </c>
      <c r="Y369" s="4"/>
      <c r="Z369" t="s">
        <v>907</v>
      </c>
      <c r="AA369" s="3" t="s">
        <v>23013</v>
      </c>
      <c r="AB369" s="4" t="s">
        <v>23012</v>
      </c>
      <c r="AC369" s="3" t="s">
        <v>23011</v>
      </c>
      <c r="AD369" s="4"/>
      <c r="AE369" s="3" t="s">
        <v>23010</v>
      </c>
      <c r="AF369" s="4" t="s">
        <v>23009</v>
      </c>
      <c r="AG369" s="3"/>
      <c r="AH369" s="4"/>
      <c r="AI369" s="3" t="s">
        <v>23008</v>
      </c>
      <c r="AJ369" s="4"/>
      <c r="AK369" s="3" t="s">
        <v>23007</v>
      </c>
      <c r="AL369" s="4"/>
      <c r="AM369" s="3" t="s">
        <v>23006</v>
      </c>
      <c r="AN369" s="4"/>
      <c r="AO369" s="3"/>
      <c r="AP369" s="4"/>
      <c r="AQ369" s="3" t="s">
        <v>23005</v>
      </c>
      <c r="AR369" s="4"/>
      <c r="AS369" s="3" t="s">
        <v>23004</v>
      </c>
      <c r="AT369" s="4"/>
      <c r="AU369" s="3" t="s">
        <v>23003</v>
      </c>
      <c r="AV369" s="4"/>
      <c r="AW369" s="3" t="s">
        <v>23002</v>
      </c>
      <c r="AX369" s="4"/>
      <c r="AY369" s="3" t="s">
        <v>23001</v>
      </c>
      <c r="AZ369" s="4"/>
      <c r="BA369" s="3" t="s">
        <v>23000</v>
      </c>
      <c r="BB369" s="4"/>
      <c r="BC369" s="3" t="s">
        <v>22999</v>
      </c>
      <c r="BD369" s="4"/>
      <c r="BE369" s="3" t="s">
        <v>22998</v>
      </c>
    </row>
    <row r="370" spans="2:57" customFormat="1">
      <c r="B370" t="str">
        <f>IFERROR(VLOOKUP(E370,Swadesh!$C$6:$D$212,2,FALSE),"")</f>
        <v/>
      </c>
      <c r="D370" t="s">
        <v>22454</v>
      </c>
      <c r="E370" s="6" t="s">
        <v>22997</v>
      </c>
      <c r="F370" s="5">
        <v>4.8419999999999996</v>
      </c>
      <c r="G370">
        <f t="shared" si="5"/>
        <v>3</v>
      </c>
      <c r="H370" s="3" t="s">
        <v>22996</v>
      </c>
      <c r="I370" s="4"/>
      <c r="J370" s="3" t="s">
        <v>22995</v>
      </c>
      <c r="K370" s="4" t="s">
        <v>959</v>
      </c>
      <c r="L370" s="3"/>
      <c r="M370" s="4"/>
      <c r="N370" s="3" t="s">
        <v>22994</v>
      </c>
      <c r="O370" s="4"/>
      <c r="P370" t="s">
        <v>907</v>
      </c>
      <c r="Q370" s="3"/>
      <c r="R370" s="4"/>
      <c r="S370" t="s">
        <v>907</v>
      </c>
      <c r="T370" s="3"/>
      <c r="U370" s="4"/>
      <c r="V370" s="3"/>
      <c r="W370" s="4"/>
      <c r="X370" s="3"/>
      <c r="Y370" s="4"/>
      <c r="Z370" t="s">
        <v>907</v>
      </c>
      <c r="AA370" s="3"/>
      <c r="AB370" s="4"/>
      <c r="AC370" s="3" t="s">
        <v>22993</v>
      </c>
      <c r="AD370" s="4"/>
      <c r="AE370" s="3" t="s">
        <v>22992</v>
      </c>
      <c r="AF370" s="4" t="s">
        <v>22991</v>
      </c>
      <c r="AG370" s="3"/>
      <c r="AH370" s="4"/>
      <c r="AI370" s="3" t="s">
        <v>22990</v>
      </c>
      <c r="AJ370" s="4"/>
      <c r="AK370" s="3" t="s">
        <v>22989</v>
      </c>
      <c r="AL370" s="4"/>
      <c r="AM370" s="3" t="s">
        <v>22988</v>
      </c>
      <c r="AN370" s="4"/>
      <c r="AO370" s="3"/>
      <c r="AP370" s="4"/>
      <c r="AQ370" s="3" t="s">
        <v>22987</v>
      </c>
      <c r="AR370" s="4"/>
      <c r="AS370" s="3" t="s">
        <v>923</v>
      </c>
      <c r="AT370" s="4"/>
      <c r="AU370" s="3" t="s">
        <v>22986</v>
      </c>
      <c r="AV370" s="4"/>
      <c r="AW370" s="3" t="s">
        <v>22985</v>
      </c>
      <c r="AX370" s="4"/>
      <c r="AY370" s="3" t="s">
        <v>22984</v>
      </c>
      <c r="AZ370" s="4" t="s">
        <v>1063</v>
      </c>
      <c r="BA370" s="3" t="s">
        <v>22983</v>
      </c>
      <c r="BB370" s="4"/>
      <c r="BC370" s="3" t="s">
        <v>22982</v>
      </c>
      <c r="BD370" s="4"/>
      <c r="BE370" s="3" t="s">
        <v>1872</v>
      </c>
    </row>
    <row r="371" spans="2:57" customFormat="1">
      <c r="B371" t="str">
        <f>IFERROR(VLOOKUP(E371,Swadesh!$C$6:$D$212,2,FALSE),"")</f>
        <v/>
      </c>
      <c r="D371" t="s">
        <v>22454</v>
      </c>
      <c r="E371" s="6" t="s">
        <v>22981</v>
      </c>
      <c r="F371" s="5">
        <v>4.843</v>
      </c>
      <c r="G371">
        <f t="shared" si="5"/>
        <v>3</v>
      </c>
      <c r="H371" s="3" t="s">
        <v>22980</v>
      </c>
      <c r="I371" s="4"/>
      <c r="J371" s="3" t="s">
        <v>22979</v>
      </c>
      <c r="K371" s="4" t="s">
        <v>959</v>
      </c>
      <c r="L371" s="3" t="s">
        <v>22978</v>
      </c>
      <c r="M371" s="4"/>
      <c r="N371" s="3" t="s">
        <v>22977</v>
      </c>
      <c r="O371" s="4"/>
      <c r="P371" t="s">
        <v>907</v>
      </c>
      <c r="Q371" s="3"/>
      <c r="R371" s="4"/>
      <c r="S371" t="s">
        <v>907</v>
      </c>
      <c r="T371" s="3"/>
      <c r="U371" s="4"/>
      <c r="V371" s="3" t="s">
        <v>22976</v>
      </c>
      <c r="W371" s="4"/>
      <c r="X371" s="3" t="s">
        <v>22975</v>
      </c>
      <c r="Y371" s="4"/>
      <c r="Z371" t="s">
        <v>907</v>
      </c>
      <c r="AA371" s="3" t="s">
        <v>22974</v>
      </c>
      <c r="AB371" s="4"/>
      <c r="AC371" s="3" t="s">
        <v>22973</v>
      </c>
      <c r="AD371" s="4"/>
      <c r="AE371" s="3" t="s">
        <v>22972</v>
      </c>
      <c r="AF371" s="4"/>
      <c r="AG371" s="3"/>
      <c r="AH371" s="4"/>
      <c r="AI371" s="3" t="s">
        <v>22971</v>
      </c>
      <c r="AJ371" s="4"/>
      <c r="AK371" s="3" t="s">
        <v>22970</v>
      </c>
      <c r="AL371" s="4"/>
      <c r="AM371" s="3" t="s">
        <v>22969</v>
      </c>
      <c r="AN371" s="4"/>
      <c r="AO371" s="3"/>
      <c r="AP371" s="4"/>
      <c r="AQ371" s="3" t="s">
        <v>22968</v>
      </c>
      <c r="AR371" s="4"/>
      <c r="AS371" s="3" t="s">
        <v>923</v>
      </c>
      <c r="AT371" s="4"/>
      <c r="AU371" s="3" t="s">
        <v>22967</v>
      </c>
      <c r="AV371" s="4"/>
      <c r="AW371" s="3" t="s">
        <v>22966</v>
      </c>
      <c r="AX371" s="4"/>
      <c r="AY371" s="3" t="s">
        <v>22965</v>
      </c>
      <c r="AZ371" s="4"/>
      <c r="BA371" s="3" t="s">
        <v>22964</v>
      </c>
      <c r="BB371" s="4"/>
      <c r="BC371" s="3" t="s">
        <v>22963</v>
      </c>
      <c r="BD371" s="4"/>
      <c r="BE371" s="3" t="s">
        <v>22962</v>
      </c>
    </row>
    <row r="372" spans="2:57" customFormat="1">
      <c r="B372" t="str">
        <f>IFERROR(VLOOKUP(E372,Swadesh!$C$6:$D$212,2,FALSE),"")</f>
        <v/>
      </c>
      <c r="D372" t="s">
        <v>22454</v>
      </c>
      <c r="E372" s="6" t="s">
        <v>22961</v>
      </c>
      <c r="F372" s="5">
        <v>4.8499999999999996</v>
      </c>
      <c r="G372">
        <f t="shared" si="5"/>
        <v>2</v>
      </c>
      <c r="H372" s="3" t="s">
        <v>22960</v>
      </c>
      <c r="I372" s="4"/>
      <c r="J372" s="3" t="s">
        <v>22959</v>
      </c>
      <c r="K372" s="4" t="s">
        <v>22958</v>
      </c>
      <c r="L372" s="3" t="s">
        <v>22957</v>
      </c>
      <c r="M372" s="4"/>
      <c r="N372" s="3" t="s">
        <v>22956</v>
      </c>
      <c r="O372" s="4"/>
      <c r="P372" t="s">
        <v>907</v>
      </c>
      <c r="Q372" s="3"/>
      <c r="R372" s="4"/>
      <c r="S372" t="s">
        <v>907</v>
      </c>
      <c r="T372" s="3" t="s">
        <v>22955</v>
      </c>
      <c r="U372" s="4" t="s">
        <v>22954</v>
      </c>
      <c r="V372" s="3" t="s">
        <v>22953</v>
      </c>
      <c r="W372" s="4" t="s">
        <v>22952</v>
      </c>
      <c r="X372" s="3" t="s">
        <v>22951</v>
      </c>
      <c r="Y372" s="4"/>
      <c r="Z372" t="s">
        <v>907</v>
      </c>
      <c r="AA372" s="3" t="s">
        <v>22950</v>
      </c>
      <c r="AB372" s="4"/>
      <c r="AC372" s="3" t="s">
        <v>22949</v>
      </c>
      <c r="AD372" s="4"/>
      <c r="AE372" s="3" t="s">
        <v>22948</v>
      </c>
      <c r="AF372" s="4"/>
      <c r="AG372" s="3" t="s">
        <v>22947</v>
      </c>
      <c r="AH372" s="4"/>
      <c r="AI372" s="3" t="s">
        <v>22946</v>
      </c>
      <c r="AJ372" s="4"/>
      <c r="AK372" s="3" t="s">
        <v>22945</v>
      </c>
      <c r="AL372" s="4"/>
      <c r="AM372" s="3" t="s">
        <v>22944</v>
      </c>
      <c r="AN372" s="4"/>
      <c r="AO372" s="3" t="s">
        <v>22943</v>
      </c>
      <c r="AP372" s="4"/>
      <c r="AQ372" s="3" t="s">
        <v>22942</v>
      </c>
      <c r="AR372" s="4"/>
      <c r="AS372" s="3" t="s">
        <v>22941</v>
      </c>
      <c r="AT372" s="4"/>
      <c r="AU372" s="3" t="s">
        <v>22940</v>
      </c>
      <c r="AV372" s="4"/>
      <c r="AW372" s="3" t="s">
        <v>22939</v>
      </c>
      <c r="AX372" s="4"/>
      <c r="AY372" s="3" t="s">
        <v>22938</v>
      </c>
      <c r="AZ372" s="4"/>
      <c r="BA372" s="3" t="s">
        <v>22937</v>
      </c>
      <c r="BB372" s="4"/>
      <c r="BC372" s="3" t="s">
        <v>22936</v>
      </c>
      <c r="BD372" s="4"/>
      <c r="BE372" s="3" t="s">
        <v>22935</v>
      </c>
    </row>
    <row r="373" spans="2:57" customFormat="1">
      <c r="B373" t="str">
        <f>IFERROR(VLOOKUP(E373,Swadesh!$C$6:$D$212,2,FALSE),"")</f>
        <v/>
      </c>
      <c r="D373" t="s">
        <v>22454</v>
      </c>
      <c r="E373" s="6" t="s">
        <v>22934</v>
      </c>
      <c r="F373" s="5">
        <v>4.8520000000000003</v>
      </c>
      <c r="G373">
        <f t="shared" si="5"/>
        <v>3</v>
      </c>
      <c r="H373" s="3" t="s">
        <v>22933</v>
      </c>
      <c r="I373" s="4" t="s">
        <v>22932</v>
      </c>
      <c r="J373" s="3" t="s">
        <v>22931</v>
      </c>
      <c r="K373" s="4" t="s">
        <v>22930</v>
      </c>
      <c r="L373" s="3"/>
      <c r="M373" s="4"/>
      <c r="N373" s="3" t="s">
        <v>22929</v>
      </c>
      <c r="O373" s="4"/>
      <c r="P373" t="s">
        <v>907</v>
      </c>
      <c r="Q373" s="3"/>
      <c r="R373" s="4"/>
      <c r="S373" t="s">
        <v>907</v>
      </c>
      <c r="T373" s="3" t="s">
        <v>22928</v>
      </c>
      <c r="U373" s="4"/>
      <c r="V373" s="3" t="s">
        <v>22927</v>
      </c>
      <c r="W373" s="4"/>
      <c r="X373" s="3" t="s">
        <v>22926</v>
      </c>
      <c r="Y373" s="4"/>
      <c r="Z373" t="s">
        <v>907</v>
      </c>
      <c r="AA373" s="3" t="s">
        <v>22925</v>
      </c>
      <c r="AB373" s="4" t="s">
        <v>22924</v>
      </c>
      <c r="AC373" s="3" t="s">
        <v>22923</v>
      </c>
      <c r="AD373" s="4"/>
      <c r="AE373" s="3" t="s">
        <v>22922</v>
      </c>
      <c r="AF373" s="4"/>
      <c r="AG373" s="3"/>
      <c r="AH373" s="4"/>
      <c r="AI373" s="3" t="s">
        <v>22921</v>
      </c>
      <c r="AJ373" s="4"/>
      <c r="AK373" s="3" t="s">
        <v>22920</v>
      </c>
      <c r="AL373" s="4"/>
      <c r="AM373" s="3" t="s">
        <v>22919</v>
      </c>
      <c r="AN373" s="4"/>
      <c r="AO373" s="3"/>
      <c r="AP373" s="4"/>
      <c r="AQ373" s="3" t="s">
        <v>22918</v>
      </c>
      <c r="AR373" s="4" t="s">
        <v>22917</v>
      </c>
      <c r="AS373" s="3" t="s">
        <v>923</v>
      </c>
      <c r="AT373" s="4"/>
      <c r="AU373" s="3" t="s">
        <v>22916</v>
      </c>
      <c r="AV373" s="4"/>
      <c r="AW373" s="3" t="s">
        <v>22915</v>
      </c>
      <c r="AX373" s="4"/>
      <c r="AY373" s="3" t="s">
        <v>22914</v>
      </c>
      <c r="AZ373" s="4"/>
      <c r="BA373" s="3" t="s">
        <v>22913</v>
      </c>
      <c r="BB373" s="4"/>
      <c r="BC373" s="3" t="s">
        <v>22912</v>
      </c>
      <c r="BD373" s="4"/>
      <c r="BE373" s="3" t="s">
        <v>1872</v>
      </c>
    </row>
    <row r="374" spans="2:57" customFormat="1">
      <c r="B374" t="str">
        <f>IFERROR(VLOOKUP(E374,Swadesh!$C$6:$D$212,2,FALSE),"")</f>
        <v/>
      </c>
      <c r="D374" t="s">
        <v>22454</v>
      </c>
      <c r="E374" s="6" t="s">
        <v>22911</v>
      </c>
      <c r="F374" s="5">
        <v>4.8529999999999998</v>
      </c>
      <c r="G374">
        <f t="shared" si="5"/>
        <v>3</v>
      </c>
      <c r="H374" s="3" t="s">
        <v>22910</v>
      </c>
      <c r="I374" s="4"/>
      <c r="J374" s="3" t="s">
        <v>22909</v>
      </c>
      <c r="K374" s="4" t="s">
        <v>22908</v>
      </c>
      <c r="L374" s="3"/>
      <c r="M374" s="4"/>
      <c r="N374" s="3" t="s">
        <v>22907</v>
      </c>
      <c r="O374" s="4"/>
      <c r="P374" t="s">
        <v>907</v>
      </c>
      <c r="Q374" s="3"/>
      <c r="R374" s="4" t="s">
        <v>22906</v>
      </c>
      <c r="S374" t="s">
        <v>907</v>
      </c>
      <c r="T374" s="3" t="s">
        <v>22905</v>
      </c>
      <c r="U374" s="4" t="s">
        <v>22904</v>
      </c>
      <c r="V374" s="3" t="s">
        <v>22903</v>
      </c>
      <c r="W374" s="4" t="s">
        <v>22902</v>
      </c>
      <c r="X374" s="3" t="s">
        <v>22901</v>
      </c>
      <c r="Y374" s="4"/>
      <c r="Z374" t="s">
        <v>907</v>
      </c>
      <c r="AA374" s="3" t="s">
        <v>22900</v>
      </c>
      <c r="AB374" s="4" t="s">
        <v>22899</v>
      </c>
      <c r="AC374" s="3" t="s">
        <v>22898</v>
      </c>
      <c r="AD374" s="4"/>
      <c r="AE374" s="3" t="s">
        <v>22897</v>
      </c>
      <c r="AF374" s="4"/>
      <c r="AG374" s="3"/>
      <c r="AH374" s="4"/>
      <c r="AI374" s="3" t="s">
        <v>22896</v>
      </c>
      <c r="AJ374" s="4"/>
      <c r="AK374" s="3" t="s">
        <v>22895</v>
      </c>
      <c r="AL374" s="4"/>
      <c r="AM374" s="3" t="s">
        <v>22894</v>
      </c>
      <c r="AN374" s="4"/>
      <c r="AO374" s="3"/>
      <c r="AP374" s="4"/>
      <c r="AQ374" s="3" t="s">
        <v>22893</v>
      </c>
      <c r="AR374" s="4"/>
      <c r="AS374" s="3" t="s">
        <v>923</v>
      </c>
      <c r="AT374" s="4"/>
      <c r="AU374" s="3" t="s">
        <v>22892</v>
      </c>
      <c r="AV374" s="4"/>
      <c r="AW374" s="3" t="s">
        <v>22891</v>
      </c>
      <c r="AX374" s="4"/>
      <c r="AY374" s="3" t="s">
        <v>22890</v>
      </c>
      <c r="AZ374" s="4" t="s">
        <v>22889</v>
      </c>
      <c r="BA374" s="3" t="s">
        <v>22888</v>
      </c>
      <c r="BB374" s="4"/>
      <c r="BC374" s="3" t="s">
        <v>22887</v>
      </c>
      <c r="BD374" s="4"/>
      <c r="BE374" s="3" t="s">
        <v>22886</v>
      </c>
    </row>
    <row r="375" spans="2:57" customFormat="1">
      <c r="B375" t="str">
        <f>IFERROR(VLOOKUP(E375,Swadesh!$C$6:$D$212,2,FALSE),"")</f>
        <v/>
      </c>
      <c r="D375" t="s">
        <v>22454</v>
      </c>
      <c r="E375" s="6" t="s">
        <v>22885</v>
      </c>
      <c r="F375" s="5">
        <v>4.8540000000000001</v>
      </c>
      <c r="G375">
        <f t="shared" si="5"/>
        <v>3</v>
      </c>
      <c r="H375" s="3" t="s">
        <v>22884</v>
      </c>
      <c r="I375" s="4"/>
      <c r="J375" s="3" t="s">
        <v>22883</v>
      </c>
      <c r="K375" s="4"/>
      <c r="L375" s="3" t="s">
        <v>22882</v>
      </c>
      <c r="M375" s="4"/>
      <c r="N375" s="3" t="s">
        <v>22881</v>
      </c>
      <c r="O375" s="4"/>
      <c r="P375" t="s">
        <v>907</v>
      </c>
      <c r="Q375" s="3"/>
      <c r="R375" s="4"/>
      <c r="S375" t="s">
        <v>907</v>
      </c>
      <c r="T375" s="3" t="s">
        <v>22880</v>
      </c>
      <c r="U375" s="4"/>
      <c r="V375" s="3" t="s">
        <v>22879</v>
      </c>
      <c r="W375" s="4"/>
      <c r="X375" s="3" t="s">
        <v>22878</v>
      </c>
      <c r="Y375" s="4"/>
      <c r="Z375" t="s">
        <v>907</v>
      </c>
      <c r="AA375" s="3" t="s">
        <v>22877</v>
      </c>
      <c r="AB375" s="4" t="s">
        <v>22876</v>
      </c>
      <c r="AC375" s="3" t="s">
        <v>22875</v>
      </c>
      <c r="AD375" s="4" t="s">
        <v>22874</v>
      </c>
      <c r="AE375" s="3" t="s">
        <v>22873</v>
      </c>
      <c r="AF375" s="4"/>
      <c r="AG375" s="3"/>
      <c r="AH375" s="4"/>
      <c r="AI375" s="3" t="s">
        <v>22872</v>
      </c>
      <c r="AJ375" s="4"/>
      <c r="AK375" s="3" t="s">
        <v>22871</v>
      </c>
      <c r="AL375" s="4"/>
      <c r="AM375" s="3" t="s">
        <v>22870</v>
      </c>
      <c r="AN375" s="4"/>
      <c r="AO375" s="3"/>
      <c r="AP375" s="4"/>
      <c r="AQ375" s="3" t="s">
        <v>22869</v>
      </c>
      <c r="AR375" s="4"/>
      <c r="AS375" s="3" t="s">
        <v>923</v>
      </c>
      <c r="AT375" s="4"/>
      <c r="AU375" s="3" t="s">
        <v>22868</v>
      </c>
      <c r="AV375" s="4"/>
      <c r="AW375" s="3" t="s">
        <v>22867</v>
      </c>
      <c r="AX375" s="4"/>
      <c r="AY375" s="3" t="s">
        <v>22866</v>
      </c>
      <c r="AZ375" s="4"/>
      <c r="BA375" s="3" t="s">
        <v>22865</v>
      </c>
      <c r="BB375" s="4"/>
      <c r="BC375" s="3" t="s">
        <v>22864</v>
      </c>
      <c r="BD375" s="4"/>
      <c r="BE375" s="3" t="s">
        <v>22863</v>
      </c>
    </row>
    <row r="376" spans="2:57" customFormat="1">
      <c r="B376" t="str">
        <f>IFERROR(VLOOKUP(E376,Swadesh!$C$6:$D$212,2,FALSE),"")</f>
        <v/>
      </c>
      <c r="D376" t="s">
        <v>22454</v>
      </c>
      <c r="E376" s="6" t="s">
        <v>22862</v>
      </c>
      <c r="F376" s="5">
        <v>4.8550000000000004</v>
      </c>
      <c r="G376">
        <f t="shared" si="5"/>
        <v>3</v>
      </c>
      <c r="H376" s="3" t="s">
        <v>22861</v>
      </c>
      <c r="I376" s="4"/>
      <c r="J376" s="3" t="s">
        <v>22860</v>
      </c>
      <c r="K376" s="4"/>
      <c r="L376" s="3"/>
      <c r="M376" s="4"/>
      <c r="N376" s="3" t="s">
        <v>22859</v>
      </c>
      <c r="O376" s="4"/>
      <c r="P376" t="s">
        <v>907</v>
      </c>
      <c r="Q376" s="3"/>
      <c r="R376" s="4"/>
      <c r="S376" t="s">
        <v>907</v>
      </c>
      <c r="T376" s="3" t="s">
        <v>22858</v>
      </c>
      <c r="U376" s="4"/>
      <c r="V376" s="3" t="s">
        <v>22857</v>
      </c>
      <c r="W376" s="4"/>
      <c r="X376" s="3" t="s">
        <v>22856</v>
      </c>
      <c r="Y376" s="4"/>
      <c r="Z376" t="s">
        <v>907</v>
      </c>
      <c r="AA376" s="3" t="s">
        <v>22855</v>
      </c>
      <c r="AB376" s="4" t="s">
        <v>22854</v>
      </c>
      <c r="AC376" s="3" t="s">
        <v>22853</v>
      </c>
      <c r="AD376" s="4"/>
      <c r="AE376" s="3" t="s">
        <v>22852</v>
      </c>
      <c r="AF376" s="4"/>
      <c r="AG376" s="3"/>
      <c r="AH376" s="4"/>
      <c r="AI376" s="3" t="s">
        <v>22851</v>
      </c>
      <c r="AJ376" s="4"/>
      <c r="AK376" s="3" t="s">
        <v>22850</v>
      </c>
      <c r="AL376" s="4" t="s">
        <v>22849</v>
      </c>
      <c r="AM376" s="3" t="s">
        <v>22848</v>
      </c>
      <c r="AN376" s="4"/>
      <c r="AO376" s="3"/>
      <c r="AP376" s="4"/>
      <c r="AQ376" s="3" t="s">
        <v>22847</v>
      </c>
      <c r="AR376" s="4"/>
      <c r="AS376" s="3" t="s">
        <v>923</v>
      </c>
      <c r="AT376" s="4"/>
      <c r="AU376" s="3" t="s">
        <v>22846</v>
      </c>
      <c r="AV376" s="4"/>
      <c r="AW376" s="3" t="s">
        <v>22845</v>
      </c>
      <c r="AX376" s="4"/>
      <c r="AY376" s="3" t="s">
        <v>22844</v>
      </c>
      <c r="AZ376" s="4"/>
      <c r="BA376" s="3" t="s">
        <v>22843</v>
      </c>
      <c r="BB376" s="4"/>
      <c r="BC376" s="3" t="s">
        <v>22842</v>
      </c>
      <c r="BD376" s="4"/>
      <c r="BE376" s="3" t="s">
        <v>22841</v>
      </c>
    </row>
    <row r="377" spans="2:57" customFormat="1">
      <c r="B377" t="str">
        <f>IFERROR(VLOOKUP(E377,Swadesh!$C$6:$D$212,2,FALSE),"")</f>
        <v/>
      </c>
      <c r="D377" t="s">
        <v>22454</v>
      </c>
      <c r="E377" s="6" t="s">
        <v>22840</v>
      </c>
      <c r="F377" s="5">
        <v>4.8559999999999999</v>
      </c>
      <c r="G377">
        <f t="shared" si="5"/>
        <v>3</v>
      </c>
      <c r="H377" s="3" t="s">
        <v>22839</v>
      </c>
      <c r="I377" s="4"/>
      <c r="J377" s="3" t="s">
        <v>22838</v>
      </c>
      <c r="K377" s="4" t="s">
        <v>959</v>
      </c>
      <c r="L377" s="3" t="s">
        <v>22837</v>
      </c>
      <c r="M377" s="4"/>
      <c r="N377" s="3" t="s">
        <v>22836</v>
      </c>
      <c r="O377" s="4"/>
      <c r="P377" t="s">
        <v>907</v>
      </c>
      <c r="Q377" s="3"/>
      <c r="R377" s="4" t="s">
        <v>22835</v>
      </c>
      <c r="S377" t="s">
        <v>907</v>
      </c>
      <c r="T377" s="3" t="s">
        <v>22834</v>
      </c>
      <c r="U377" s="4"/>
      <c r="V377" s="3" t="s">
        <v>22833</v>
      </c>
      <c r="W377" s="4"/>
      <c r="X377" s="3" t="s">
        <v>22832</v>
      </c>
      <c r="Y377" s="4"/>
      <c r="Z377" t="s">
        <v>907</v>
      </c>
      <c r="AA377" s="3"/>
      <c r="AB377" s="4"/>
      <c r="AC377" s="3" t="s">
        <v>22831</v>
      </c>
      <c r="AD377" s="4" t="s">
        <v>22830</v>
      </c>
      <c r="AE377" s="3" t="s">
        <v>22829</v>
      </c>
      <c r="AF377" s="4"/>
      <c r="AG377" s="3"/>
      <c r="AH377" s="4"/>
      <c r="AI377" s="3" t="s">
        <v>22828</v>
      </c>
      <c r="AJ377" s="4"/>
      <c r="AK377" s="3" t="s">
        <v>9279</v>
      </c>
      <c r="AL377" s="4"/>
      <c r="AM377" s="3" t="s">
        <v>22827</v>
      </c>
      <c r="AN377" s="4"/>
      <c r="AO377" s="3"/>
      <c r="AP377" s="4"/>
      <c r="AQ377" s="3" t="s">
        <v>22826</v>
      </c>
      <c r="AR377" s="4" t="s">
        <v>22825</v>
      </c>
      <c r="AS377" s="3" t="s">
        <v>923</v>
      </c>
      <c r="AT377" s="4"/>
      <c r="AU377" s="3" t="s">
        <v>10347</v>
      </c>
      <c r="AV377" s="4"/>
      <c r="AW377" s="3" t="s">
        <v>22824</v>
      </c>
      <c r="AX377" s="4"/>
      <c r="AY377" s="3" t="s">
        <v>22823</v>
      </c>
      <c r="AZ377" s="4"/>
      <c r="BA377" s="3" t="s">
        <v>22822</v>
      </c>
      <c r="BB377" s="4"/>
      <c r="BC377" s="3" t="s">
        <v>22821</v>
      </c>
      <c r="BD377" s="4"/>
      <c r="BE377" s="3" t="s">
        <v>22820</v>
      </c>
    </row>
    <row r="378" spans="2:57" customFormat="1">
      <c r="B378" t="str">
        <f>IFERROR(VLOOKUP(E378,Swadesh!$C$6:$D$212,2,FALSE),"")</f>
        <v/>
      </c>
      <c r="D378" t="s">
        <v>22454</v>
      </c>
      <c r="E378" s="6" t="s">
        <v>22807</v>
      </c>
      <c r="F378" s="5">
        <v>4.8570000000000002</v>
      </c>
      <c r="G378">
        <f t="shared" si="5"/>
        <v>3</v>
      </c>
      <c r="H378" s="3" t="s">
        <v>22819</v>
      </c>
      <c r="I378" s="4"/>
      <c r="J378" s="3" t="s">
        <v>22818</v>
      </c>
      <c r="K378" s="4"/>
      <c r="L378" s="3" t="s">
        <v>22817</v>
      </c>
      <c r="M378" s="4"/>
      <c r="N378" s="3" t="s">
        <v>22816</v>
      </c>
      <c r="O378" s="4"/>
      <c r="P378" t="s">
        <v>907</v>
      </c>
      <c r="Q378" s="3"/>
      <c r="R378" s="4"/>
      <c r="S378" t="s">
        <v>907</v>
      </c>
      <c r="T378" s="3" t="s">
        <v>22815</v>
      </c>
      <c r="U378" s="4" t="s">
        <v>22814</v>
      </c>
      <c r="V378" s="3" t="s">
        <v>22813</v>
      </c>
      <c r="W378" s="4"/>
      <c r="X378" s="3" t="s">
        <v>22812</v>
      </c>
      <c r="Y378" s="4"/>
      <c r="Z378" t="s">
        <v>907</v>
      </c>
      <c r="AA378" s="3" t="s">
        <v>22811</v>
      </c>
      <c r="AB378" s="4"/>
      <c r="AC378" s="3" t="s">
        <v>22807</v>
      </c>
      <c r="AD378" s="4"/>
      <c r="AE378" s="3" t="s">
        <v>22810</v>
      </c>
      <c r="AF378" s="4"/>
      <c r="AG378" s="3"/>
      <c r="AH378" s="4"/>
      <c r="AI378" s="3" t="s">
        <v>22809</v>
      </c>
      <c r="AJ378" s="4"/>
      <c r="AK378" s="3" t="s">
        <v>22808</v>
      </c>
      <c r="AL378" s="4"/>
      <c r="AM378" s="3" t="s">
        <v>22807</v>
      </c>
      <c r="AN378" s="4"/>
      <c r="AO378" s="3"/>
      <c r="AP378" s="4"/>
      <c r="AQ378" s="3" t="s">
        <v>4758</v>
      </c>
      <c r="AR378" s="4"/>
      <c r="AS378" s="3" t="s">
        <v>923</v>
      </c>
      <c r="AT378" s="4"/>
      <c r="AU378" s="3" t="s">
        <v>22806</v>
      </c>
      <c r="AV378" s="4"/>
      <c r="AW378" s="3" t="s">
        <v>22805</v>
      </c>
      <c r="AX378" s="4"/>
      <c r="AY378" s="3" t="s">
        <v>22804</v>
      </c>
      <c r="AZ378" s="4"/>
      <c r="BA378" s="3" t="s">
        <v>22803</v>
      </c>
      <c r="BB378" s="4"/>
      <c r="BC378" s="3" t="s">
        <v>22802</v>
      </c>
      <c r="BD378" s="4"/>
      <c r="BE378" s="3" t="s">
        <v>22801</v>
      </c>
    </row>
    <row r="379" spans="2:57" customFormat="1">
      <c r="B379" t="str">
        <f>IFERROR(VLOOKUP(E379,Swadesh!$C$6:$D$212,2,FALSE),"")</f>
        <v/>
      </c>
      <c r="D379" t="s">
        <v>22454</v>
      </c>
      <c r="E379" s="6" t="s">
        <v>22800</v>
      </c>
      <c r="F379" s="5">
        <v>4.8579999999999997</v>
      </c>
      <c r="G379">
        <f t="shared" si="5"/>
        <v>3</v>
      </c>
      <c r="H379" s="3" t="s">
        <v>22799</v>
      </c>
      <c r="I379" s="4"/>
      <c r="J379" s="3" t="s">
        <v>22798</v>
      </c>
      <c r="K379" s="4" t="s">
        <v>959</v>
      </c>
      <c r="L379" s="3" t="s">
        <v>7271</v>
      </c>
      <c r="M379" s="4"/>
      <c r="N379" s="3" t="s">
        <v>22797</v>
      </c>
      <c r="O379" s="4"/>
      <c r="P379" t="s">
        <v>907</v>
      </c>
      <c r="Q379" s="3" t="s">
        <v>13087</v>
      </c>
      <c r="R379" s="4" t="s">
        <v>5858</v>
      </c>
      <c r="S379" t="s">
        <v>907</v>
      </c>
      <c r="T379" s="3" t="s">
        <v>22796</v>
      </c>
      <c r="U379" s="4"/>
      <c r="V379" s="3" t="s">
        <v>22795</v>
      </c>
      <c r="W379" s="4"/>
      <c r="X379" s="3" t="s">
        <v>21111</v>
      </c>
      <c r="Y379" s="4"/>
      <c r="Z379" t="s">
        <v>907</v>
      </c>
      <c r="AA379" s="3" t="s">
        <v>22794</v>
      </c>
      <c r="AB379" s="4"/>
      <c r="AC379" s="3" t="s">
        <v>22793</v>
      </c>
      <c r="AD379" s="4"/>
      <c r="AE379" s="3" t="s">
        <v>22792</v>
      </c>
      <c r="AF379" s="4"/>
      <c r="AG379" s="3"/>
      <c r="AH379" s="4"/>
      <c r="AI379" s="3" t="s">
        <v>22791</v>
      </c>
      <c r="AJ379" s="4"/>
      <c r="AK379" s="3" t="s">
        <v>22790</v>
      </c>
      <c r="AL379" s="4"/>
      <c r="AM379" s="3" t="s">
        <v>22789</v>
      </c>
      <c r="AN379" s="4"/>
      <c r="AO379" s="3"/>
      <c r="AP379" s="4"/>
      <c r="AQ379" s="3" t="s">
        <v>22788</v>
      </c>
      <c r="AR379" s="4"/>
      <c r="AS379" s="3" t="s">
        <v>923</v>
      </c>
      <c r="AT379" s="4"/>
      <c r="AU379" s="3" t="s">
        <v>22787</v>
      </c>
      <c r="AV379" s="4"/>
      <c r="AW379" s="3" t="s">
        <v>22786</v>
      </c>
      <c r="AX379" s="4"/>
      <c r="AY379" s="3" t="s">
        <v>22785</v>
      </c>
      <c r="AZ379" s="4"/>
      <c r="BA379" s="3" t="s">
        <v>22784</v>
      </c>
      <c r="BB379" s="4"/>
      <c r="BC379" s="3" t="s">
        <v>22783</v>
      </c>
      <c r="BD379" s="4"/>
      <c r="BE379" s="3" t="s">
        <v>22782</v>
      </c>
    </row>
    <row r="380" spans="2:57" customFormat="1">
      <c r="B380" t="str">
        <f>IFERROR(VLOOKUP(E380,Swadesh!$C$6:$D$212,2,FALSE),"")</f>
        <v/>
      </c>
      <c r="D380" t="s">
        <v>22454</v>
      </c>
      <c r="E380" s="6" t="s">
        <v>22781</v>
      </c>
      <c r="F380" s="5">
        <v>4.8600000000000003</v>
      </c>
      <c r="G380">
        <f t="shared" si="5"/>
        <v>2</v>
      </c>
      <c r="H380" s="3" t="s">
        <v>22780</v>
      </c>
      <c r="I380" s="4" t="s">
        <v>22779</v>
      </c>
      <c r="J380" s="3" t="s">
        <v>22778</v>
      </c>
      <c r="K380" s="4" t="s">
        <v>22777</v>
      </c>
      <c r="L380" s="3" t="s">
        <v>22776</v>
      </c>
      <c r="M380" s="4"/>
      <c r="N380" s="3" t="s">
        <v>22775</v>
      </c>
      <c r="O380" s="4"/>
      <c r="P380" t="s">
        <v>907</v>
      </c>
      <c r="Q380" s="3"/>
      <c r="R380" s="4"/>
      <c r="S380" t="s">
        <v>907</v>
      </c>
      <c r="T380" s="3" t="s">
        <v>22774</v>
      </c>
      <c r="U380" s="4"/>
      <c r="V380" s="3" t="s">
        <v>22773</v>
      </c>
      <c r="W380" s="4"/>
      <c r="X380" s="3" t="s">
        <v>22772</v>
      </c>
      <c r="Y380" s="4"/>
      <c r="Z380" t="s">
        <v>907</v>
      </c>
      <c r="AA380" s="3" t="s">
        <v>22771</v>
      </c>
      <c r="AB380" s="4"/>
      <c r="AC380" s="3" t="s">
        <v>22770</v>
      </c>
      <c r="AD380" s="4"/>
      <c r="AE380" s="3" t="s">
        <v>22769</v>
      </c>
      <c r="AF380" s="4"/>
      <c r="AG380" s="3" t="s">
        <v>22768</v>
      </c>
      <c r="AH380" s="4" t="s">
        <v>22767</v>
      </c>
      <c r="AI380" s="3" t="s">
        <v>22766</v>
      </c>
      <c r="AJ380" s="4"/>
      <c r="AK380" s="3" t="s">
        <v>22765</v>
      </c>
      <c r="AL380" s="4"/>
      <c r="AM380" s="3" t="s">
        <v>22764</v>
      </c>
      <c r="AN380" s="4"/>
      <c r="AO380" s="3" t="s">
        <v>22763</v>
      </c>
      <c r="AP380" s="4"/>
      <c r="AQ380" s="3" t="s">
        <v>22762</v>
      </c>
      <c r="AR380" s="4"/>
      <c r="AS380" s="3" t="s">
        <v>22761</v>
      </c>
      <c r="AT380" s="4"/>
      <c r="AU380" s="3" t="s">
        <v>22760</v>
      </c>
      <c r="AV380" s="4"/>
      <c r="AW380" s="3" t="s">
        <v>22759</v>
      </c>
      <c r="AX380" s="4" t="s">
        <v>22758</v>
      </c>
      <c r="AY380" s="3" t="s">
        <v>22757</v>
      </c>
      <c r="AZ380" s="4"/>
      <c r="BA380" s="3" t="s">
        <v>22756</v>
      </c>
      <c r="BB380" s="4"/>
      <c r="BC380" s="3" t="s">
        <v>22755</v>
      </c>
      <c r="BD380" s="4"/>
      <c r="BE380" s="3" t="s">
        <v>22754</v>
      </c>
    </row>
    <row r="381" spans="2:57" customFormat="1">
      <c r="B381" t="str">
        <f>IFERROR(VLOOKUP(E381,Swadesh!$C$6:$D$212,2,FALSE),"")</f>
        <v/>
      </c>
      <c r="D381" t="s">
        <v>22454</v>
      </c>
      <c r="E381" s="6" t="s">
        <v>22753</v>
      </c>
      <c r="F381" s="5">
        <v>4.87</v>
      </c>
      <c r="G381">
        <f t="shared" si="5"/>
        <v>2</v>
      </c>
      <c r="H381" s="3" t="s">
        <v>22752</v>
      </c>
      <c r="I381" s="4"/>
      <c r="J381" s="3" t="s">
        <v>22751</v>
      </c>
      <c r="K381" s="4" t="s">
        <v>20943</v>
      </c>
      <c r="L381" s="3" t="s">
        <v>22750</v>
      </c>
      <c r="M381" s="4"/>
      <c r="N381" s="3" t="s">
        <v>22749</v>
      </c>
      <c r="O381" s="4"/>
      <c r="P381" t="s">
        <v>907</v>
      </c>
      <c r="Q381" s="3"/>
      <c r="R381" s="4"/>
      <c r="S381" t="s">
        <v>907</v>
      </c>
      <c r="T381" s="3"/>
      <c r="U381" s="4"/>
      <c r="V381" s="3" t="s">
        <v>22748</v>
      </c>
      <c r="W381" s="4"/>
      <c r="X381" s="3" t="s">
        <v>22747</v>
      </c>
      <c r="Y381" s="4"/>
      <c r="Z381" t="s">
        <v>907</v>
      </c>
      <c r="AA381" s="3" t="s">
        <v>22746</v>
      </c>
      <c r="AB381" s="4"/>
      <c r="AC381" s="3" t="s">
        <v>22745</v>
      </c>
      <c r="AD381" s="4"/>
      <c r="AE381" s="3" t="s">
        <v>22744</v>
      </c>
      <c r="AF381" s="4" t="s">
        <v>22743</v>
      </c>
      <c r="AG381" s="3" t="s">
        <v>22742</v>
      </c>
      <c r="AH381" s="4"/>
      <c r="AI381" s="3" t="s">
        <v>22741</v>
      </c>
      <c r="AJ381" s="4"/>
      <c r="AK381" s="3" t="s">
        <v>22740</v>
      </c>
      <c r="AL381" s="4"/>
      <c r="AM381" s="3" t="s">
        <v>22739</v>
      </c>
      <c r="AN381" s="4"/>
      <c r="AO381" s="3" t="s">
        <v>22738</v>
      </c>
      <c r="AP381" s="4"/>
      <c r="AQ381" s="3" t="s">
        <v>22737</v>
      </c>
      <c r="AR381" s="4"/>
      <c r="AS381" s="3" t="s">
        <v>22736</v>
      </c>
      <c r="AT381" s="4"/>
      <c r="AU381" s="3" t="s">
        <v>22735</v>
      </c>
      <c r="AV381" s="4"/>
      <c r="AW381" s="3" t="s">
        <v>22734</v>
      </c>
      <c r="AX381" s="4"/>
      <c r="AY381" s="3" t="s">
        <v>22733</v>
      </c>
      <c r="AZ381" s="4"/>
      <c r="BA381" s="3" t="s">
        <v>22732</v>
      </c>
      <c r="BB381" s="4"/>
      <c r="BC381" s="3" t="s">
        <v>22731</v>
      </c>
      <c r="BD381" s="4"/>
      <c r="BE381" s="3" t="s">
        <v>22730</v>
      </c>
    </row>
    <row r="382" spans="2:57" customFormat="1">
      <c r="B382" t="str">
        <f>IFERROR(VLOOKUP(E382,Swadesh!$C$6:$D$212,2,FALSE),"")</f>
        <v/>
      </c>
      <c r="D382" t="s">
        <v>22454</v>
      </c>
      <c r="E382" s="6" t="s">
        <v>22729</v>
      </c>
      <c r="F382" s="5">
        <v>4.88</v>
      </c>
      <c r="G382">
        <f t="shared" si="5"/>
        <v>2</v>
      </c>
      <c r="H382" s="3" t="s">
        <v>22728</v>
      </c>
      <c r="I382" s="4"/>
      <c r="J382" s="3" t="s">
        <v>22727</v>
      </c>
      <c r="K382" s="4"/>
      <c r="L382" s="3" t="s">
        <v>22726</v>
      </c>
      <c r="M382" s="4"/>
      <c r="N382" s="3" t="s">
        <v>22725</v>
      </c>
      <c r="O382" s="4"/>
      <c r="P382" t="s">
        <v>907</v>
      </c>
      <c r="Q382" s="3"/>
      <c r="R382" s="4"/>
      <c r="S382" t="s">
        <v>907</v>
      </c>
      <c r="T382" s="3"/>
      <c r="U382" s="4"/>
      <c r="V382" s="3" t="s">
        <v>22724</v>
      </c>
      <c r="W382" s="4"/>
      <c r="X382" s="3" t="s">
        <v>22723</v>
      </c>
      <c r="Y382" s="4"/>
      <c r="Z382" t="s">
        <v>907</v>
      </c>
      <c r="AA382" s="3" t="s">
        <v>22722</v>
      </c>
      <c r="AB382" s="4"/>
      <c r="AC382" s="3" t="s">
        <v>22721</v>
      </c>
      <c r="AD382" s="4"/>
      <c r="AE382" s="3" t="s">
        <v>22720</v>
      </c>
      <c r="AF382" s="4"/>
      <c r="AG382" s="3" t="s">
        <v>22719</v>
      </c>
      <c r="AH382" s="4"/>
      <c r="AI382" s="3" t="s">
        <v>22718</v>
      </c>
      <c r="AJ382" s="4"/>
      <c r="AK382" s="3" t="s">
        <v>22717</v>
      </c>
      <c r="AL382" s="4"/>
      <c r="AM382" s="3" t="s">
        <v>22716</v>
      </c>
      <c r="AN382" s="4"/>
      <c r="AO382" s="3" t="s">
        <v>22715</v>
      </c>
      <c r="AP382" s="4"/>
      <c r="AQ382" s="3" t="s">
        <v>22714</v>
      </c>
      <c r="AR382" s="4"/>
      <c r="AS382" s="3" t="s">
        <v>923</v>
      </c>
      <c r="AT382" s="4"/>
      <c r="AU382" s="3" t="s">
        <v>22713</v>
      </c>
      <c r="AV382" s="4"/>
      <c r="AW382" s="3" t="s">
        <v>22712</v>
      </c>
      <c r="AX382" s="4"/>
      <c r="AY382" s="3" t="s">
        <v>22711</v>
      </c>
      <c r="AZ382" s="4"/>
      <c r="BA382" s="3" t="s">
        <v>22710</v>
      </c>
      <c r="BB382" s="4"/>
      <c r="BC382" s="3" t="s">
        <v>22709</v>
      </c>
      <c r="BD382" s="4"/>
      <c r="BE382" s="3" t="s">
        <v>22708</v>
      </c>
    </row>
    <row r="383" spans="2:57" customFormat="1">
      <c r="B383" t="str">
        <f>IFERROR(VLOOKUP(E383,Swadesh!$C$6:$D$212,2,FALSE),"")</f>
        <v/>
      </c>
      <c r="D383" t="s">
        <v>22454</v>
      </c>
      <c r="E383" s="6" t="s">
        <v>22693</v>
      </c>
      <c r="F383" s="5">
        <v>4.8899999999999997</v>
      </c>
      <c r="G383">
        <f t="shared" si="5"/>
        <v>2</v>
      </c>
      <c r="H383" s="3" t="s">
        <v>22707</v>
      </c>
      <c r="I383" s="4"/>
      <c r="J383" s="3" t="s">
        <v>22706</v>
      </c>
      <c r="K383" s="4" t="s">
        <v>9973</v>
      </c>
      <c r="L383" s="3" t="s">
        <v>22705</v>
      </c>
      <c r="M383" s="4"/>
      <c r="N383" s="3" t="s">
        <v>22704</v>
      </c>
      <c r="O383" s="4"/>
      <c r="P383" t="s">
        <v>907</v>
      </c>
      <c r="Q383" s="3"/>
      <c r="R383" s="4"/>
      <c r="S383" t="s">
        <v>907</v>
      </c>
      <c r="T383" s="3"/>
      <c r="U383" s="4"/>
      <c r="V383" s="3"/>
      <c r="W383" s="4"/>
      <c r="X383" s="3" t="s">
        <v>22703</v>
      </c>
      <c r="Y383" s="4"/>
      <c r="Z383" t="s">
        <v>907</v>
      </c>
      <c r="AA383" s="3" t="s">
        <v>22702</v>
      </c>
      <c r="AB383" s="4" t="s">
        <v>22701</v>
      </c>
      <c r="AC383" s="3" t="s">
        <v>22700</v>
      </c>
      <c r="AD383" s="4"/>
      <c r="AE383" s="3" t="s">
        <v>22699</v>
      </c>
      <c r="AF383" s="4" t="s">
        <v>22698</v>
      </c>
      <c r="AG383" s="3" t="s">
        <v>22697</v>
      </c>
      <c r="AH383" s="4"/>
      <c r="AI383" s="3" t="s">
        <v>22696</v>
      </c>
      <c r="AJ383" s="4"/>
      <c r="AK383" s="3" t="s">
        <v>22695</v>
      </c>
      <c r="AL383" s="4" t="s">
        <v>22694</v>
      </c>
      <c r="AM383" s="3" t="s">
        <v>22693</v>
      </c>
      <c r="AN383" s="4"/>
      <c r="AO383" s="3" t="s">
        <v>22692</v>
      </c>
      <c r="AP383" s="4"/>
      <c r="AQ383" s="3" t="s">
        <v>22691</v>
      </c>
      <c r="AR383" s="4"/>
      <c r="AS383" s="3" t="s">
        <v>22690</v>
      </c>
      <c r="AT383" s="4" t="s">
        <v>22689</v>
      </c>
      <c r="AU383" s="3" t="s">
        <v>22688</v>
      </c>
      <c r="AV383" s="4"/>
      <c r="AW383" s="3" t="s">
        <v>22687</v>
      </c>
      <c r="AX383" s="4"/>
      <c r="AY383" s="3" t="s">
        <v>22686</v>
      </c>
      <c r="AZ383" s="4"/>
      <c r="BA383" s="3" t="s">
        <v>22685</v>
      </c>
      <c r="BB383" s="4"/>
      <c r="BC383" s="3" t="s">
        <v>22684</v>
      </c>
      <c r="BD383" s="4"/>
      <c r="BE383" s="3" t="s">
        <v>22683</v>
      </c>
    </row>
    <row r="384" spans="2:57" customFormat="1">
      <c r="B384" t="str">
        <f>IFERROR(VLOOKUP(E384,Swadesh!$C$6:$D$212,2,FALSE),"")</f>
        <v/>
      </c>
      <c r="D384" t="s">
        <v>22454</v>
      </c>
      <c r="E384" s="6" t="s">
        <v>22682</v>
      </c>
      <c r="F384" s="5">
        <v>4.91</v>
      </c>
      <c r="G384">
        <f t="shared" si="5"/>
        <v>2</v>
      </c>
      <c r="H384" s="3" t="s">
        <v>22681</v>
      </c>
      <c r="I384" s="4"/>
      <c r="J384" s="3" t="s">
        <v>22680</v>
      </c>
      <c r="K384" s="4"/>
      <c r="L384" s="3" t="s">
        <v>22679</v>
      </c>
      <c r="M384" s="4" t="s">
        <v>22678</v>
      </c>
      <c r="N384" s="3" t="s">
        <v>22677</v>
      </c>
      <c r="O384" s="4"/>
      <c r="P384" t="s">
        <v>907</v>
      </c>
      <c r="Q384" s="3"/>
      <c r="R384" s="4"/>
      <c r="S384" t="s">
        <v>907</v>
      </c>
      <c r="T384" s="3" t="s">
        <v>22676</v>
      </c>
      <c r="U384" s="4" t="s">
        <v>22675</v>
      </c>
      <c r="V384" s="3" t="s">
        <v>22674</v>
      </c>
      <c r="W384" s="4"/>
      <c r="X384" s="3" t="s">
        <v>22673</v>
      </c>
      <c r="Y384" s="4"/>
      <c r="Z384" t="s">
        <v>907</v>
      </c>
      <c r="AA384" s="3" t="s">
        <v>22672</v>
      </c>
      <c r="AB384" s="4" t="s">
        <v>22671</v>
      </c>
      <c r="AC384" s="3" t="s">
        <v>22670</v>
      </c>
      <c r="AD384" s="4"/>
      <c r="AE384" s="3" t="s">
        <v>22669</v>
      </c>
      <c r="AF384" s="4"/>
      <c r="AG384" s="3" t="s">
        <v>22668</v>
      </c>
      <c r="AH384" s="4"/>
      <c r="AI384" s="3" t="s">
        <v>22667</v>
      </c>
      <c r="AJ384" s="4"/>
      <c r="AK384" s="3" t="s">
        <v>22666</v>
      </c>
      <c r="AL384" s="4"/>
      <c r="AM384" s="3" t="s">
        <v>22665</v>
      </c>
      <c r="AN384" s="4"/>
      <c r="AO384" s="3" t="s">
        <v>22664</v>
      </c>
      <c r="AP384" s="4"/>
      <c r="AQ384" s="3" t="s">
        <v>22663</v>
      </c>
      <c r="AR384" s="4"/>
      <c r="AS384" s="3" t="s">
        <v>22662</v>
      </c>
      <c r="AT384" s="4"/>
      <c r="AU384" s="3" t="s">
        <v>22661</v>
      </c>
      <c r="AV384" s="4"/>
      <c r="AW384" s="3" t="s">
        <v>22660</v>
      </c>
      <c r="AX384" s="4"/>
      <c r="AY384" s="3" t="s">
        <v>22659</v>
      </c>
      <c r="AZ384" s="4"/>
      <c r="BA384" s="3" t="s">
        <v>22658</v>
      </c>
      <c r="BB384" s="4"/>
      <c r="BC384" s="3" t="s">
        <v>22657</v>
      </c>
      <c r="BD384" s="4"/>
      <c r="BE384" s="3" t="s">
        <v>22656</v>
      </c>
    </row>
    <row r="385" spans="2:58" customFormat="1">
      <c r="B385" t="str">
        <f>IFERROR(VLOOKUP(E385,Swadesh!$C$6:$D$212,2,FALSE),"")</f>
        <v/>
      </c>
      <c r="D385" t="s">
        <v>22454</v>
      </c>
      <c r="E385" s="6" t="s">
        <v>22655</v>
      </c>
      <c r="F385" s="5">
        <v>4.9119999999999999</v>
      </c>
      <c r="G385">
        <f t="shared" si="5"/>
        <v>3</v>
      </c>
      <c r="H385" s="3" t="s">
        <v>22654</v>
      </c>
      <c r="I385" s="4"/>
      <c r="J385" s="3" t="s">
        <v>22653</v>
      </c>
      <c r="K385" s="4" t="s">
        <v>22652</v>
      </c>
      <c r="L385" s="3" t="s">
        <v>22651</v>
      </c>
      <c r="M385" s="4"/>
      <c r="N385" s="3" t="s">
        <v>22650</v>
      </c>
      <c r="O385" s="4"/>
      <c r="P385" t="s">
        <v>907</v>
      </c>
      <c r="Q385" s="3"/>
      <c r="R385" s="4" t="s">
        <v>22649</v>
      </c>
      <c r="S385" t="s">
        <v>907</v>
      </c>
      <c r="T385" s="3" t="s">
        <v>22648</v>
      </c>
      <c r="U385" s="4"/>
      <c r="V385" s="3" t="s">
        <v>22647</v>
      </c>
      <c r="W385" s="4"/>
      <c r="X385" s="3" t="s">
        <v>22646</v>
      </c>
      <c r="Y385" s="4"/>
      <c r="Z385" t="s">
        <v>907</v>
      </c>
      <c r="AA385" s="3" t="s">
        <v>22645</v>
      </c>
      <c r="AB385" s="4"/>
      <c r="AC385" s="3" t="s">
        <v>22644</v>
      </c>
      <c r="AD385" s="4"/>
      <c r="AE385" s="3" t="s">
        <v>22643</v>
      </c>
      <c r="AF385" s="4"/>
      <c r="AG385" s="3"/>
      <c r="AH385" s="4"/>
      <c r="AI385" s="3" t="s">
        <v>22642</v>
      </c>
      <c r="AJ385" s="4"/>
      <c r="AK385" s="3" t="s">
        <v>22641</v>
      </c>
      <c r="AL385" s="4"/>
      <c r="AM385" s="3" t="s">
        <v>22640</v>
      </c>
      <c r="AN385" s="4"/>
      <c r="AO385" s="3"/>
      <c r="AP385" s="4"/>
      <c r="AQ385" s="3" t="s">
        <v>22639</v>
      </c>
      <c r="AR385" s="4"/>
      <c r="AS385" s="3" t="s">
        <v>22638</v>
      </c>
      <c r="AT385" s="4"/>
      <c r="AU385" s="3" t="s">
        <v>22637</v>
      </c>
      <c r="AV385" s="4"/>
      <c r="AW385" s="3" t="s">
        <v>22636</v>
      </c>
      <c r="AX385" s="4"/>
      <c r="AY385" s="3" t="s">
        <v>22635</v>
      </c>
      <c r="AZ385" s="4" t="s">
        <v>22634</v>
      </c>
      <c r="BA385" s="3" t="s">
        <v>22633</v>
      </c>
      <c r="BB385" s="4"/>
      <c r="BC385" s="3" t="s">
        <v>22632</v>
      </c>
      <c r="BD385" s="4"/>
      <c r="BE385" s="3" t="s">
        <v>22631</v>
      </c>
      <c r="BF385" s="4"/>
    </row>
    <row r="386" spans="2:58" customFormat="1">
      <c r="B386" t="str">
        <f>IFERROR(VLOOKUP(E386,Swadesh!$C$6:$D$212,2,FALSE),"")</f>
        <v/>
      </c>
      <c r="D386" t="s">
        <v>22454</v>
      </c>
      <c r="E386" s="6" t="s">
        <v>22630</v>
      </c>
      <c r="F386" s="5">
        <v>4.92</v>
      </c>
      <c r="G386">
        <f t="shared" si="5"/>
        <v>2</v>
      </c>
      <c r="H386" s="3" t="s">
        <v>22629</v>
      </c>
      <c r="I386" s="4"/>
      <c r="J386" s="3" t="s">
        <v>22628</v>
      </c>
      <c r="K386" s="4" t="s">
        <v>22627</v>
      </c>
      <c r="L386" s="3" t="s">
        <v>22626</v>
      </c>
      <c r="M386" s="4"/>
      <c r="N386" s="3" t="s">
        <v>22625</v>
      </c>
      <c r="O386" s="4"/>
      <c r="P386" t="s">
        <v>907</v>
      </c>
      <c r="Q386" s="3"/>
      <c r="R386" s="4"/>
      <c r="S386" t="s">
        <v>907</v>
      </c>
      <c r="T386" s="3" t="s">
        <v>12432</v>
      </c>
      <c r="U386" s="4"/>
      <c r="V386" s="3" t="s">
        <v>22624</v>
      </c>
      <c r="W386" s="4"/>
      <c r="X386" s="3" t="s">
        <v>22623</v>
      </c>
      <c r="Y386" s="4"/>
      <c r="Z386" t="s">
        <v>907</v>
      </c>
      <c r="AA386" s="3" t="s">
        <v>22622</v>
      </c>
      <c r="AB386" s="4"/>
      <c r="AC386" s="3" t="s">
        <v>22621</v>
      </c>
      <c r="AD386" s="4"/>
      <c r="AE386" s="3" t="s">
        <v>22620</v>
      </c>
      <c r="AF386" s="4"/>
      <c r="AG386" s="3" t="s">
        <v>22619</v>
      </c>
      <c r="AH386" s="4"/>
      <c r="AI386" s="3" t="s">
        <v>22618</v>
      </c>
      <c r="AJ386" s="4"/>
      <c r="AK386" s="3" t="s">
        <v>22617</v>
      </c>
      <c r="AL386" s="4"/>
      <c r="AM386" s="3" t="s">
        <v>22616</v>
      </c>
      <c r="AN386" s="4"/>
      <c r="AO386" s="3" t="s">
        <v>22615</v>
      </c>
      <c r="AP386" s="4"/>
      <c r="AQ386" s="3" t="s">
        <v>22614</v>
      </c>
      <c r="AR386" s="4"/>
      <c r="AS386" s="3" t="s">
        <v>9393</v>
      </c>
      <c r="AT386" s="4"/>
      <c r="AU386" s="3" t="s">
        <v>22613</v>
      </c>
      <c r="AV386" s="4"/>
      <c r="AW386" s="3" t="s">
        <v>22612</v>
      </c>
      <c r="AX386" s="4"/>
      <c r="AY386" s="3" t="s">
        <v>22611</v>
      </c>
      <c r="AZ386" s="4"/>
      <c r="BA386" s="3" t="s">
        <v>22610</v>
      </c>
      <c r="BB386" s="4"/>
      <c r="BC386" s="3" t="s">
        <v>22609</v>
      </c>
      <c r="BD386" s="4"/>
      <c r="BE386" s="3" t="s">
        <v>22608</v>
      </c>
      <c r="BF386" s="4"/>
    </row>
    <row r="387" spans="2:58" customFormat="1">
      <c r="B387" t="str">
        <f>IFERROR(VLOOKUP(E387,Swadesh!$C$6:$D$212,2,FALSE),"")</f>
        <v/>
      </c>
      <c r="D387" t="s">
        <v>22454</v>
      </c>
      <c r="E387" s="6" t="s">
        <v>22607</v>
      </c>
      <c r="F387" s="5">
        <v>4.93</v>
      </c>
      <c r="G387">
        <f t="shared" ref="G387:G450" si="6">LEN(F387)-2</f>
        <v>2</v>
      </c>
      <c r="H387" s="3" t="s">
        <v>22606</v>
      </c>
      <c r="I387" s="4"/>
      <c r="J387" s="3" t="s">
        <v>22605</v>
      </c>
      <c r="K387" s="4" t="s">
        <v>22604</v>
      </c>
      <c r="L387" s="3" t="s">
        <v>22603</v>
      </c>
      <c r="M387" s="4"/>
      <c r="N387" s="3" t="s">
        <v>22602</v>
      </c>
      <c r="O387" s="4"/>
      <c r="P387" t="s">
        <v>907</v>
      </c>
      <c r="Q387" s="3"/>
      <c r="R387" s="4"/>
      <c r="S387" t="s">
        <v>907</v>
      </c>
      <c r="T387" s="3" t="s">
        <v>22601</v>
      </c>
      <c r="U387" s="4"/>
      <c r="V387" s="3" t="s">
        <v>22600</v>
      </c>
      <c r="W387" s="4"/>
      <c r="X387" s="3" t="s">
        <v>22599</v>
      </c>
      <c r="Y387" s="4"/>
      <c r="Z387" t="s">
        <v>907</v>
      </c>
      <c r="AA387" s="3" t="s">
        <v>22598</v>
      </c>
      <c r="AB387" s="4" t="s">
        <v>22597</v>
      </c>
      <c r="AC387" s="3" t="s">
        <v>22596</v>
      </c>
      <c r="AD387" s="4"/>
      <c r="AE387" s="3" t="s">
        <v>22595</v>
      </c>
      <c r="AF387" s="4"/>
      <c r="AG387" s="3" t="s">
        <v>7388</v>
      </c>
      <c r="AH387" s="4"/>
      <c r="AI387" s="3" t="s">
        <v>22594</v>
      </c>
      <c r="AJ387" s="4"/>
      <c r="AK387" s="3" t="s">
        <v>22593</v>
      </c>
      <c r="AL387" s="4"/>
      <c r="AM387" s="3" t="s">
        <v>22592</v>
      </c>
      <c r="AN387" s="4"/>
      <c r="AO387" s="3" t="s">
        <v>22591</v>
      </c>
      <c r="AP387" s="4"/>
      <c r="AQ387" s="3" t="s">
        <v>22590</v>
      </c>
      <c r="AR387" s="4"/>
      <c r="AS387" s="3" t="s">
        <v>923</v>
      </c>
      <c r="AT387" s="4"/>
      <c r="AU387" s="3" t="s">
        <v>22589</v>
      </c>
      <c r="AV387" s="4"/>
      <c r="AW387" s="3" t="s">
        <v>22588</v>
      </c>
      <c r="AX387" s="4"/>
      <c r="AY387" s="3" t="s">
        <v>22587</v>
      </c>
      <c r="AZ387" s="4"/>
      <c r="BA387" s="3" t="s">
        <v>22586</v>
      </c>
      <c r="BB387" s="4"/>
      <c r="BC387" s="3" t="s">
        <v>22585</v>
      </c>
      <c r="BD387" s="4"/>
      <c r="BE387" s="3" t="s">
        <v>22584</v>
      </c>
      <c r="BF387" s="4"/>
    </row>
    <row r="388" spans="2:58" customFormat="1">
      <c r="B388" t="str">
        <f>IFERROR(VLOOKUP(E388,Swadesh!$C$6:$D$212,2,FALSE),"")</f>
        <v/>
      </c>
      <c r="D388" t="s">
        <v>22454</v>
      </c>
      <c r="E388" s="6" t="s">
        <v>22583</v>
      </c>
      <c r="F388" s="5">
        <v>4.9400000000000004</v>
      </c>
      <c r="G388">
        <f t="shared" si="6"/>
        <v>2</v>
      </c>
      <c r="H388" s="3" t="s">
        <v>22582</v>
      </c>
      <c r="I388" s="4"/>
      <c r="J388" s="3" t="s">
        <v>22581</v>
      </c>
      <c r="K388" s="4"/>
      <c r="L388" s="3" t="s">
        <v>22580</v>
      </c>
      <c r="M388" s="4"/>
      <c r="N388" s="3" t="s">
        <v>22579</v>
      </c>
      <c r="O388" s="4"/>
      <c r="P388" t="s">
        <v>907</v>
      </c>
      <c r="Q388" s="3"/>
      <c r="R388" s="4"/>
      <c r="S388" t="s">
        <v>907</v>
      </c>
      <c r="T388" s="3" t="s">
        <v>22578</v>
      </c>
      <c r="U388" s="4"/>
      <c r="V388" s="3" t="s">
        <v>22577</v>
      </c>
      <c r="W388" s="4"/>
      <c r="X388" s="3" t="s">
        <v>22576</v>
      </c>
      <c r="Y388" s="4"/>
      <c r="Z388" t="s">
        <v>907</v>
      </c>
      <c r="AA388" s="3" t="s">
        <v>22575</v>
      </c>
      <c r="AB388" s="4" t="s">
        <v>22574</v>
      </c>
      <c r="AC388" s="3" t="s">
        <v>22573</v>
      </c>
      <c r="AD388" s="4" t="s">
        <v>22572</v>
      </c>
      <c r="AE388" s="3" t="s">
        <v>22571</v>
      </c>
      <c r="AF388" s="4" t="s">
        <v>22570</v>
      </c>
      <c r="AG388" s="3" t="s">
        <v>22569</v>
      </c>
      <c r="AH388" s="4"/>
      <c r="AI388" s="3" t="s">
        <v>22568</v>
      </c>
      <c r="AJ388" s="4"/>
      <c r="AK388" s="3" t="s">
        <v>22567</v>
      </c>
      <c r="AL388" s="4"/>
      <c r="AM388" s="3" t="s">
        <v>22566</v>
      </c>
      <c r="AN388" s="4"/>
      <c r="AO388" s="3" t="s">
        <v>22565</v>
      </c>
      <c r="AP388" s="4"/>
      <c r="AQ388" s="3" t="s">
        <v>22564</v>
      </c>
      <c r="AR388" s="4" t="s">
        <v>22563</v>
      </c>
      <c r="AS388" s="3" t="s">
        <v>22562</v>
      </c>
      <c r="AT388" s="4"/>
      <c r="AU388" s="3" t="s">
        <v>22561</v>
      </c>
      <c r="AV388" s="4"/>
      <c r="AW388" s="3" t="s">
        <v>22560</v>
      </c>
      <c r="AX388" s="4"/>
      <c r="AY388" s="3" t="s">
        <v>22559</v>
      </c>
      <c r="AZ388" s="4"/>
      <c r="BA388" s="3" t="s">
        <v>22558</v>
      </c>
      <c r="BB388" s="4"/>
      <c r="BC388" s="3" t="s">
        <v>22557</v>
      </c>
      <c r="BD388" s="4"/>
      <c r="BE388" s="3" t="s">
        <v>22556</v>
      </c>
      <c r="BF388" s="4" t="s">
        <v>7071</v>
      </c>
    </row>
    <row r="389" spans="2:58" customFormat="1">
      <c r="B389" t="str">
        <f>IFERROR(VLOOKUP(E389,Swadesh!$C$6:$D$212,2,FALSE),"")</f>
        <v/>
      </c>
      <c r="D389" t="s">
        <v>22454</v>
      </c>
      <c r="E389" s="6" t="s">
        <v>22555</v>
      </c>
      <c r="F389" s="5">
        <v>4.95</v>
      </c>
      <c r="G389">
        <f t="shared" si="6"/>
        <v>2</v>
      </c>
      <c r="H389" s="3" t="s">
        <v>22554</v>
      </c>
      <c r="I389" s="4"/>
      <c r="J389" s="3" t="s">
        <v>22553</v>
      </c>
      <c r="K389" s="4"/>
      <c r="L389" s="3" t="s">
        <v>22552</v>
      </c>
      <c r="M389" s="4"/>
      <c r="N389" s="3" t="s">
        <v>22551</v>
      </c>
      <c r="O389" s="4"/>
      <c r="P389" t="s">
        <v>907</v>
      </c>
      <c r="Q389" s="3" t="s">
        <v>22550</v>
      </c>
      <c r="R389" s="4"/>
      <c r="S389" t="s">
        <v>907</v>
      </c>
      <c r="T389" s="3" t="s">
        <v>22549</v>
      </c>
      <c r="U389" s="4"/>
      <c r="V389" s="3" t="s">
        <v>22548</v>
      </c>
      <c r="W389" s="4"/>
      <c r="X389" s="3" t="s">
        <v>22547</v>
      </c>
      <c r="Y389" s="4"/>
      <c r="Z389" t="s">
        <v>907</v>
      </c>
      <c r="AA389" s="3" t="s">
        <v>22546</v>
      </c>
      <c r="AB389" s="4" t="s">
        <v>22545</v>
      </c>
      <c r="AC389" s="3" t="s">
        <v>22544</v>
      </c>
      <c r="AD389" s="4"/>
      <c r="AE389" s="3" t="s">
        <v>9279</v>
      </c>
      <c r="AF389" s="4"/>
      <c r="AG389" s="3" t="s">
        <v>22543</v>
      </c>
      <c r="AH389" s="4"/>
      <c r="AI389" s="3" t="s">
        <v>22542</v>
      </c>
      <c r="AJ389" s="4"/>
      <c r="AK389" s="3" t="s">
        <v>22541</v>
      </c>
      <c r="AL389" s="4"/>
      <c r="AM389" s="3" t="s">
        <v>22540</v>
      </c>
      <c r="AN389" s="4"/>
      <c r="AO389" s="3" t="s">
        <v>22539</v>
      </c>
      <c r="AP389" s="4"/>
      <c r="AQ389" s="3" t="s">
        <v>22538</v>
      </c>
      <c r="AR389" s="4"/>
      <c r="AS389" s="3" t="s">
        <v>22537</v>
      </c>
      <c r="AT389" s="4"/>
      <c r="AU389" s="3" t="s">
        <v>22536</v>
      </c>
      <c r="AV389" s="4"/>
      <c r="AW389" s="3" t="s">
        <v>22535</v>
      </c>
      <c r="AX389" s="4"/>
      <c r="AY389" s="3" t="s">
        <v>22534</v>
      </c>
      <c r="AZ389" s="4"/>
      <c r="BA389" s="3" t="s">
        <v>22533</v>
      </c>
      <c r="BB389" s="4"/>
      <c r="BC389" s="3" t="s">
        <v>22532</v>
      </c>
      <c r="BD389" s="4"/>
      <c r="BE389" s="3" t="s">
        <v>22531</v>
      </c>
      <c r="BF389" s="4"/>
    </row>
    <row r="390" spans="2:58" customFormat="1">
      <c r="B390" t="str">
        <f>IFERROR(VLOOKUP(E390,Swadesh!$C$6:$D$212,2,FALSE),"")</f>
        <v/>
      </c>
      <c r="D390" t="s">
        <v>22454</v>
      </c>
      <c r="E390" s="6" t="s">
        <v>22530</v>
      </c>
      <c r="F390" s="5">
        <v>4.96</v>
      </c>
      <c r="G390">
        <f t="shared" si="6"/>
        <v>2</v>
      </c>
      <c r="H390" s="3" t="s">
        <v>22529</v>
      </c>
      <c r="I390" s="4"/>
      <c r="J390" s="3" t="s">
        <v>22528</v>
      </c>
      <c r="K390" s="4" t="s">
        <v>22527</v>
      </c>
      <c r="L390" s="3" t="s">
        <v>22526</v>
      </c>
      <c r="M390" s="4"/>
      <c r="N390" s="3" t="s">
        <v>22525</v>
      </c>
      <c r="O390" s="4"/>
      <c r="P390" t="s">
        <v>907</v>
      </c>
      <c r="Q390" s="3"/>
      <c r="R390" s="4"/>
      <c r="S390" t="s">
        <v>907</v>
      </c>
      <c r="T390" s="3" t="s">
        <v>22524</v>
      </c>
      <c r="U390" s="4"/>
      <c r="V390" s="3" t="s">
        <v>22523</v>
      </c>
      <c r="W390" s="4"/>
      <c r="X390" s="3" t="s">
        <v>10549</v>
      </c>
      <c r="Y390" s="4"/>
      <c r="Z390" t="s">
        <v>907</v>
      </c>
      <c r="AA390" s="3" t="s">
        <v>22522</v>
      </c>
      <c r="AB390" s="4" t="s">
        <v>22521</v>
      </c>
      <c r="AC390" s="3" t="s">
        <v>22520</v>
      </c>
      <c r="AD390" s="4"/>
      <c r="AE390" s="3" t="s">
        <v>22519</v>
      </c>
      <c r="AF390" s="4"/>
      <c r="AG390" s="3" t="s">
        <v>22518</v>
      </c>
      <c r="AH390" s="4"/>
      <c r="AI390" s="3" t="s">
        <v>22517</v>
      </c>
      <c r="AJ390" s="4"/>
      <c r="AK390" s="3" t="s">
        <v>22517</v>
      </c>
      <c r="AL390" s="4"/>
      <c r="AM390" s="3" t="s">
        <v>22516</v>
      </c>
      <c r="AN390" s="4"/>
      <c r="AO390" s="3" t="s">
        <v>22515</v>
      </c>
      <c r="AP390" s="4"/>
      <c r="AQ390" s="3" t="s">
        <v>22514</v>
      </c>
      <c r="AR390" s="4"/>
      <c r="AS390" s="3" t="s">
        <v>22513</v>
      </c>
      <c r="AT390" s="4"/>
      <c r="AU390" s="3" t="s">
        <v>22512</v>
      </c>
      <c r="AV390" s="4"/>
      <c r="AW390" s="3" t="s">
        <v>22511</v>
      </c>
      <c r="AX390" s="4"/>
      <c r="AY390" s="3" t="s">
        <v>22510</v>
      </c>
      <c r="AZ390" s="4"/>
      <c r="BA390" s="3" t="s">
        <v>22509</v>
      </c>
      <c r="BB390" s="4"/>
      <c r="BC390" s="3" t="s">
        <v>22508</v>
      </c>
      <c r="BD390" s="4"/>
      <c r="BE390" s="3" t="s">
        <v>22507</v>
      </c>
      <c r="BF390" s="4"/>
    </row>
    <row r="391" spans="2:58" customFormat="1">
      <c r="B391" t="str">
        <f>IFERROR(VLOOKUP(E391,Swadesh!$C$6:$D$212,2,FALSE),"")</f>
        <v/>
      </c>
      <c r="D391" t="s">
        <v>22454</v>
      </c>
      <c r="E391" s="6" t="s">
        <v>22489</v>
      </c>
      <c r="F391" s="5">
        <v>4.97</v>
      </c>
      <c r="G391">
        <f t="shared" si="6"/>
        <v>2</v>
      </c>
      <c r="H391" s="3" t="s">
        <v>22506</v>
      </c>
      <c r="I391" s="4"/>
      <c r="J391" s="3" t="s">
        <v>22505</v>
      </c>
      <c r="K391" s="4"/>
      <c r="L391" s="3" t="s">
        <v>22504</v>
      </c>
      <c r="M391" s="4"/>
      <c r="N391" s="3" t="s">
        <v>22503</v>
      </c>
      <c r="O391" s="4"/>
      <c r="P391" t="s">
        <v>907</v>
      </c>
      <c r="Q391" s="3" t="s">
        <v>22502</v>
      </c>
      <c r="R391" s="4"/>
      <c r="S391" t="s">
        <v>907</v>
      </c>
      <c r="T391" s="3" t="s">
        <v>22501</v>
      </c>
      <c r="U391" s="4" t="s">
        <v>22500</v>
      </c>
      <c r="V391" s="3" t="s">
        <v>22499</v>
      </c>
      <c r="W391" s="4" t="s">
        <v>22498</v>
      </c>
      <c r="X391" s="3" t="s">
        <v>22497</v>
      </c>
      <c r="Y391" s="4"/>
      <c r="Z391" t="s">
        <v>907</v>
      </c>
      <c r="AA391" s="3" t="s">
        <v>22496</v>
      </c>
      <c r="AB391" s="4" t="s">
        <v>22495</v>
      </c>
      <c r="AC391" s="3" t="s">
        <v>22494</v>
      </c>
      <c r="AD391" s="4"/>
      <c r="AE391" s="3" t="s">
        <v>22493</v>
      </c>
      <c r="AF391" s="4"/>
      <c r="AG391" s="3" t="s">
        <v>22492</v>
      </c>
      <c r="AH391" s="4"/>
      <c r="AI391" s="3" t="s">
        <v>7386</v>
      </c>
      <c r="AJ391" s="4"/>
      <c r="AK391" s="3" t="s">
        <v>7386</v>
      </c>
      <c r="AL391" s="4"/>
      <c r="AM391" s="3" t="s">
        <v>22491</v>
      </c>
      <c r="AN391" s="4"/>
      <c r="AO391" s="3" t="s">
        <v>22490</v>
      </c>
      <c r="AP391" s="4"/>
      <c r="AQ391" s="3" t="s">
        <v>22489</v>
      </c>
      <c r="AR391" s="4"/>
      <c r="AS391" s="3" t="s">
        <v>22488</v>
      </c>
      <c r="AT391" s="4"/>
      <c r="AU391" s="3" t="s">
        <v>22487</v>
      </c>
      <c r="AV391" s="4"/>
      <c r="AW391" s="3" t="s">
        <v>22486</v>
      </c>
      <c r="AX391" s="4"/>
      <c r="AY391" s="3" t="s">
        <v>22485</v>
      </c>
      <c r="AZ391" s="4"/>
      <c r="BA391" s="3" t="s">
        <v>22484</v>
      </c>
      <c r="BB391" s="4"/>
      <c r="BC391" s="3" t="s">
        <v>22483</v>
      </c>
      <c r="BD391" s="4"/>
      <c r="BE391" s="3" t="s">
        <v>22482</v>
      </c>
      <c r="BF391" s="4"/>
    </row>
    <row r="392" spans="2:58" customFormat="1">
      <c r="B392" t="str">
        <f>IFERROR(VLOOKUP(E392,Swadesh!$C$6:$D$212,2,FALSE),"")</f>
        <v/>
      </c>
      <c r="D392" t="s">
        <v>22454</v>
      </c>
      <c r="E392" s="6" t="s">
        <v>22481</v>
      </c>
      <c r="F392" s="5">
        <v>4.9800000000000004</v>
      </c>
      <c r="G392">
        <f t="shared" si="6"/>
        <v>2</v>
      </c>
      <c r="H392" s="3" t="s">
        <v>22480</v>
      </c>
      <c r="I392" s="4"/>
      <c r="J392" s="3" t="s">
        <v>22479</v>
      </c>
      <c r="K392" s="4"/>
      <c r="L392" s="3" t="s">
        <v>22478</v>
      </c>
      <c r="M392" s="4"/>
      <c r="N392" s="3" t="s">
        <v>22477</v>
      </c>
      <c r="O392" s="4"/>
      <c r="P392" t="s">
        <v>907</v>
      </c>
      <c r="Q392" s="3"/>
      <c r="R392" s="4"/>
      <c r="S392" t="s">
        <v>907</v>
      </c>
      <c r="T392" s="3" t="s">
        <v>22476</v>
      </c>
      <c r="U392" s="4"/>
      <c r="V392" s="3" t="s">
        <v>22475</v>
      </c>
      <c r="W392" s="4"/>
      <c r="X392" s="3" t="s">
        <v>22474</v>
      </c>
      <c r="Y392" s="4"/>
      <c r="Z392" t="s">
        <v>907</v>
      </c>
      <c r="AA392" s="3" t="s">
        <v>22473</v>
      </c>
      <c r="AB392" s="4" t="s">
        <v>22472</v>
      </c>
      <c r="AC392" s="3" t="s">
        <v>22471</v>
      </c>
      <c r="AD392" s="4"/>
      <c r="AE392" s="3" t="s">
        <v>22470</v>
      </c>
      <c r="AF392" s="4"/>
      <c r="AG392" s="3" t="s">
        <v>22469</v>
      </c>
      <c r="AH392" s="4"/>
      <c r="AI392" s="3" t="s">
        <v>22468</v>
      </c>
      <c r="AJ392" s="4"/>
      <c r="AK392" s="3" t="s">
        <v>22467</v>
      </c>
      <c r="AL392" s="4"/>
      <c r="AM392" s="3" t="s">
        <v>22466</v>
      </c>
      <c r="AN392" s="4"/>
      <c r="AO392" s="3" t="s">
        <v>22465</v>
      </c>
      <c r="AP392" s="4"/>
      <c r="AQ392" s="3" t="s">
        <v>22464</v>
      </c>
      <c r="AR392" s="4" t="s">
        <v>22463</v>
      </c>
      <c r="AS392" s="3" t="s">
        <v>22462</v>
      </c>
      <c r="AT392" s="4" t="s">
        <v>22461</v>
      </c>
      <c r="AU392" s="3" t="s">
        <v>22460</v>
      </c>
      <c r="AV392" s="4"/>
      <c r="AW392" s="3" t="s">
        <v>22459</v>
      </c>
      <c r="AX392" s="4"/>
      <c r="AY392" s="3" t="s">
        <v>22458</v>
      </c>
      <c r="AZ392" s="4"/>
      <c r="BA392" s="3" t="s">
        <v>22457</v>
      </c>
      <c r="BB392" s="4"/>
      <c r="BC392" s="3" t="s">
        <v>22456</v>
      </c>
      <c r="BD392" s="4"/>
      <c r="BE392" s="3" t="s">
        <v>22455</v>
      </c>
      <c r="BF392" s="4"/>
    </row>
    <row r="393" spans="2:58" customFormat="1">
      <c r="B393" t="str">
        <f>IFERROR(VLOOKUP(E393,Swadesh!$C$6:$D$212,2,FALSE),"")</f>
        <v/>
      </c>
      <c r="D393" t="s">
        <v>22454</v>
      </c>
      <c r="E393" s="6" t="s">
        <v>22453</v>
      </c>
      <c r="F393" s="5">
        <v>4.99</v>
      </c>
      <c r="G393">
        <f t="shared" si="6"/>
        <v>2</v>
      </c>
      <c r="H393" s="3" t="s">
        <v>22452</v>
      </c>
      <c r="I393" s="4"/>
      <c r="J393" s="3" t="s">
        <v>9927</v>
      </c>
      <c r="K393" s="4" t="s">
        <v>22451</v>
      </c>
      <c r="L393" s="3" t="s">
        <v>22450</v>
      </c>
      <c r="M393" s="4"/>
      <c r="N393" s="3" t="s">
        <v>22449</v>
      </c>
      <c r="O393" s="4"/>
      <c r="P393" t="s">
        <v>907</v>
      </c>
      <c r="Q393" s="3"/>
      <c r="R393" s="4"/>
      <c r="S393" t="s">
        <v>907</v>
      </c>
      <c r="T393" s="3" t="s">
        <v>22448</v>
      </c>
      <c r="U393" s="4"/>
      <c r="V393" s="3" t="s">
        <v>22447</v>
      </c>
      <c r="W393" s="4"/>
      <c r="X393" s="3" t="s">
        <v>22446</v>
      </c>
      <c r="Y393" s="4"/>
      <c r="Z393" t="s">
        <v>907</v>
      </c>
      <c r="AA393" s="3" t="s">
        <v>22445</v>
      </c>
      <c r="AB393" s="4" t="s">
        <v>22444</v>
      </c>
      <c r="AC393" s="3" t="s">
        <v>22443</v>
      </c>
      <c r="AD393" s="4"/>
      <c r="AE393" s="3" t="s">
        <v>22442</v>
      </c>
      <c r="AF393" s="4"/>
      <c r="AG393" s="3" t="s">
        <v>22441</v>
      </c>
      <c r="AH393" s="4"/>
      <c r="AI393" s="3" t="s">
        <v>22440</v>
      </c>
      <c r="AJ393" s="4"/>
      <c r="AK393" s="3" t="s">
        <v>22439</v>
      </c>
      <c r="AL393" s="4"/>
      <c r="AM393" s="3" t="s">
        <v>9467</v>
      </c>
      <c r="AN393" s="4"/>
      <c r="AO393" s="3" t="s">
        <v>22438</v>
      </c>
      <c r="AP393" s="4"/>
      <c r="AQ393" s="3" t="s">
        <v>22437</v>
      </c>
      <c r="AR393" s="4"/>
      <c r="AS393" s="3" t="s">
        <v>22436</v>
      </c>
      <c r="AT393" s="4"/>
      <c r="AU393" s="3" t="s">
        <v>22435</v>
      </c>
      <c r="AV393" s="4"/>
      <c r="AW393" s="3" t="s">
        <v>22434</v>
      </c>
      <c r="AX393" s="4"/>
      <c r="AY393" s="3" t="s">
        <v>22433</v>
      </c>
      <c r="AZ393" s="4"/>
      <c r="BA393" s="3" t="s">
        <v>22432</v>
      </c>
      <c r="BB393" s="4"/>
      <c r="BC393" s="3" t="s">
        <v>22431</v>
      </c>
      <c r="BD393" s="4"/>
      <c r="BE393" s="3" t="s">
        <v>22430</v>
      </c>
      <c r="BF393" s="4"/>
    </row>
    <row r="394" spans="2:58" customFormat="1">
      <c r="B394">
        <f>IFERROR(VLOOKUP(E394,Swadesh!$C$6:$D$212,2,FALSE),"")</f>
        <v>93</v>
      </c>
      <c r="D394" t="s">
        <v>20673</v>
      </c>
      <c r="E394" s="6" t="s">
        <v>22429</v>
      </c>
      <c r="F394" s="5">
        <v>5.1100000000000003</v>
      </c>
      <c r="G394">
        <f t="shared" si="6"/>
        <v>2</v>
      </c>
      <c r="H394" s="3" t="s">
        <v>22428</v>
      </c>
      <c r="I394" s="4"/>
      <c r="J394" s="3" t="s">
        <v>22427</v>
      </c>
      <c r="K394" s="4"/>
      <c r="L394" s="3" t="s">
        <v>22426</v>
      </c>
      <c r="M394" s="4"/>
      <c r="N394" s="3" t="s">
        <v>22425</v>
      </c>
      <c r="O394" s="4"/>
      <c r="P394" t="s">
        <v>907</v>
      </c>
      <c r="Q394" s="3"/>
      <c r="R394" s="4" t="s">
        <v>22424</v>
      </c>
      <c r="S394" t="s">
        <v>22423</v>
      </c>
      <c r="T394" s="3" t="s">
        <v>22422</v>
      </c>
      <c r="U394" s="4"/>
      <c r="V394" s="3" t="s">
        <v>22421</v>
      </c>
      <c r="W394" s="4" t="s">
        <v>22420</v>
      </c>
      <c r="X394" s="3" t="s">
        <v>22419</v>
      </c>
      <c r="Y394" s="4"/>
      <c r="Z394" t="s">
        <v>907</v>
      </c>
      <c r="AA394" s="3" t="s">
        <v>22418</v>
      </c>
      <c r="AB394" s="4" t="s">
        <v>22417</v>
      </c>
      <c r="AC394" s="3" t="s">
        <v>22416</v>
      </c>
      <c r="AD394" s="4"/>
      <c r="AE394" s="3" t="s">
        <v>22415</v>
      </c>
      <c r="AF394" s="4"/>
      <c r="AG394" s="3" t="s">
        <v>22414</v>
      </c>
      <c r="AH394" s="4"/>
      <c r="AI394" s="3" t="s">
        <v>22413</v>
      </c>
      <c r="AJ394" s="4"/>
      <c r="AK394" s="3" t="s">
        <v>22412</v>
      </c>
      <c r="AL394" s="4"/>
      <c r="AM394" s="3" t="s">
        <v>22411</v>
      </c>
      <c r="AN394" s="4"/>
      <c r="AO394" s="3" t="s">
        <v>22410</v>
      </c>
      <c r="AP394" s="4"/>
      <c r="AQ394" s="3" t="s">
        <v>22409</v>
      </c>
      <c r="AR394" s="4"/>
      <c r="AS394" s="3" t="s">
        <v>22408</v>
      </c>
      <c r="AT394" s="4"/>
      <c r="AU394" s="3" t="s">
        <v>22407</v>
      </c>
      <c r="AV394" s="4"/>
      <c r="AW394" s="3" t="s">
        <v>22406</v>
      </c>
      <c r="AX394" s="4"/>
      <c r="AY394" s="3" t="s">
        <v>22405</v>
      </c>
      <c r="AZ394" s="4"/>
      <c r="BA394" s="3" t="s">
        <v>22404</v>
      </c>
      <c r="BB394" s="4"/>
      <c r="BC394" s="3" t="s">
        <v>22403</v>
      </c>
      <c r="BD394" s="4"/>
      <c r="BE394" s="3" t="s">
        <v>22402</v>
      </c>
      <c r="BF394" s="4"/>
    </row>
    <row r="395" spans="2:58" customFormat="1">
      <c r="B395" t="str">
        <f>IFERROR(VLOOKUP(E395,Swadesh!$C$6:$D$212,2,FALSE),"")</f>
        <v/>
      </c>
      <c r="D395" t="s">
        <v>20673</v>
      </c>
      <c r="E395" s="6" t="s">
        <v>22401</v>
      </c>
      <c r="F395" s="5">
        <v>5.12</v>
      </c>
      <c r="G395">
        <f t="shared" si="6"/>
        <v>2</v>
      </c>
      <c r="H395" s="3" t="s">
        <v>22400</v>
      </c>
      <c r="I395" s="4"/>
      <c r="J395" s="3" t="s">
        <v>21657</v>
      </c>
      <c r="K395" s="4" t="s">
        <v>22399</v>
      </c>
      <c r="L395" s="3" t="s">
        <v>22398</v>
      </c>
      <c r="M395" s="4"/>
      <c r="N395" s="3" t="s">
        <v>22397</v>
      </c>
      <c r="O395" s="4"/>
      <c r="P395" t="s">
        <v>907</v>
      </c>
      <c r="Q395" s="3"/>
      <c r="R395" s="4" t="s">
        <v>22396</v>
      </c>
      <c r="S395" t="s">
        <v>907</v>
      </c>
      <c r="T395" s="3" t="s">
        <v>22395</v>
      </c>
      <c r="U395" s="4" t="s">
        <v>22394</v>
      </c>
      <c r="V395" s="3" t="s">
        <v>22393</v>
      </c>
      <c r="W395" s="4" t="s">
        <v>22392</v>
      </c>
      <c r="X395" s="3" t="s">
        <v>22391</v>
      </c>
      <c r="Y395" s="4"/>
      <c r="Z395" t="s">
        <v>907</v>
      </c>
      <c r="AA395" s="3" t="s">
        <v>22390</v>
      </c>
      <c r="AB395" s="4" t="s">
        <v>22389</v>
      </c>
      <c r="AC395" s="3" t="s">
        <v>22388</v>
      </c>
      <c r="AD395" s="4"/>
      <c r="AE395" s="3" t="s">
        <v>22387</v>
      </c>
      <c r="AF395" s="4"/>
      <c r="AG395" s="3" t="s">
        <v>22386</v>
      </c>
      <c r="AH395" s="4"/>
      <c r="AI395" s="3" t="s">
        <v>22385</v>
      </c>
      <c r="AJ395" s="4"/>
      <c r="AK395" s="3" t="s">
        <v>2115</v>
      </c>
      <c r="AL395" s="4"/>
      <c r="AM395" s="3" t="s">
        <v>22384</v>
      </c>
      <c r="AN395" s="4"/>
      <c r="AO395" s="3" t="s">
        <v>22383</v>
      </c>
      <c r="AP395" s="4"/>
      <c r="AQ395" s="3" t="s">
        <v>22382</v>
      </c>
      <c r="AR395" s="4" t="s">
        <v>22381</v>
      </c>
      <c r="AS395" s="3" t="s">
        <v>22380</v>
      </c>
      <c r="AT395" s="4"/>
      <c r="AU395" s="3" t="s">
        <v>22379</v>
      </c>
      <c r="AV395" s="4"/>
      <c r="AW395" s="3" t="s">
        <v>22378</v>
      </c>
      <c r="AX395" s="4"/>
      <c r="AY395" s="3" t="s">
        <v>22377</v>
      </c>
      <c r="AZ395" s="4"/>
      <c r="BA395" s="3" t="s">
        <v>22376</v>
      </c>
      <c r="BB395" s="4"/>
      <c r="BC395" s="3" t="s">
        <v>22375</v>
      </c>
      <c r="BD395" s="4"/>
      <c r="BE395" s="3" t="s">
        <v>22374</v>
      </c>
      <c r="BF395" s="4"/>
    </row>
    <row r="396" spans="2:58" customFormat="1">
      <c r="B396" t="str">
        <f>IFERROR(VLOOKUP(E396,Swadesh!$C$6:$D$212,2,FALSE),"")</f>
        <v/>
      </c>
      <c r="D396" t="s">
        <v>20673</v>
      </c>
      <c r="E396" s="6" t="s">
        <v>22373</v>
      </c>
      <c r="F396" s="5">
        <v>5.1210000000000004</v>
      </c>
      <c r="G396">
        <f t="shared" si="6"/>
        <v>3</v>
      </c>
      <c r="H396" s="3" t="s">
        <v>22372</v>
      </c>
      <c r="I396" s="4"/>
      <c r="J396" s="3" t="s">
        <v>22371</v>
      </c>
      <c r="K396" s="4" t="s">
        <v>22370</v>
      </c>
      <c r="L396" s="3" t="s">
        <v>22369</v>
      </c>
      <c r="M396" s="4"/>
      <c r="N396" s="3" t="s">
        <v>22368</v>
      </c>
      <c r="O396" s="4"/>
      <c r="P396" t="s">
        <v>907</v>
      </c>
      <c r="Q396" s="3"/>
      <c r="R396" s="4"/>
      <c r="S396" t="s">
        <v>907</v>
      </c>
      <c r="T396" s="3" t="s">
        <v>22367</v>
      </c>
      <c r="U396" s="4"/>
      <c r="V396" s="3" t="s">
        <v>22324</v>
      </c>
      <c r="W396" s="4"/>
      <c r="X396" s="3"/>
      <c r="Y396" s="4"/>
      <c r="Z396" t="s">
        <v>907</v>
      </c>
      <c r="AA396" s="3" t="s">
        <v>22366</v>
      </c>
      <c r="AB396" s="4" t="s">
        <v>22365</v>
      </c>
      <c r="AC396" s="3" t="s">
        <v>22364</v>
      </c>
      <c r="AD396" s="4"/>
      <c r="AE396" s="3" t="s">
        <v>22363</v>
      </c>
      <c r="AF396" s="4"/>
      <c r="AG396" s="3"/>
      <c r="AH396" s="4"/>
      <c r="AI396" s="3" t="s">
        <v>22362</v>
      </c>
      <c r="AJ396" s="4"/>
      <c r="AK396" s="3" t="s">
        <v>22361</v>
      </c>
      <c r="AL396" s="4"/>
      <c r="AM396" s="3" t="s">
        <v>22360</v>
      </c>
      <c r="AN396" s="4"/>
      <c r="AO396" s="3"/>
      <c r="AP396" s="4"/>
      <c r="AQ396" s="3" t="s">
        <v>22359</v>
      </c>
      <c r="AR396" s="4"/>
      <c r="AS396" s="3" t="s">
        <v>923</v>
      </c>
      <c r="AT396" s="4"/>
      <c r="AU396" s="3" t="s">
        <v>22358</v>
      </c>
      <c r="AV396" s="4"/>
      <c r="AW396" s="3" t="s">
        <v>22357</v>
      </c>
      <c r="AX396" s="4"/>
      <c r="AY396" s="3" t="s">
        <v>22356</v>
      </c>
      <c r="AZ396" s="4" t="s">
        <v>22355</v>
      </c>
      <c r="BA396" s="3" t="s">
        <v>22354</v>
      </c>
      <c r="BB396" s="4"/>
      <c r="BC396" s="3" t="s">
        <v>22353</v>
      </c>
      <c r="BD396" s="4"/>
      <c r="BE396" s="3" t="s">
        <v>22352</v>
      </c>
      <c r="BF396" s="4"/>
    </row>
    <row r="397" spans="2:58" customFormat="1">
      <c r="B397" t="str">
        <f>IFERROR(VLOOKUP(E397,Swadesh!$C$6:$D$212,2,FALSE),"")</f>
        <v/>
      </c>
      <c r="D397" t="s">
        <v>20673</v>
      </c>
      <c r="E397" s="6" t="s">
        <v>22351</v>
      </c>
      <c r="F397" s="5">
        <v>5.1219999999999999</v>
      </c>
      <c r="G397">
        <f t="shared" si="6"/>
        <v>3</v>
      </c>
      <c r="H397" s="3" t="s">
        <v>22350</v>
      </c>
      <c r="I397" s="4"/>
      <c r="J397" s="3" t="s">
        <v>22349</v>
      </c>
      <c r="K397" s="4"/>
      <c r="L397" s="3" t="s">
        <v>22304</v>
      </c>
      <c r="M397" s="4"/>
      <c r="N397" s="3" t="s">
        <v>22348</v>
      </c>
      <c r="O397" s="4"/>
      <c r="P397" t="s">
        <v>907</v>
      </c>
      <c r="Q397" s="3"/>
      <c r="R397" s="4"/>
      <c r="S397" t="s">
        <v>907</v>
      </c>
      <c r="T397" s="3" t="s">
        <v>22347</v>
      </c>
      <c r="U397" s="4"/>
      <c r="V397" s="3" t="s">
        <v>22346</v>
      </c>
      <c r="W397" s="4"/>
      <c r="X397" s="3" t="s">
        <v>22345</v>
      </c>
      <c r="Y397" s="4"/>
      <c r="Z397" t="s">
        <v>907</v>
      </c>
      <c r="AA397" s="3" t="s">
        <v>22300</v>
      </c>
      <c r="AB397" s="4" t="s">
        <v>22344</v>
      </c>
      <c r="AC397" s="3" t="s">
        <v>22343</v>
      </c>
      <c r="AD397" s="4"/>
      <c r="AE397" s="3" t="s">
        <v>22342</v>
      </c>
      <c r="AF397" s="4"/>
      <c r="AG397" s="3"/>
      <c r="AH397" s="4"/>
      <c r="AI397" s="3" t="s">
        <v>22341</v>
      </c>
      <c r="AJ397" s="4"/>
      <c r="AK397" s="3" t="s">
        <v>22340</v>
      </c>
      <c r="AL397" s="4"/>
      <c r="AM397" s="3" t="s">
        <v>22339</v>
      </c>
      <c r="AN397" s="4"/>
      <c r="AO397" s="3"/>
      <c r="AP397" s="4"/>
      <c r="AQ397" s="3" t="s">
        <v>22338</v>
      </c>
      <c r="AR397" s="4"/>
      <c r="AS397" s="3" t="s">
        <v>923</v>
      </c>
      <c r="AT397" s="4"/>
      <c r="AU397" s="3" t="s">
        <v>22337</v>
      </c>
      <c r="AV397" s="4"/>
      <c r="AW397" s="3" t="s">
        <v>22336</v>
      </c>
      <c r="AX397" s="4"/>
      <c r="AY397" s="3" t="s">
        <v>22335</v>
      </c>
      <c r="AZ397" s="4"/>
      <c r="BA397" s="3" t="s">
        <v>22334</v>
      </c>
      <c r="BB397" s="4"/>
      <c r="BC397" s="3" t="s">
        <v>22333</v>
      </c>
      <c r="BD397" s="4"/>
      <c r="BE397" s="3" t="s">
        <v>22332</v>
      </c>
      <c r="BF397" s="4"/>
    </row>
    <row r="398" spans="2:58" customFormat="1">
      <c r="B398" t="str">
        <f>IFERROR(VLOOKUP(E398,Swadesh!$C$6:$D$212,2,FALSE),"")</f>
        <v/>
      </c>
      <c r="D398" t="s">
        <v>20673</v>
      </c>
      <c r="E398" s="6" t="s">
        <v>22331</v>
      </c>
      <c r="F398" s="5">
        <v>5.1230000000000002</v>
      </c>
      <c r="G398">
        <f t="shared" si="6"/>
        <v>3</v>
      </c>
      <c r="H398" s="3" t="s">
        <v>22330</v>
      </c>
      <c r="I398" s="4"/>
      <c r="J398" s="3" t="s">
        <v>22329</v>
      </c>
      <c r="K398" s="4"/>
      <c r="L398" s="3" t="s">
        <v>22328</v>
      </c>
      <c r="M398" s="4"/>
      <c r="N398" s="3" t="s">
        <v>22327</v>
      </c>
      <c r="O398" s="4"/>
      <c r="P398" t="s">
        <v>907</v>
      </c>
      <c r="Q398" s="3"/>
      <c r="R398" s="4"/>
      <c r="S398" t="s">
        <v>907</v>
      </c>
      <c r="T398" s="3" t="s">
        <v>22326</v>
      </c>
      <c r="U398" s="4" t="s">
        <v>22325</v>
      </c>
      <c r="V398" s="3" t="s">
        <v>22324</v>
      </c>
      <c r="W398" s="4" t="s">
        <v>22323</v>
      </c>
      <c r="X398" s="3" t="s">
        <v>22322</v>
      </c>
      <c r="Y398" s="4"/>
      <c r="Z398" t="s">
        <v>907</v>
      </c>
      <c r="AA398" s="3" t="s">
        <v>22321</v>
      </c>
      <c r="AB398" s="4"/>
      <c r="AC398" s="3" t="s">
        <v>22320</v>
      </c>
      <c r="AD398" s="4"/>
      <c r="AE398" s="3" t="s">
        <v>22319</v>
      </c>
      <c r="AF398" s="4"/>
      <c r="AG398" s="3"/>
      <c r="AH398" s="4"/>
      <c r="AI398" s="3" t="s">
        <v>22318</v>
      </c>
      <c r="AJ398" s="4"/>
      <c r="AK398" s="3" t="s">
        <v>22317</v>
      </c>
      <c r="AL398" s="4"/>
      <c r="AM398" s="3" t="s">
        <v>22316</v>
      </c>
      <c r="AN398" s="4"/>
      <c r="AO398" s="3"/>
      <c r="AP398" s="4"/>
      <c r="AQ398" s="3" t="s">
        <v>22315</v>
      </c>
      <c r="AR398" s="4"/>
      <c r="AS398" s="3" t="s">
        <v>923</v>
      </c>
      <c r="AT398" s="4"/>
      <c r="AU398" s="3" t="s">
        <v>22314</v>
      </c>
      <c r="AV398" s="4"/>
      <c r="AW398" s="3" t="s">
        <v>22313</v>
      </c>
      <c r="AX398" s="4"/>
      <c r="AY398" s="3" t="s">
        <v>22312</v>
      </c>
      <c r="AZ398" s="4"/>
      <c r="BA398" s="3" t="s">
        <v>22311</v>
      </c>
      <c r="BB398" s="4"/>
      <c r="BC398" s="3" t="s">
        <v>22310</v>
      </c>
      <c r="BD398" s="4"/>
      <c r="BE398" s="3" t="s">
        <v>22309</v>
      </c>
      <c r="BF398" s="4"/>
    </row>
    <row r="399" spans="2:58" customFormat="1">
      <c r="B399" t="str">
        <f>IFERROR(VLOOKUP(E399,Swadesh!$C$6:$D$212,2,FALSE),"")</f>
        <v/>
      </c>
      <c r="D399" t="s">
        <v>20673</v>
      </c>
      <c r="E399" s="6" t="s">
        <v>22308</v>
      </c>
      <c r="F399" s="5">
        <v>5.1239999999999997</v>
      </c>
      <c r="G399">
        <f t="shared" si="6"/>
        <v>3</v>
      </c>
      <c r="H399" s="3" t="s">
        <v>22307</v>
      </c>
      <c r="I399" s="4"/>
      <c r="J399" s="3" t="s">
        <v>22306</v>
      </c>
      <c r="K399" s="4" t="s">
        <v>22305</v>
      </c>
      <c r="L399" s="3" t="s">
        <v>22304</v>
      </c>
      <c r="M399" s="4"/>
      <c r="N399" s="3" t="s">
        <v>22303</v>
      </c>
      <c r="O399" s="4"/>
      <c r="P399" t="s">
        <v>907</v>
      </c>
      <c r="Q399" s="3"/>
      <c r="R399" s="4"/>
      <c r="S399" t="s">
        <v>907</v>
      </c>
      <c r="T399" s="3" t="s">
        <v>22302</v>
      </c>
      <c r="U399" s="4"/>
      <c r="V399" s="3" t="s">
        <v>22301</v>
      </c>
      <c r="W399" s="4"/>
      <c r="X399" s="3" t="s">
        <v>9574</v>
      </c>
      <c r="Y399" s="4"/>
      <c r="Z399" t="s">
        <v>907</v>
      </c>
      <c r="AA399" s="3" t="s">
        <v>22300</v>
      </c>
      <c r="AB399" s="4" t="s">
        <v>22299</v>
      </c>
      <c r="AC399" s="3" t="s">
        <v>22298</v>
      </c>
      <c r="AD399" s="4"/>
      <c r="AE399" s="3" t="s">
        <v>22297</v>
      </c>
      <c r="AF399" s="4" t="s">
        <v>22296</v>
      </c>
      <c r="AG399" s="3"/>
      <c r="AH399" s="4"/>
      <c r="AI399" s="3" t="s">
        <v>22295</v>
      </c>
      <c r="AJ399" s="4"/>
      <c r="AK399" s="3" t="s">
        <v>7672</v>
      </c>
      <c r="AL399" s="4"/>
      <c r="AM399" s="3" t="s">
        <v>7644</v>
      </c>
      <c r="AN399" s="4"/>
      <c r="AO399" s="3"/>
      <c r="AP399" s="4"/>
      <c r="AQ399" s="3" t="s">
        <v>22294</v>
      </c>
      <c r="AR399" s="4"/>
      <c r="AS399" s="3" t="s">
        <v>923</v>
      </c>
      <c r="AT399" s="4"/>
      <c r="AU399" s="3" t="s">
        <v>7641</v>
      </c>
      <c r="AV399" s="4"/>
      <c r="AW399" s="3" t="s">
        <v>22293</v>
      </c>
      <c r="AX399" s="4"/>
      <c r="AY399" s="3" t="s">
        <v>22292</v>
      </c>
      <c r="AZ399" s="4"/>
      <c r="BA399" s="3" t="s">
        <v>22291</v>
      </c>
      <c r="BB399" s="4"/>
      <c r="BC399" s="3" t="s">
        <v>22290</v>
      </c>
      <c r="BD399" s="4"/>
      <c r="BE399" s="3" t="s">
        <v>7636</v>
      </c>
      <c r="BF399" s="4"/>
    </row>
    <row r="400" spans="2:58" customFormat="1">
      <c r="B400">
        <f>IFERROR(VLOOKUP(E400,Swadesh!$C$6:$D$212,2,FALSE),"")</f>
        <v>187</v>
      </c>
      <c r="D400" t="s">
        <v>20673</v>
      </c>
      <c r="E400" s="6" t="s">
        <v>22289</v>
      </c>
      <c r="F400" s="5">
        <v>5.125</v>
      </c>
      <c r="G400">
        <f t="shared" si="6"/>
        <v>3</v>
      </c>
      <c r="H400" s="3" t="s">
        <v>22288</v>
      </c>
      <c r="I400" s="4"/>
      <c r="J400" s="3" t="s">
        <v>22287</v>
      </c>
      <c r="K400" s="4"/>
      <c r="L400" s="3" t="s">
        <v>22286</v>
      </c>
      <c r="M400" s="4"/>
      <c r="N400" s="3" t="s">
        <v>22285</v>
      </c>
      <c r="O400" s="4"/>
      <c r="P400" t="s">
        <v>907</v>
      </c>
      <c r="Q400" s="3"/>
      <c r="R400" s="4" t="s">
        <v>22284</v>
      </c>
      <c r="S400" t="s">
        <v>907</v>
      </c>
      <c r="T400" s="3" t="s">
        <v>22283</v>
      </c>
      <c r="U400" s="4" t="s">
        <v>22282</v>
      </c>
      <c r="V400" s="3" t="s">
        <v>22281</v>
      </c>
      <c r="W400" s="4" t="s">
        <v>22280</v>
      </c>
      <c r="X400" s="3" t="s">
        <v>22279</v>
      </c>
      <c r="Y400" s="4"/>
      <c r="Z400" t="s">
        <v>907</v>
      </c>
      <c r="AA400" s="3" t="s">
        <v>22278</v>
      </c>
      <c r="AB400" s="4" t="s">
        <v>22277</v>
      </c>
      <c r="AC400" s="3" t="s">
        <v>22276</v>
      </c>
      <c r="AD400" s="4"/>
      <c r="AE400" s="3" t="s">
        <v>22275</v>
      </c>
      <c r="AF400" s="4"/>
      <c r="AG400" s="3"/>
      <c r="AH400" s="4"/>
      <c r="AI400" s="3" t="s">
        <v>22274</v>
      </c>
      <c r="AJ400" s="4"/>
      <c r="AK400" s="3" t="s">
        <v>22273</v>
      </c>
      <c r="AL400" s="4"/>
      <c r="AM400" s="3" t="s">
        <v>22272</v>
      </c>
      <c r="AN400" s="4"/>
      <c r="AO400" s="3"/>
      <c r="AP400" s="4"/>
      <c r="AQ400" s="3" t="s">
        <v>22271</v>
      </c>
      <c r="AR400" s="4"/>
      <c r="AS400" s="3" t="s">
        <v>8229</v>
      </c>
      <c r="AT400" s="4"/>
      <c r="AU400" s="3" t="s">
        <v>22270</v>
      </c>
      <c r="AV400" s="4"/>
      <c r="AW400" s="3" t="s">
        <v>22269</v>
      </c>
      <c r="AX400" s="4"/>
      <c r="AY400" s="3" t="s">
        <v>22268</v>
      </c>
      <c r="AZ400" s="4"/>
      <c r="BA400" s="3" t="s">
        <v>22267</v>
      </c>
      <c r="BB400" s="4"/>
      <c r="BC400" s="3" t="s">
        <v>22266</v>
      </c>
      <c r="BD400" s="4"/>
      <c r="BE400" s="3" t="s">
        <v>22265</v>
      </c>
      <c r="BF400" s="4"/>
    </row>
    <row r="401" spans="2:57" customFormat="1">
      <c r="B401">
        <f>IFERROR(VLOOKUP(E401,Swadesh!$C$6:$D$212,2,FALSE),"")</f>
        <v>92</v>
      </c>
      <c r="D401" t="s">
        <v>20673</v>
      </c>
      <c r="E401" s="6" t="s">
        <v>22264</v>
      </c>
      <c r="F401" s="5">
        <v>5.13</v>
      </c>
      <c r="G401">
        <f t="shared" si="6"/>
        <v>2</v>
      </c>
      <c r="H401" s="3" t="s">
        <v>22263</v>
      </c>
      <c r="I401" s="4"/>
      <c r="J401" s="3" t="s">
        <v>22262</v>
      </c>
      <c r="K401" s="4"/>
      <c r="L401" s="3" t="s">
        <v>22261</v>
      </c>
      <c r="M401" s="4"/>
      <c r="N401" s="3" t="s">
        <v>22260</v>
      </c>
      <c r="O401" s="4"/>
      <c r="P401" t="s">
        <v>907</v>
      </c>
      <c r="Q401" s="3"/>
      <c r="R401" s="4" t="s">
        <v>22259</v>
      </c>
      <c r="S401" t="s">
        <v>22258</v>
      </c>
      <c r="T401" s="3" t="s">
        <v>22257</v>
      </c>
      <c r="U401" s="4" t="s">
        <v>22256</v>
      </c>
      <c r="V401" s="3" t="s">
        <v>22255</v>
      </c>
      <c r="W401" s="4" t="s">
        <v>22254</v>
      </c>
      <c r="X401" s="3" t="s">
        <v>22253</v>
      </c>
      <c r="Y401" s="4"/>
      <c r="Z401" t="s">
        <v>907</v>
      </c>
      <c r="AA401" s="3" t="s">
        <v>22252</v>
      </c>
      <c r="AB401" s="4" t="s">
        <v>22251</v>
      </c>
      <c r="AC401" s="3" t="s">
        <v>22250</v>
      </c>
      <c r="AD401" s="4"/>
      <c r="AE401" s="3" t="s">
        <v>22249</v>
      </c>
      <c r="AF401" s="4"/>
      <c r="AG401" s="3" t="s">
        <v>22248</v>
      </c>
      <c r="AH401" s="4"/>
      <c r="AI401" s="3" t="s">
        <v>22247</v>
      </c>
      <c r="AJ401" s="4"/>
      <c r="AK401" s="3" t="s">
        <v>22246</v>
      </c>
      <c r="AL401" s="4"/>
      <c r="AM401" s="3" t="s">
        <v>22245</v>
      </c>
      <c r="AN401" s="4"/>
      <c r="AO401" s="3" t="s">
        <v>22244</v>
      </c>
      <c r="AP401" s="4"/>
      <c r="AQ401" s="3" t="s">
        <v>22243</v>
      </c>
      <c r="AR401" s="4"/>
      <c r="AS401" s="3" t="s">
        <v>22242</v>
      </c>
      <c r="AT401" s="4"/>
      <c r="AU401" s="3" t="s">
        <v>22241</v>
      </c>
      <c r="AV401" s="4"/>
      <c r="AW401" s="3" t="s">
        <v>22240</v>
      </c>
      <c r="AX401" s="4"/>
      <c r="AY401" s="3" t="s">
        <v>22239</v>
      </c>
      <c r="AZ401" s="4"/>
      <c r="BA401" s="3" t="s">
        <v>22238</v>
      </c>
      <c r="BB401" s="4"/>
      <c r="BC401" s="3" t="s">
        <v>22237</v>
      </c>
      <c r="BD401" s="4"/>
      <c r="BE401" s="3" t="s">
        <v>22236</v>
      </c>
    </row>
    <row r="402" spans="2:57" customFormat="1">
      <c r="B402" t="str">
        <f>IFERROR(VLOOKUP(E402,Swadesh!$C$6:$D$212,2,FALSE),"")</f>
        <v/>
      </c>
      <c r="D402" t="s">
        <v>20673</v>
      </c>
      <c r="E402" s="6" t="s">
        <v>22218</v>
      </c>
      <c r="F402" s="5">
        <v>5.14</v>
      </c>
      <c r="G402">
        <f t="shared" si="6"/>
        <v>2</v>
      </c>
      <c r="H402" s="3" t="s">
        <v>22235</v>
      </c>
      <c r="I402" s="4" t="s">
        <v>22234</v>
      </c>
      <c r="J402" s="3" t="s">
        <v>22211</v>
      </c>
      <c r="K402" s="4"/>
      <c r="L402" s="3" t="s">
        <v>22233</v>
      </c>
      <c r="M402" s="4"/>
      <c r="N402" s="3" t="s">
        <v>22232</v>
      </c>
      <c r="O402" s="4"/>
      <c r="P402" t="s">
        <v>907</v>
      </c>
      <c r="Q402" s="3"/>
      <c r="R402" s="4" t="s">
        <v>22231</v>
      </c>
      <c r="S402" t="s">
        <v>907</v>
      </c>
      <c r="T402" s="3" t="s">
        <v>22230</v>
      </c>
      <c r="U402" s="4" t="s">
        <v>22229</v>
      </c>
      <c r="V402" s="3" t="s">
        <v>22228</v>
      </c>
      <c r="W402" s="4"/>
      <c r="X402" s="3" t="s">
        <v>22227</v>
      </c>
      <c r="Y402" s="4"/>
      <c r="Z402" t="s">
        <v>907</v>
      </c>
      <c r="AA402" s="3" t="s">
        <v>22226</v>
      </c>
      <c r="AB402" s="4"/>
      <c r="AC402" s="3" t="s">
        <v>22203</v>
      </c>
      <c r="AD402" s="4"/>
      <c r="AE402" s="3" t="s">
        <v>22225</v>
      </c>
      <c r="AF402" s="4"/>
      <c r="AG402" s="3" t="s">
        <v>22224</v>
      </c>
      <c r="AH402" s="4"/>
      <c r="AI402" s="3" t="s">
        <v>22223</v>
      </c>
      <c r="AJ402" s="4"/>
      <c r="AK402" s="3" t="s">
        <v>22222</v>
      </c>
      <c r="AL402" s="4"/>
      <c r="AM402" s="3" t="s">
        <v>22221</v>
      </c>
      <c r="AN402" s="4"/>
      <c r="AO402" s="3" t="s">
        <v>22220</v>
      </c>
      <c r="AP402" s="4"/>
      <c r="AQ402" s="3" t="s">
        <v>22218</v>
      </c>
      <c r="AR402" s="4"/>
      <c r="AS402" s="3" t="s">
        <v>22219</v>
      </c>
      <c r="AT402" s="4"/>
      <c r="AU402" s="3" t="s">
        <v>22218</v>
      </c>
      <c r="AV402" s="4"/>
      <c r="AW402" s="3" t="s">
        <v>22217</v>
      </c>
      <c r="AX402" s="4"/>
      <c r="AY402" s="3" t="s">
        <v>22216</v>
      </c>
      <c r="AZ402" s="4"/>
      <c r="BA402" s="3" t="s">
        <v>22215</v>
      </c>
      <c r="BB402" s="4"/>
      <c r="BC402" s="3" t="s">
        <v>22192</v>
      </c>
      <c r="BD402" s="4"/>
      <c r="BE402" s="3" t="s">
        <v>22214</v>
      </c>
    </row>
    <row r="403" spans="2:57" customFormat="1">
      <c r="B403" t="str">
        <f>IFERROR(VLOOKUP(E403,Swadesh!$C$6:$D$212,2,FALSE),"")</f>
        <v/>
      </c>
      <c r="D403" t="s">
        <v>20673</v>
      </c>
      <c r="E403" s="6" t="s">
        <v>22213</v>
      </c>
      <c r="F403" s="5">
        <v>5.141</v>
      </c>
      <c r="G403">
        <f t="shared" si="6"/>
        <v>3</v>
      </c>
      <c r="H403" s="3" t="s">
        <v>22212</v>
      </c>
      <c r="I403" s="4"/>
      <c r="J403" s="3" t="s">
        <v>22211</v>
      </c>
      <c r="K403" s="4" t="s">
        <v>22210</v>
      </c>
      <c r="L403" s="3"/>
      <c r="M403" s="4"/>
      <c r="N403" s="3" t="s">
        <v>22209</v>
      </c>
      <c r="O403" s="4"/>
      <c r="P403" t="s">
        <v>907</v>
      </c>
      <c r="Q403" s="3"/>
      <c r="R403" s="4"/>
      <c r="S403" t="s">
        <v>907</v>
      </c>
      <c r="T403" s="3" t="s">
        <v>22208</v>
      </c>
      <c r="U403" s="4"/>
      <c r="V403" s="3" t="s">
        <v>22207</v>
      </c>
      <c r="W403" s="4" t="s">
        <v>22206</v>
      </c>
      <c r="X403" s="3" t="s">
        <v>22205</v>
      </c>
      <c r="Y403" s="4"/>
      <c r="Z403" t="s">
        <v>907</v>
      </c>
      <c r="AA403" s="3" t="s">
        <v>22204</v>
      </c>
      <c r="AB403" s="4"/>
      <c r="AC403" s="3" t="s">
        <v>22203</v>
      </c>
      <c r="AD403" s="4"/>
      <c r="AE403" s="3" t="s">
        <v>22202</v>
      </c>
      <c r="AF403" s="4"/>
      <c r="AG403" s="3"/>
      <c r="AH403" s="4"/>
      <c r="AI403" s="3" t="s">
        <v>22201</v>
      </c>
      <c r="AJ403" s="4"/>
      <c r="AK403" s="3" t="s">
        <v>22200</v>
      </c>
      <c r="AL403" s="4"/>
      <c r="AM403" s="3" t="s">
        <v>22199</v>
      </c>
      <c r="AN403" s="4"/>
      <c r="AO403" s="3"/>
      <c r="AP403" s="4"/>
      <c r="AQ403" s="3" t="s">
        <v>22198</v>
      </c>
      <c r="AR403" s="4"/>
      <c r="AS403" s="3" t="s">
        <v>22197</v>
      </c>
      <c r="AT403" s="4"/>
      <c r="AU403" s="3" t="s">
        <v>22196</v>
      </c>
      <c r="AV403" s="4"/>
      <c r="AW403" s="3" t="s">
        <v>22195</v>
      </c>
      <c r="AX403" s="4"/>
      <c r="AY403" s="3" t="s">
        <v>22194</v>
      </c>
      <c r="AZ403" s="4"/>
      <c r="BA403" s="3" t="s">
        <v>22193</v>
      </c>
      <c r="BB403" s="4"/>
      <c r="BC403" s="3" t="s">
        <v>22192</v>
      </c>
      <c r="BD403" s="4"/>
      <c r="BE403" s="3" t="s">
        <v>22191</v>
      </c>
    </row>
    <row r="404" spans="2:57" customFormat="1">
      <c r="B404" t="str">
        <f>IFERROR(VLOOKUP(E404,Swadesh!$C$6:$D$212,2,FALSE),"")</f>
        <v/>
      </c>
      <c r="D404" t="s">
        <v>20673</v>
      </c>
      <c r="E404" s="6" t="s">
        <v>22190</v>
      </c>
      <c r="F404" s="5">
        <v>5.15</v>
      </c>
      <c r="G404">
        <f t="shared" si="6"/>
        <v>2</v>
      </c>
      <c r="H404" s="3" t="s">
        <v>22189</v>
      </c>
      <c r="I404" s="4"/>
      <c r="J404" s="3" t="s">
        <v>22188</v>
      </c>
      <c r="K404" s="4"/>
      <c r="L404" s="3" t="s">
        <v>22187</v>
      </c>
      <c r="M404" s="4"/>
      <c r="N404" s="3" t="s">
        <v>22186</v>
      </c>
      <c r="O404" s="4"/>
      <c r="P404" t="s">
        <v>907</v>
      </c>
      <c r="Q404" s="3"/>
      <c r="R404" s="4"/>
      <c r="S404" t="s">
        <v>907</v>
      </c>
      <c r="T404" s="3"/>
      <c r="U404" s="4"/>
      <c r="V404" s="3" t="s">
        <v>22185</v>
      </c>
      <c r="W404" s="4"/>
      <c r="X404" s="3" t="s">
        <v>22184</v>
      </c>
      <c r="Y404" s="4"/>
      <c r="Z404" t="s">
        <v>907</v>
      </c>
      <c r="AA404" s="3" t="s">
        <v>22183</v>
      </c>
      <c r="AB404" s="4" t="s">
        <v>22182</v>
      </c>
      <c r="AC404" s="3" t="s">
        <v>22181</v>
      </c>
      <c r="AD404" s="4"/>
      <c r="AE404" s="3" t="s">
        <v>22180</v>
      </c>
      <c r="AF404" s="4"/>
      <c r="AG404" s="3" t="s">
        <v>22179</v>
      </c>
      <c r="AH404" s="4"/>
      <c r="AI404" s="3" t="s">
        <v>22178</v>
      </c>
      <c r="AJ404" s="4"/>
      <c r="AK404" s="3" t="s">
        <v>22177</v>
      </c>
      <c r="AL404" s="4"/>
      <c r="AM404" s="3" t="s">
        <v>22176</v>
      </c>
      <c r="AN404" s="4"/>
      <c r="AO404" s="3" t="s">
        <v>22175</v>
      </c>
      <c r="AP404" s="4"/>
      <c r="AQ404" s="3" t="s">
        <v>22174</v>
      </c>
      <c r="AR404" s="4"/>
      <c r="AS404" s="3" t="s">
        <v>22173</v>
      </c>
      <c r="AT404" s="4"/>
      <c r="AU404" s="3" t="s">
        <v>22172</v>
      </c>
      <c r="AV404" s="4"/>
      <c r="AW404" s="3" t="s">
        <v>22171</v>
      </c>
      <c r="AX404" s="4"/>
      <c r="AY404" s="3" t="s">
        <v>22170</v>
      </c>
      <c r="AZ404" s="4"/>
      <c r="BA404" s="3" t="s">
        <v>22169</v>
      </c>
      <c r="BB404" s="4"/>
      <c r="BC404" s="3" t="s">
        <v>22168</v>
      </c>
      <c r="BD404" s="4"/>
      <c r="BE404" s="3" t="s">
        <v>22167</v>
      </c>
    </row>
    <row r="405" spans="2:57" customFormat="1">
      <c r="B405">
        <f>IFERROR(VLOOKUP(E405,Swadesh!$C$6:$D$212,2,FALSE),"")</f>
        <v>95</v>
      </c>
      <c r="D405" t="s">
        <v>20673</v>
      </c>
      <c r="E405" s="6" t="s">
        <v>22166</v>
      </c>
      <c r="F405" s="5">
        <v>5.16</v>
      </c>
      <c r="G405">
        <f t="shared" si="6"/>
        <v>2</v>
      </c>
      <c r="H405" s="3" t="s">
        <v>22165</v>
      </c>
      <c r="I405" s="4"/>
      <c r="J405" s="3" t="s">
        <v>22164</v>
      </c>
      <c r="K405" s="4"/>
      <c r="L405" s="3" t="s">
        <v>22163</v>
      </c>
      <c r="M405" s="4"/>
      <c r="N405" s="3" t="s">
        <v>22162</v>
      </c>
      <c r="O405" s="4"/>
      <c r="P405" t="s">
        <v>907</v>
      </c>
      <c r="Q405" s="3" t="s">
        <v>22161</v>
      </c>
      <c r="R405" s="4" t="s">
        <v>22160</v>
      </c>
      <c r="S405" t="s">
        <v>907</v>
      </c>
      <c r="T405" s="3" t="s">
        <v>22159</v>
      </c>
      <c r="U405" s="4" t="s">
        <v>22158</v>
      </c>
      <c r="V405" s="3" t="s">
        <v>22157</v>
      </c>
      <c r="W405" s="4"/>
      <c r="X405" s="3" t="s">
        <v>22156</v>
      </c>
      <c r="Y405" s="4"/>
      <c r="Z405" t="s">
        <v>907</v>
      </c>
      <c r="AA405" s="3" t="s">
        <v>22155</v>
      </c>
      <c r="AB405" s="4" t="s">
        <v>22154</v>
      </c>
      <c r="AC405" s="3" t="s">
        <v>22153</v>
      </c>
      <c r="AD405" s="4" t="s">
        <v>22152</v>
      </c>
      <c r="AE405" s="3" t="s">
        <v>22151</v>
      </c>
      <c r="AF405" s="4"/>
      <c r="AG405" s="3" t="s">
        <v>22150</v>
      </c>
      <c r="AH405" s="4"/>
      <c r="AI405" s="3" t="s">
        <v>22149</v>
      </c>
      <c r="AJ405" s="4"/>
      <c r="AK405" s="3" t="s">
        <v>22148</v>
      </c>
      <c r="AL405" s="4" t="s">
        <v>22147</v>
      </c>
      <c r="AM405" s="3" t="s">
        <v>22146</v>
      </c>
      <c r="AN405" s="4"/>
      <c r="AO405" s="3" t="s">
        <v>22145</v>
      </c>
      <c r="AP405" s="4"/>
      <c r="AQ405" s="3" t="s">
        <v>22144</v>
      </c>
      <c r="AR405" s="4"/>
      <c r="AS405" s="3" t="s">
        <v>923</v>
      </c>
      <c r="AT405" s="4"/>
      <c r="AU405" s="3" t="s">
        <v>22143</v>
      </c>
      <c r="AV405" s="4"/>
      <c r="AW405" s="3" t="s">
        <v>22142</v>
      </c>
      <c r="AX405" s="4"/>
      <c r="AY405" s="3" t="s">
        <v>22141</v>
      </c>
      <c r="AZ405" s="4"/>
      <c r="BA405" s="3" t="s">
        <v>22140</v>
      </c>
      <c r="BB405" s="4"/>
      <c r="BC405" s="3" t="s">
        <v>22139</v>
      </c>
      <c r="BD405" s="4"/>
      <c r="BE405" s="3" t="s">
        <v>22138</v>
      </c>
    </row>
    <row r="406" spans="2:57" customFormat="1">
      <c r="B406" t="str">
        <f>IFERROR(VLOOKUP(E406,Swadesh!$C$6:$D$212,2,FALSE),"")</f>
        <v/>
      </c>
      <c r="D406" t="s">
        <v>20673</v>
      </c>
      <c r="E406" s="6" t="s">
        <v>22137</v>
      </c>
      <c r="F406" s="5">
        <v>5.18</v>
      </c>
      <c r="G406">
        <f t="shared" si="6"/>
        <v>2</v>
      </c>
      <c r="H406" s="3" t="s">
        <v>22136</v>
      </c>
      <c r="I406" s="4"/>
      <c r="J406" s="3" t="s">
        <v>22135</v>
      </c>
      <c r="K406" s="4"/>
      <c r="L406" s="3" t="s">
        <v>22134</v>
      </c>
      <c r="M406" s="4"/>
      <c r="N406" s="3" t="s">
        <v>22133</v>
      </c>
      <c r="O406" s="4"/>
      <c r="P406" t="s">
        <v>907</v>
      </c>
      <c r="Q406" s="3"/>
      <c r="R406" s="4"/>
      <c r="S406" t="s">
        <v>907</v>
      </c>
      <c r="T406" s="3" t="s">
        <v>22132</v>
      </c>
      <c r="U406" s="4"/>
      <c r="V406" s="3" t="s">
        <v>22131</v>
      </c>
      <c r="W406" s="4" t="s">
        <v>22130</v>
      </c>
      <c r="X406" s="3" t="s">
        <v>22129</v>
      </c>
      <c r="Y406" s="4"/>
      <c r="Z406" t="s">
        <v>907</v>
      </c>
      <c r="AA406" s="3" t="s">
        <v>22128</v>
      </c>
      <c r="AB406" s="4" t="s">
        <v>22127</v>
      </c>
      <c r="AC406" s="3" t="s">
        <v>22126</v>
      </c>
      <c r="AD406" s="4"/>
      <c r="AE406" s="3" t="s">
        <v>22125</v>
      </c>
      <c r="AF406" s="4"/>
      <c r="AG406" s="3"/>
      <c r="AH406" s="4"/>
      <c r="AI406" s="3" t="s">
        <v>22124</v>
      </c>
      <c r="AJ406" s="4"/>
      <c r="AK406" s="3" t="s">
        <v>22123</v>
      </c>
      <c r="AL406" s="4"/>
      <c r="AM406" s="3" t="s">
        <v>22122</v>
      </c>
      <c r="AN406" s="4"/>
      <c r="AO406" s="3"/>
      <c r="AP406" s="4"/>
      <c r="AQ406" s="3" t="s">
        <v>22121</v>
      </c>
      <c r="AR406" s="4"/>
      <c r="AS406" s="3" t="s">
        <v>923</v>
      </c>
      <c r="AT406" s="4"/>
      <c r="AU406" s="3" t="s">
        <v>22120</v>
      </c>
      <c r="AV406" s="4"/>
      <c r="AW406" s="3" t="s">
        <v>22119</v>
      </c>
      <c r="AX406" s="4"/>
      <c r="AY406" s="3" t="s">
        <v>22118</v>
      </c>
      <c r="AZ406" s="4"/>
      <c r="BA406" s="3" t="s">
        <v>22117</v>
      </c>
      <c r="BB406" s="4"/>
      <c r="BC406" s="3" t="s">
        <v>22116</v>
      </c>
      <c r="BD406" s="4"/>
      <c r="BE406" s="3" t="s">
        <v>22115</v>
      </c>
    </row>
    <row r="407" spans="2:57" customFormat="1">
      <c r="B407" t="str">
        <f>IFERROR(VLOOKUP(E407,Swadesh!$C$6:$D$212,2,FALSE),"")</f>
        <v/>
      </c>
      <c r="D407" t="s">
        <v>20673</v>
      </c>
      <c r="E407" s="6" t="s">
        <v>22114</v>
      </c>
      <c r="F407" s="5">
        <v>5.181</v>
      </c>
      <c r="G407">
        <f t="shared" si="6"/>
        <v>3</v>
      </c>
      <c r="H407" s="3" t="s">
        <v>22113</v>
      </c>
      <c r="I407" s="4"/>
      <c r="J407" s="3" t="s">
        <v>22112</v>
      </c>
      <c r="K407" s="4" t="s">
        <v>22111</v>
      </c>
      <c r="L407" s="3" t="s">
        <v>22110</v>
      </c>
      <c r="M407" s="4"/>
      <c r="N407" s="3" t="s">
        <v>22109</v>
      </c>
      <c r="O407" s="4"/>
      <c r="P407" t="s">
        <v>907</v>
      </c>
      <c r="Q407" s="3" t="s">
        <v>22108</v>
      </c>
      <c r="R407" s="4" t="s">
        <v>22107</v>
      </c>
      <c r="S407" t="s">
        <v>907</v>
      </c>
      <c r="T407" s="3" t="s">
        <v>22106</v>
      </c>
      <c r="U407" s="4"/>
      <c r="V407" s="3" t="s">
        <v>22105</v>
      </c>
      <c r="W407" s="4"/>
      <c r="X407" s="3" t="s">
        <v>22104</v>
      </c>
      <c r="Y407" s="4"/>
      <c r="Z407" t="s">
        <v>907</v>
      </c>
      <c r="AA407" s="3" t="s">
        <v>22103</v>
      </c>
      <c r="AB407" s="4"/>
      <c r="AC407" s="3" t="s">
        <v>22102</v>
      </c>
      <c r="AD407" s="4"/>
      <c r="AE407" s="3" t="s">
        <v>22101</v>
      </c>
      <c r="AF407" s="4"/>
      <c r="AG407" s="3"/>
      <c r="AH407" s="4"/>
      <c r="AI407" s="3" t="s">
        <v>22100</v>
      </c>
      <c r="AJ407" s="4"/>
      <c r="AK407" s="3" t="s">
        <v>22099</v>
      </c>
      <c r="AL407" s="4"/>
      <c r="AM407" s="3" t="s">
        <v>22098</v>
      </c>
      <c r="AN407" s="4"/>
      <c r="AO407" s="3"/>
      <c r="AP407" s="4"/>
      <c r="AQ407" s="3" t="s">
        <v>22097</v>
      </c>
      <c r="AR407" s="4"/>
      <c r="AS407" s="3" t="s">
        <v>22096</v>
      </c>
      <c r="AT407" s="4" t="s">
        <v>22095</v>
      </c>
      <c r="AU407" s="3" t="s">
        <v>22094</v>
      </c>
      <c r="AV407" s="4"/>
      <c r="AW407" s="3" t="s">
        <v>22093</v>
      </c>
      <c r="AX407" s="4"/>
      <c r="AY407" s="3" t="s">
        <v>22092</v>
      </c>
      <c r="AZ407" s="4" t="s">
        <v>22091</v>
      </c>
      <c r="BA407" s="3" t="s">
        <v>22090</v>
      </c>
      <c r="BB407" s="4"/>
      <c r="BC407" s="3" t="s">
        <v>22089</v>
      </c>
      <c r="BD407" s="4"/>
      <c r="BE407" s="3" t="s">
        <v>22088</v>
      </c>
    </row>
    <row r="408" spans="2:57" customFormat="1">
      <c r="B408" t="str">
        <f>IFERROR(VLOOKUP(E408,Swadesh!$C$6:$D$212,2,FALSE),"")</f>
        <v/>
      </c>
      <c r="D408" t="s">
        <v>20673</v>
      </c>
      <c r="E408" s="6" t="s">
        <v>22087</v>
      </c>
      <c r="F408" s="5">
        <v>5.19</v>
      </c>
      <c r="G408">
        <f t="shared" si="6"/>
        <v>2</v>
      </c>
      <c r="H408" s="3" t="s">
        <v>22086</v>
      </c>
      <c r="I408" s="4" t="s">
        <v>22085</v>
      </c>
      <c r="J408" s="3" t="s">
        <v>22084</v>
      </c>
      <c r="K408" s="4" t="s">
        <v>22083</v>
      </c>
      <c r="L408" s="3" t="s">
        <v>22082</v>
      </c>
      <c r="M408" s="4"/>
      <c r="N408" s="3" t="s">
        <v>22081</v>
      </c>
      <c r="O408" s="4"/>
      <c r="P408" t="s">
        <v>907</v>
      </c>
      <c r="Q408" s="3"/>
      <c r="R408" s="4"/>
      <c r="S408" t="s">
        <v>907</v>
      </c>
      <c r="T408" s="3" t="s">
        <v>22080</v>
      </c>
      <c r="U408" s="4" t="s">
        <v>22079</v>
      </c>
      <c r="V408" s="3" t="s">
        <v>22078</v>
      </c>
      <c r="W408" s="4" t="s">
        <v>22077</v>
      </c>
      <c r="X408" s="3" t="s">
        <v>22076</v>
      </c>
      <c r="Y408" s="4" t="s">
        <v>22075</v>
      </c>
      <c r="Z408" t="s">
        <v>907</v>
      </c>
      <c r="AA408" s="3" t="s">
        <v>22074</v>
      </c>
      <c r="AB408" s="4" t="s">
        <v>22073</v>
      </c>
      <c r="AC408" s="3" t="s">
        <v>22072</v>
      </c>
      <c r="AD408" s="4"/>
      <c r="AE408" s="3" t="s">
        <v>22071</v>
      </c>
      <c r="AF408" s="4"/>
      <c r="AG408" s="3"/>
      <c r="AH408" s="4"/>
      <c r="AI408" s="3" t="s">
        <v>22070</v>
      </c>
      <c r="AJ408" s="4"/>
      <c r="AK408" s="3" t="s">
        <v>22069</v>
      </c>
      <c r="AL408" s="4"/>
      <c r="AM408" s="3" t="s">
        <v>22068</v>
      </c>
      <c r="AN408" s="4"/>
      <c r="AO408" s="3"/>
      <c r="AP408" s="4"/>
      <c r="AQ408" s="3" t="s">
        <v>22067</v>
      </c>
      <c r="AR408" s="4"/>
      <c r="AS408" s="3" t="s">
        <v>22066</v>
      </c>
      <c r="AT408" s="4" t="s">
        <v>22013</v>
      </c>
      <c r="AU408" s="3" t="s">
        <v>22065</v>
      </c>
      <c r="AV408" s="4"/>
      <c r="AW408" s="3" t="s">
        <v>22064</v>
      </c>
      <c r="AX408" s="4" t="s">
        <v>22063</v>
      </c>
      <c r="AY408" s="3" t="s">
        <v>22062</v>
      </c>
      <c r="AZ408" s="4" t="s">
        <v>22061</v>
      </c>
      <c r="BA408" s="3" t="s">
        <v>22060</v>
      </c>
      <c r="BB408" s="4"/>
      <c r="BC408" s="3" t="s">
        <v>22059</v>
      </c>
      <c r="BD408" s="4"/>
      <c r="BE408" s="3" t="s">
        <v>22058</v>
      </c>
    </row>
    <row r="409" spans="2:57" customFormat="1">
      <c r="B409" t="str">
        <f>IFERROR(VLOOKUP(E409,Swadesh!$C$6:$D$212,2,FALSE),"")</f>
        <v/>
      </c>
      <c r="D409" t="s">
        <v>20673</v>
      </c>
      <c r="E409" s="6" t="s">
        <v>22057</v>
      </c>
      <c r="F409" s="5">
        <v>5.21</v>
      </c>
      <c r="G409">
        <f t="shared" si="6"/>
        <v>2</v>
      </c>
      <c r="H409" s="3" t="s">
        <v>22056</v>
      </c>
      <c r="I409" s="4"/>
      <c r="J409" s="3" t="s">
        <v>22033</v>
      </c>
      <c r="K409" s="4"/>
      <c r="L409" s="3" t="s">
        <v>21981</v>
      </c>
      <c r="M409" s="4"/>
      <c r="N409" s="3" t="s">
        <v>22055</v>
      </c>
      <c r="O409" s="4"/>
      <c r="P409" t="s">
        <v>907</v>
      </c>
      <c r="Q409" s="3"/>
      <c r="R409" s="4" t="s">
        <v>22054</v>
      </c>
      <c r="S409" t="s">
        <v>907</v>
      </c>
      <c r="T409" s="3" t="s">
        <v>22053</v>
      </c>
      <c r="U409" s="4" t="s">
        <v>22052</v>
      </c>
      <c r="V409" s="3" t="s">
        <v>22051</v>
      </c>
      <c r="W409" s="4"/>
      <c r="X409" s="3" t="s">
        <v>22050</v>
      </c>
      <c r="Y409" s="4"/>
      <c r="Z409" t="s">
        <v>907</v>
      </c>
      <c r="AA409" s="3"/>
      <c r="AB409" s="4"/>
      <c r="AC409" s="3" t="s">
        <v>22049</v>
      </c>
      <c r="AD409" s="4"/>
      <c r="AE409" s="3" t="s">
        <v>22048</v>
      </c>
      <c r="AF409" s="4"/>
      <c r="AG409" s="3" t="s">
        <v>21971</v>
      </c>
      <c r="AH409" s="4"/>
      <c r="AI409" s="3" t="s">
        <v>22047</v>
      </c>
      <c r="AJ409" s="4"/>
      <c r="AK409" s="3" t="s">
        <v>22046</v>
      </c>
      <c r="AL409" s="4"/>
      <c r="AM409" s="3" t="s">
        <v>22045</v>
      </c>
      <c r="AN409" s="4"/>
      <c r="AO409" s="3" t="s">
        <v>22044</v>
      </c>
      <c r="AP409" s="4"/>
      <c r="AQ409" s="3" t="s">
        <v>22043</v>
      </c>
      <c r="AR409" s="4"/>
      <c r="AS409" s="3" t="s">
        <v>923</v>
      </c>
      <c r="AT409" s="4"/>
      <c r="AU409" s="3" t="s">
        <v>22042</v>
      </c>
      <c r="AV409" s="4"/>
      <c r="AW409" s="3" t="s">
        <v>22041</v>
      </c>
      <c r="AX409" s="4"/>
      <c r="AY409" s="3" t="s">
        <v>22040</v>
      </c>
      <c r="AZ409" s="4"/>
      <c r="BA409" s="3" t="s">
        <v>22039</v>
      </c>
      <c r="BB409" s="4"/>
      <c r="BC409" s="3" t="s">
        <v>22038</v>
      </c>
      <c r="BD409" s="4"/>
      <c r="BE409" s="3" t="s">
        <v>22037</v>
      </c>
    </row>
    <row r="410" spans="2:57" customFormat="1">
      <c r="B410" t="str">
        <f>IFERROR(VLOOKUP(E410,Swadesh!$C$6:$D$212,2,FALSE),"")</f>
        <v/>
      </c>
      <c r="D410" t="s">
        <v>20673</v>
      </c>
      <c r="E410" s="6" t="s">
        <v>22036</v>
      </c>
      <c r="F410" s="5">
        <v>5.22</v>
      </c>
      <c r="G410">
        <f t="shared" si="6"/>
        <v>2</v>
      </c>
      <c r="H410" s="3" t="s">
        <v>22035</v>
      </c>
      <c r="I410" s="4" t="s">
        <v>22034</v>
      </c>
      <c r="J410" s="3" t="s">
        <v>22033</v>
      </c>
      <c r="K410" s="4" t="s">
        <v>22032</v>
      </c>
      <c r="L410" s="3" t="s">
        <v>22031</v>
      </c>
      <c r="M410" s="4"/>
      <c r="N410" s="3" t="s">
        <v>22030</v>
      </c>
      <c r="O410" s="4"/>
      <c r="P410" t="s">
        <v>907</v>
      </c>
      <c r="Q410" s="3"/>
      <c r="R410" s="4"/>
      <c r="S410" t="s">
        <v>907</v>
      </c>
      <c r="T410" s="3" t="s">
        <v>22029</v>
      </c>
      <c r="U410" s="4"/>
      <c r="V410" s="3" t="s">
        <v>22028</v>
      </c>
      <c r="W410" s="4"/>
      <c r="X410" s="3" t="s">
        <v>22027</v>
      </c>
      <c r="Y410" s="4"/>
      <c r="Z410" t="s">
        <v>907</v>
      </c>
      <c r="AA410" s="3" t="s">
        <v>22026</v>
      </c>
      <c r="AB410" s="4" t="s">
        <v>22025</v>
      </c>
      <c r="AC410" s="3" t="s">
        <v>22024</v>
      </c>
      <c r="AD410" s="4"/>
      <c r="AE410" s="3" t="s">
        <v>22023</v>
      </c>
      <c r="AF410" s="4" t="s">
        <v>22022</v>
      </c>
      <c r="AG410" s="3" t="s">
        <v>22021</v>
      </c>
      <c r="AH410" s="4"/>
      <c r="AI410" s="3" t="s">
        <v>22020</v>
      </c>
      <c r="AJ410" s="4"/>
      <c r="AK410" s="3" t="s">
        <v>22019</v>
      </c>
      <c r="AL410" s="4"/>
      <c r="AM410" s="3" t="s">
        <v>22018</v>
      </c>
      <c r="AN410" s="4"/>
      <c r="AO410" s="3" t="s">
        <v>22017</v>
      </c>
      <c r="AP410" s="4"/>
      <c r="AQ410" s="3" t="s">
        <v>22016</v>
      </c>
      <c r="AR410" s="4"/>
      <c r="AS410" s="3" t="s">
        <v>923</v>
      </c>
      <c r="AT410" s="4"/>
      <c r="AU410" s="3" t="s">
        <v>22015</v>
      </c>
      <c r="AV410" s="4"/>
      <c r="AW410" s="3" t="s">
        <v>22014</v>
      </c>
      <c r="AX410" s="4" t="s">
        <v>22013</v>
      </c>
      <c r="AY410" s="3" t="s">
        <v>22012</v>
      </c>
      <c r="AZ410" s="4"/>
      <c r="BA410" s="3" t="s">
        <v>22011</v>
      </c>
      <c r="BB410" s="4"/>
      <c r="BC410" s="3" t="s">
        <v>22010</v>
      </c>
      <c r="BD410" s="4"/>
      <c r="BE410" s="3" t="s">
        <v>22009</v>
      </c>
    </row>
    <row r="411" spans="2:57" customFormat="1">
      <c r="B411" t="str">
        <f>IFERROR(VLOOKUP(E411,Swadesh!$C$6:$D$212,2,FALSE),"")</f>
        <v/>
      </c>
      <c r="D411" t="s">
        <v>20673</v>
      </c>
      <c r="E411" s="6" t="s">
        <v>22008</v>
      </c>
      <c r="F411" s="5">
        <v>5.23</v>
      </c>
      <c r="G411">
        <f t="shared" si="6"/>
        <v>2</v>
      </c>
      <c r="H411" s="3" t="s">
        <v>22007</v>
      </c>
      <c r="I411" s="4"/>
      <c r="J411" s="3" t="s">
        <v>21982</v>
      </c>
      <c r="K411" s="4"/>
      <c r="L411" s="3" t="s">
        <v>22006</v>
      </c>
      <c r="M411" s="4"/>
      <c r="N411" s="3" t="s">
        <v>22005</v>
      </c>
      <c r="O411" s="4"/>
      <c r="P411" t="s">
        <v>907</v>
      </c>
      <c r="Q411" s="3"/>
      <c r="R411" s="4" t="s">
        <v>22004</v>
      </c>
      <c r="S411" t="s">
        <v>907</v>
      </c>
      <c r="T411" s="3" t="s">
        <v>22003</v>
      </c>
      <c r="U411" s="4"/>
      <c r="V411" s="3" t="s">
        <v>22002</v>
      </c>
      <c r="W411" s="4"/>
      <c r="X411" s="3" t="s">
        <v>22001</v>
      </c>
      <c r="Y411" s="4"/>
      <c r="Z411" t="s">
        <v>907</v>
      </c>
      <c r="AA411" s="3" t="s">
        <v>22000</v>
      </c>
      <c r="AB411" s="4" t="s">
        <v>21999</v>
      </c>
      <c r="AC411" s="3" t="s">
        <v>21998</v>
      </c>
      <c r="AD411" s="4"/>
      <c r="AE411" s="3" t="s">
        <v>21997</v>
      </c>
      <c r="AF411" s="4"/>
      <c r="AG411" s="3" t="s">
        <v>21971</v>
      </c>
      <c r="AH411" s="4"/>
      <c r="AI411" s="3" t="s">
        <v>21996</v>
      </c>
      <c r="AJ411" s="4" t="s">
        <v>21995</v>
      </c>
      <c r="AK411" s="3" t="s">
        <v>21994</v>
      </c>
      <c r="AL411" s="4"/>
      <c r="AM411" s="3" t="s">
        <v>21993</v>
      </c>
      <c r="AN411" s="4"/>
      <c r="AO411" s="3" t="s">
        <v>21992</v>
      </c>
      <c r="AP411" s="4"/>
      <c r="AQ411" s="3" t="s">
        <v>21991</v>
      </c>
      <c r="AR411" s="4"/>
      <c r="AS411" s="3" t="s">
        <v>923</v>
      </c>
      <c r="AT411" s="4"/>
      <c r="AU411" s="3" t="s">
        <v>21990</v>
      </c>
      <c r="AV411" s="4"/>
      <c r="AW411" s="3" t="s">
        <v>21989</v>
      </c>
      <c r="AX411" s="4"/>
      <c r="AY411" s="3" t="s">
        <v>21988</v>
      </c>
      <c r="AZ411" s="4"/>
      <c r="BA411" s="3" t="s">
        <v>21987</v>
      </c>
      <c r="BB411" s="4"/>
      <c r="BC411" s="3" t="s">
        <v>21986</v>
      </c>
      <c r="BD411" s="4"/>
      <c r="BE411" s="3" t="s">
        <v>21985</v>
      </c>
    </row>
    <row r="412" spans="2:57" customFormat="1">
      <c r="B412" t="str">
        <f>IFERROR(VLOOKUP(E412,Swadesh!$C$6:$D$212,2,FALSE),"")</f>
        <v/>
      </c>
      <c r="D412" t="s">
        <v>20673</v>
      </c>
      <c r="E412" s="6" t="s">
        <v>21984</v>
      </c>
      <c r="F412" s="5">
        <v>5.24</v>
      </c>
      <c r="G412">
        <f t="shared" si="6"/>
        <v>2</v>
      </c>
      <c r="H412" s="3" t="s">
        <v>21983</v>
      </c>
      <c r="I412" s="4"/>
      <c r="J412" s="3" t="s">
        <v>21982</v>
      </c>
      <c r="K412" s="4"/>
      <c r="L412" s="3" t="s">
        <v>21981</v>
      </c>
      <c r="M412" s="4"/>
      <c r="N412" s="3" t="s">
        <v>21980</v>
      </c>
      <c r="O412" s="4"/>
      <c r="P412" t="s">
        <v>907</v>
      </c>
      <c r="Q412" s="3"/>
      <c r="R412" s="4" t="s">
        <v>21979</v>
      </c>
      <c r="S412" t="s">
        <v>907</v>
      </c>
      <c r="T412" s="3" t="s">
        <v>21978</v>
      </c>
      <c r="U412" s="4"/>
      <c r="V412" s="3" t="s">
        <v>21977</v>
      </c>
      <c r="W412" s="4"/>
      <c r="X412" s="3" t="s">
        <v>21976</v>
      </c>
      <c r="Y412" s="4"/>
      <c r="Z412" t="s">
        <v>907</v>
      </c>
      <c r="AA412" s="3" t="s">
        <v>21975</v>
      </c>
      <c r="AB412" s="4"/>
      <c r="AC412" s="3" t="s">
        <v>21974</v>
      </c>
      <c r="AD412" s="4"/>
      <c r="AE412" s="3" t="s">
        <v>21973</v>
      </c>
      <c r="AF412" s="4" t="s">
        <v>21972</v>
      </c>
      <c r="AG412" s="3" t="s">
        <v>21971</v>
      </c>
      <c r="AH412" s="4"/>
      <c r="AI412" s="3" t="s">
        <v>21970</v>
      </c>
      <c r="AJ412" s="4"/>
      <c r="AK412" s="3" t="s">
        <v>21969</v>
      </c>
      <c r="AL412" s="4"/>
      <c r="AM412" s="3" t="s">
        <v>21968</v>
      </c>
      <c r="AN412" s="4"/>
      <c r="AO412" s="3" t="s">
        <v>21967</v>
      </c>
      <c r="AP412" s="4"/>
      <c r="AQ412" s="3" t="s">
        <v>21967</v>
      </c>
      <c r="AR412" s="4"/>
      <c r="AS412" s="3" t="s">
        <v>923</v>
      </c>
      <c r="AT412" s="4"/>
      <c r="AU412" s="3" t="s">
        <v>21966</v>
      </c>
      <c r="AV412" s="4"/>
      <c r="AW412" s="3" t="s">
        <v>18962</v>
      </c>
      <c r="AX412" s="4"/>
      <c r="AY412" s="3" t="s">
        <v>21965</v>
      </c>
      <c r="AZ412" s="4"/>
      <c r="BA412" s="3" t="s">
        <v>21964</v>
      </c>
      <c r="BB412" s="4"/>
      <c r="BC412" s="3" t="s">
        <v>21963</v>
      </c>
      <c r="BD412" s="4"/>
      <c r="BE412" s="3" t="s">
        <v>21962</v>
      </c>
    </row>
    <row r="413" spans="2:57" customFormat="1">
      <c r="B413" t="str">
        <f>IFERROR(VLOOKUP(E413,Swadesh!$C$6:$D$212,2,FALSE),"")</f>
        <v/>
      </c>
      <c r="D413" t="s">
        <v>20673</v>
      </c>
      <c r="E413" s="6" t="s">
        <v>18963</v>
      </c>
      <c r="F413" s="5">
        <v>5.25</v>
      </c>
      <c r="G413">
        <f t="shared" si="6"/>
        <v>2</v>
      </c>
      <c r="H413" s="3" t="s">
        <v>21961</v>
      </c>
      <c r="I413" s="4"/>
      <c r="J413" s="3" t="s">
        <v>18976</v>
      </c>
      <c r="K413" s="4"/>
      <c r="L413" s="3" t="s">
        <v>21960</v>
      </c>
      <c r="M413" s="4"/>
      <c r="N413" s="3" t="s">
        <v>21959</v>
      </c>
      <c r="O413" s="4"/>
      <c r="P413" t="s">
        <v>907</v>
      </c>
      <c r="Q413" s="3"/>
      <c r="R413" s="4" t="s">
        <v>21958</v>
      </c>
      <c r="S413" t="s">
        <v>907</v>
      </c>
      <c r="T413" s="3" t="s">
        <v>21957</v>
      </c>
      <c r="U413" s="4"/>
      <c r="V413" s="3" t="s">
        <v>21956</v>
      </c>
      <c r="W413" s="4"/>
      <c r="X413" s="3" t="s">
        <v>21955</v>
      </c>
      <c r="Y413" s="4"/>
      <c r="Z413" t="s">
        <v>907</v>
      </c>
      <c r="AA413" s="3"/>
      <c r="AB413" s="4"/>
      <c r="AC413" s="3" t="s">
        <v>21954</v>
      </c>
      <c r="AD413" s="4"/>
      <c r="AE413" s="3" t="s">
        <v>18971</v>
      </c>
      <c r="AF413" s="4"/>
      <c r="AG413" s="3" t="s">
        <v>21953</v>
      </c>
      <c r="AH413" s="4"/>
      <c r="AI413" s="3" t="s">
        <v>21952</v>
      </c>
      <c r="AJ413" s="4"/>
      <c r="AK413" s="3" t="s">
        <v>21951</v>
      </c>
      <c r="AL413" s="4"/>
      <c r="AM413" s="3" t="s">
        <v>10458</v>
      </c>
      <c r="AN413" s="4"/>
      <c r="AO413" s="3" t="s">
        <v>18966</v>
      </c>
      <c r="AP413" s="4"/>
      <c r="AQ413" s="3" t="s">
        <v>21950</v>
      </c>
      <c r="AR413" s="4"/>
      <c r="AS413" s="3" t="s">
        <v>21949</v>
      </c>
      <c r="AT413" s="4"/>
      <c r="AU413" s="3" t="s">
        <v>18963</v>
      </c>
      <c r="AV413" s="4"/>
      <c r="AW413" s="3" t="s">
        <v>18962</v>
      </c>
      <c r="AX413" s="4"/>
      <c r="AY413" s="3" t="s">
        <v>21948</v>
      </c>
      <c r="AZ413" s="4"/>
      <c r="BA413" s="3" t="s">
        <v>21947</v>
      </c>
      <c r="BB413" s="4"/>
      <c r="BC413" s="3" t="s">
        <v>21946</v>
      </c>
      <c r="BD413" s="4"/>
      <c r="BE413" s="3" t="s">
        <v>21945</v>
      </c>
    </row>
    <row r="414" spans="2:57" customFormat="1">
      <c r="B414" t="str">
        <f>IFERROR(VLOOKUP(E414,Swadesh!$C$6:$D$212,2,FALSE),"")</f>
        <v/>
      </c>
      <c r="D414" t="s">
        <v>20673</v>
      </c>
      <c r="E414" s="6" t="s">
        <v>21944</v>
      </c>
      <c r="F414" s="5">
        <v>5.26</v>
      </c>
      <c r="G414">
        <f t="shared" si="6"/>
        <v>2</v>
      </c>
      <c r="H414" s="3" t="s">
        <v>21943</v>
      </c>
      <c r="I414" s="4"/>
      <c r="J414" s="3" t="s">
        <v>21942</v>
      </c>
      <c r="K414" s="4"/>
      <c r="L414" s="3" t="s">
        <v>18269</v>
      </c>
      <c r="M414" s="4"/>
      <c r="N414" s="3" t="s">
        <v>21941</v>
      </c>
      <c r="O414" s="4"/>
      <c r="P414" t="s">
        <v>907</v>
      </c>
      <c r="Q414" s="3"/>
      <c r="R414" s="4"/>
      <c r="S414" t="s">
        <v>907</v>
      </c>
      <c r="T414" s="3" t="s">
        <v>21940</v>
      </c>
      <c r="U414" s="4"/>
      <c r="V414" s="3" t="s">
        <v>21939</v>
      </c>
      <c r="W414" s="4"/>
      <c r="X414" s="3" t="s">
        <v>21938</v>
      </c>
      <c r="Y414" s="4"/>
      <c r="Z414" t="s">
        <v>907</v>
      </c>
      <c r="AA414" s="3" t="s">
        <v>21937</v>
      </c>
      <c r="AB414" s="4" t="s">
        <v>21936</v>
      </c>
      <c r="AC414" s="3" t="s">
        <v>21935</v>
      </c>
      <c r="AD414" s="4" t="s">
        <v>21934</v>
      </c>
      <c r="AE414" s="3" t="s">
        <v>21933</v>
      </c>
      <c r="AF414" s="4" t="s">
        <v>21932</v>
      </c>
      <c r="AG414" s="3" t="s">
        <v>21931</v>
      </c>
      <c r="AH414" s="4"/>
      <c r="AI414" s="3" t="s">
        <v>21930</v>
      </c>
      <c r="AJ414" s="4"/>
      <c r="AK414" s="3" t="s">
        <v>21929</v>
      </c>
      <c r="AL414" s="4"/>
      <c r="AM414" s="3" t="s">
        <v>21928</v>
      </c>
      <c r="AN414" s="4"/>
      <c r="AO414" s="3" t="s">
        <v>21927</v>
      </c>
      <c r="AP414" s="4"/>
      <c r="AQ414" s="3" t="s">
        <v>21926</v>
      </c>
      <c r="AR414" s="4"/>
      <c r="AS414" s="3" t="s">
        <v>21925</v>
      </c>
      <c r="AT414" s="4"/>
      <c r="AU414" s="3" t="s">
        <v>21924</v>
      </c>
      <c r="AV414" s="4"/>
      <c r="AW414" s="3" t="s">
        <v>21923</v>
      </c>
      <c r="AX414" s="4"/>
      <c r="AY414" s="3" t="s">
        <v>21922</v>
      </c>
      <c r="AZ414" s="4"/>
      <c r="BA414" s="3" t="s">
        <v>21874</v>
      </c>
      <c r="BB414" s="4"/>
      <c r="BC414" s="3" t="s">
        <v>21921</v>
      </c>
      <c r="BD414" s="4"/>
      <c r="BE414" s="3" t="s">
        <v>21920</v>
      </c>
    </row>
    <row r="415" spans="2:57" customFormat="1">
      <c r="B415" t="str">
        <f>IFERROR(VLOOKUP(E415,Swadesh!$C$6:$D$212,2,FALSE),"")</f>
        <v/>
      </c>
      <c r="D415" t="s">
        <v>20673</v>
      </c>
      <c r="E415" s="6" t="s">
        <v>21919</v>
      </c>
      <c r="F415" s="5">
        <v>5.27</v>
      </c>
      <c r="G415">
        <f t="shared" si="6"/>
        <v>2</v>
      </c>
      <c r="H415" s="3" t="s">
        <v>21918</v>
      </c>
      <c r="I415" s="4" t="s">
        <v>21917</v>
      </c>
      <c r="J415" s="3" t="s">
        <v>21916</v>
      </c>
      <c r="K415" s="4" t="s">
        <v>15912</v>
      </c>
      <c r="L415" s="3" t="s">
        <v>21915</v>
      </c>
      <c r="M415" s="4"/>
      <c r="N415" s="3" t="s">
        <v>21914</v>
      </c>
      <c r="O415" s="4"/>
      <c r="P415" t="s">
        <v>907</v>
      </c>
      <c r="Q415" s="3"/>
      <c r="R415" s="4"/>
      <c r="S415" t="s">
        <v>907</v>
      </c>
      <c r="T415" s="3"/>
      <c r="U415" s="4"/>
      <c r="V415" s="3" t="s">
        <v>21913</v>
      </c>
      <c r="W415" s="4"/>
      <c r="X415" s="3" t="s">
        <v>21912</v>
      </c>
      <c r="Y415" s="4"/>
      <c r="Z415" t="s">
        <v>907</v>
      </c>
      <c r="AA415" s="3"/>
      <c r="AB415" s="4"/>
      <c r="AC415" s="3" t="s">
        <v>21911</v>
      </c>
      <c r="AD415" s="4" t="s">
        <v>21910</v>
      </c>
      <c r="AE415" s="3"/>
      <c r="AF415" s="4"/>
      <c r="AG415" s="3" t="s">
        <v>21909</v>
      </c>
      <c r="AH415" s="4"/>
      <c r="AI415" s="3" t="s">
        <v>21908</v>
      </c>
      <c r="AJ415" s="4"/>
      <c r="AK415" s="3" t="s">
        <v>21907</v>
      </c>
      <c r="AL415" s="4" t="s">
        <v>21906</v>
      </c>
      <c r="AM415" s="3" t="s">
        <v>21905</v>
      </c>
      <c r="AN415" s="4"/>
      <c r="AO415" s="3" t="s">
        <v>21904</v>
      </c>
      <c r="AP415" s="4"/>
      <c r="AQ415" s="3" t="s">
        <v>21903</v>
      </c>
      <c r="AR415" s="4"/>
      <c r="AS415" s="3" t="s">
        <v>21902</v>
      </c>
      <c r="AT415" s="4"/>
      <c r="AU415" s="3" t="s">
        <v>21901</v>
      </c>
      <c r="AV415" s="4"/>
      <c r="AW415" s="3" t="s">
        <v>21900</v>
      </c>
      <c r="AX415" s="4"/>
      <c r="AY415" s="3" t="s">
        <v>21899</v>
      </c>
      <c r="AZ415" s="4"/>
      <c r="BA415" s="3" t="s">
        <v>21898</v>
      </c>
      <c r="BB415" s="4"/>
      <c r="BC415" s="3" t="s">
        <v>21897</v>
      </c>
      <c r="BD415" s="4" t="s">
        <v>21896</v>
      </c>
      <c r="BE415" s="3" t="s">
        <v>21895</v>
      </c>
    </row>
    <row r="416" spans="2:57" customFormat="1">
      <c r="B416" t="str">
        <f>IFERROR(VLOOKUP(E416,Swadesh!$C$6:$D$212,2,FALSE),"")</f>
        <v/>
      </c>
      <c r="D416" t="s">
        <v>20673</v>
      </c>
      <c r="E416" s="6" t="s">
        <v>21455</v>
      </c>
      <c r="F416" s="5">
        <v>5.28</v>
      </c>
      <c r="G416">
        <f t="shared" si="6"/>
        <v>2</v>
      </c>
      <c r="H416" s="3" t="s">
        <v>21894</v>
      </c>
      <c r="I416" s="4"/>
      <c r="J416" s="3" t="s">
        <v>21893</v>
      </c>
      <c r="K416" s="4" t="s">
        <v>21892</v>
      </c>
      <c r="L416" s="3"/>
      <c r="M416" s="4"/>
      <c r="N416" s="3" t="s">
        <v>21891</v>
      </c>
      <c r="O416" s="4"/>
      <c r="P416" t="s">
        <v>907</v>
      </c>
      <c r="Q416" s="3"/>
      <c r="R416" s="4"/>
      <c r="S416" t="s">
        <v>907</v>
      </c>
      <c r="T416" s="3"/>
      <c r="U416" s="4"/>
      <c r="V416" s="3" t="s">
        <v>21890</v>
      </c>
      <c r="W416" s="4"/>
      <c r="X416" s="3" t="s">
        <v>21889</v>
      </c>
      <c r="Y416" s="4"/>
      <c r="Z416" t="s">
        <v>907</v>
      </c>
      <c r="AA416" s="3" t="s">
        <v>21888</v>
      </c>
      <c r="AB416" s="4" t="s">
        <v>21887</v>
      </c>
      <c r="AC416" s="3" t="s">
        <v>21886</v>
      </c>
      <c r="AD416" s="4"/>
      <c r="AE416" s="3" t="s">
        <v>21885</v>
      </c>
      <c r="AF416" s="4" t="s">
        <v>21884</v>
      </c>
      <c r="AG416" s="3" t="s">
        <v>21883</v>
      </c>
      <c r="AH416" s="4"/>
      <c r="AI416" s="3" t="s">
        <v>21882</v>
      </c>
      <c r="AJ416" s="4"/>
      <c r="AK416" s="3" t="s">
        <v>21881</v>
      </c>
      <c r="AL416" s="4"/>
      <c r="AM416" s="3" t="s">
        <v>21880</v>
      </c>
      <c r="AN416" s="4"/>
      <c r="AO416" s="3" t="s">
        <v>21879</v>
      </c>
      <c r="AP416" s="4"/>
      <c r="AQ416" s="3" t="s">
        <v>21878</v>
      </c>
      <c r="AR416" s="4"/>
      <c r="AS416" s="3" t="s">
        <v>923</v>
      </c>
      <c r="AT416" s="4"/>
      <c r="AU416" s="3" t="s">
        <v>21877</v>
      </c>
      <c r="AV416" s="4"/>
      <c r="AW416" s="3" t="s">
        <v>21876</v>
      </c>
      <c r="AX416" s="4"/>
      <c r="AY416" s="3" t="s">
        <v>21875</v>
      </c>
      <c r="AZ416" s="4"/>
      <c r="BA416" s="3" t="s">
        <v>21874</v>
      </c>
      <c r="BB416" s="4"/>
      <c r="BC416" s="3" t="s">
        <v>21873</v>
      </c>
      <c r="BD416" s="4"/>
      <c r="BE416" s="3" t="s">
        <v>21872</v>
      </c>
    </row>
    <row r="417" spans="2:58" customFormat="1">
      <c r="B417" t="str">
        <f>IFERROR(VLOOKUP(E417,Swadesh!$C$6:$D$212,2,FALSE),"")</f>
        <v/>
      </c>
      <c r="D417" t="s">
        <v>20673</v>
      </c>
      <c r="E417" s="6" t="s">
        <v>21871</v>
      </c>
      <c r="F417" s="5">
        <v>5.31</v>
      </c>
      <c r="G417">
        <f t="shared" si="6"/>
        <v>2</v>
      </c>
      <c r="H417" s="3" t="s">
        <v>21855</v>
      </c>
      <c r="I417" s="4"/>
      <c r="J417" s="3" t="s">
        <v>21870</v>
      </c>
      <c r="K417" s="4" t="s">
        <v>959</v>
      </c>
      <c r="L417" s="3" t="s">
        <v>21869</v>
      </c>
      <c r="M417" s="4"/>
      <c r="N417" s="3" t="s">
        <v>21868</v>
      </c>
      <c r="O417" s="4"/>
      <c r="P417" t="s">
        <v>907</v>
      </c>
      <c r="Q417" s="3"/>
      <c r="R417" s="4"/>
      <c r="S417" t="s">
        <v>907</v>
      </c>
      <c r="T417" s="3"/>
      <c r="U417" s="4"/>
      <c r="V417" s="3" t="s">
        <v>21867</v>
      </c>
      <c r="W417" s="4"/>
      <c r="X417" s="3" t="s">
        <v>21866</v>
      </c>
      <c r="Y417" s="4"/>
      <c r="Z417" t="s">
        <v>907</v>
      </c>
      <c r="AA417" s="3" t="s">
        <v>21865</v>
      </c>
      <c r="AB417" s="4"/>
      <c r="AC417" s="3" t="s">
        <v>21864</v>
      </c>
      <c r="AD417" s="4"/>
      <c r="AE417" s="3" t="s">
        <v>21863</v>
      </c>
      <c r="AF417" s="4"/>
      <c r="AG417" s="3" t="s">
        <v>21862</v>
      </c>
      <c r="AH417" s="4"/>
      <c r="AI417" s="3" t="s">
        <v>21861</v>
      </c>
      <c r="AJ417" s="4"/>
      <c r="AK417" s="3" t="s">
        <v>10883</v>
      </c>
      <c r="AL417" s="4"/>
      <c r="AM417" s="3" t="s">
        <v>10882</v>
      </c>
      <c r="AN417" s="4"/>
      <c r="AO417" s="3"/>
      <c r="AP417" s="4"/>
      <c r="AQ417" s="3" t="s">
        <v>21740</v>
      </c>
      <c r="AR417" s="4"/>
      <c r="AS417" s="3" t="s">
        <v>8487</v>
      </c>
      <c r="AT417" s="4"/>
      <c r="AU417" s="3" t="s">
        <v>21860</v>
      </c>
      <c r="AV417" s="4"/>
      <c r="AW417" s="3" t="s">
        <v>21838</v>
      </c>
      <c r="AX417" s="4"/>
      <c r="AY417" s="3" t="s">
        <v>21859</v>
      </c>
      <c r="AZ417" s="4"/>
      <c r="BA417" s="3" t="s">
        <v>21836</v>
      </c>
      <c r="BB417" s="4"/>
      <c r="BC417" s="3" t="s">
        <v>21858</v>
      </c>
      <c r="BD417" s="4"/>
      <c r="BE417" s="3" t="s">
        <v>21857</v>
      </c>
      <c r="BF417" s="4"/>
    </row>
    <row r="418" spans="2:58" customFormat="1">
      <c r="B418" t="str">
        <f>IFERROR(VLOOKUP(E418,Swadesh!$C$6:$D$212,2,FALSE),"")</f>
        <v/>
      </c>
      <c r="D418" t="s">
        <v>20673</v>
      </c>
      <c r="E418" s="6" t="s">
        <v>21856</v>
      </c>
      <c r="F418" s="5">
        <v>5.32</v>
      </c>
      <c r="G418">
        <f t="shared" si="6"/>
        <v>2</v>
      </c>
      <c r="H418" s="3" t="s">
        <v>21855</v>
      </c>
      <c r="I418" s="4"/>
      <c r="J418" s="3" t="s">
        <v>21854</v>
      </c>
      <c r="K418" s="4" t="s">
        <v>959</v>
      </c>
      <c r="L418" s="3" t="s">
        <v>21853</v>
      </c>
      <c r="M418" s="4"/>
      <c r="N418" s="3" t="s">
        <v>21852</v>
      </c>
      <c r="O418" s="4"/>
      <c r="P418" t="s">
        <v>907</v>
      </c>
      <c r="Q418" s="3"/>
      <c r="R418" s="4"/>
      <c r="S418" t="s">
        <v>907</v>
      </c>
      <c r="T418" s="3"/>
      <c r="U418" s="4"/>
      <c r="V418" s="3" t="s">
        <v>21851</v>
      </c>
      <c r="W418" s="4"/>
      <c r="X418" s="3" t="s">
        <v>21850</v>
      </c>
      <c r="Y418" s="4"/>
      <c r="Z418" t="s">
        <v>907</v>
      </c>
      <c r="AA418" s="3" t="s">
        <v>21849</v>
      </c>
      <c r="AB418" s="4"/>
      <c r="AC418" s="3" t="s">
        <v>21848</v>
      </c>
      <c r="AD418" s="4"/>
      <c r="AE418" s="3" t="s">
        <v>21847</v>
      </c>
      <c r="AF418" s="4"/>
      <c r="AG418" s="3"/>
      <c r="AH418" s="4"/>
      <c r="AI418" s="3" t="s">
        <v>21846</v>
      </c>
      <c r="AJ418" s="4"/>
      <c r="AK418" s="3" t="s">
        <v>21845</v>
      </c>
      <c r="AL418" s="4"/>
      <c r="AM418" s="3" t="s">
        <v>21844</v>
      </c>
      <c r="AN418" s="4"/>
      <c r="AO418" s="3" t="s">
        <v>21843</v>
      </c>
      <c r="AP418" s="4"/>
      <c r="AQ418" s="3" t="s">
        <v>21842</v>
      </c>
      <c r="AR418" s="4"/>
      <c r="AS418" s="3" t="s">
        <v>8487</v>
      </c>
      <c r="AT418" s="4" t="s">
        <v>21841</v>
      </c>
      <c r="AU418" s="3" t="s">
        <v>21840</v>
      </c>
      <c r="AV418" s="4" t="s">
        <v>21839</v>
      </c>
      <c r="AW418" s="3" t="s">
        <v>21838</v>
      </c>
      <c r="AX418" s="4"/>
      <c r="AY418" s="3" t="s">
        <v>21837</v>
      </c>
      <c r="AZ418" s="4"/>
      <c r="BA418" s="3" t="s">
        <v>21836</v>
      </c>
      <c r="BB418" s="4"/>
      <c r="BC418" s="3" t="s">
        <v>21835</v>
      </c>
      <c r="BD418" s="4"/>
      <c r="BE418" s="3" t="s">
        <v>21834</v>
      </c>
      <c r="BF418" s="4"/>
    </row>
    <row r="419" spans="2:58" customFormat="1">
      <c r="B419" t="str">
        <f>IFERROR(VLOOKUP(E419,Swadesh!$C$6:$D$212,2,FALSE),"")</f>
        <v/>
      </c>
      <c r="D419" t="s">
        <v>20673</v>
      </c>
      <c r="E419" s="6" t="s">
        <v>21833</v>
      </c>
      <c r="F419" s="5">
        <v>5.33</v>
      </c>
      <c r="G419">
        <f t="shared" si="6"/>
        <v>2</v>
      </c>
      <c r="H419" s="3" t="s">
        <v>21832</v>
      </c>
      <c r="I419" s="4"/>
      <c r="J419" s="3" t="s">
        <v>21831</v>
      </c>
      <c r="K419" s="4"/>
      <c r="L419" s="3" t="s">
        <v>21830</v>
      </c>
      <c r="M419" s="4"/>
      <c r="N419" s="3" t="s">
        <v>21829</v>
      </c>
      <c r="O419" s="4"/>
      <c r="P419" t="s">
        <v>907</v>
      </c>
      <c r="Q419" s="3"/>
      <c r="R419" s="4"/>
      <c r="S419" t="s">
        <v>907</v>
      </c>
      <c r="T419" s="3" t="s">
        <v>21828</v>
      </c>
      <c r="U419" s="4" t="s">
        <v>21827</v>
      </c>
      <c r="V419" s="3" t="s">
        <v>18724</v>
      </c>
      <c r="W419" s="4"/>
      <c r="X419" s="3" t="s">
        <v>21826</v>
      </c>
      <c r="Y419" s="4"/>
      <c r="Z419" t="s">
        <v>907</v>
      </c>
      <c r="AA419" s="3" t="s">
        <v>21825</v>
      </c>
      <c r="AB419" s="4" t="s">
        <v>21824</v>
      </c>
      <c r="AC419" s="3" t="s">
        <v>21823</v>
      </c>
      <c r="AD419" s="4"/>
      <c r="AE419" s="3" t="s">
        <v>21822</v>
      </c>
      <c r="AF419" s="4" t="s">
        <v>21821</v>
      </c>
      <c r="AG419" s="3" t="s">
        <v>21820</v>
      </c>
      <c r="AH419" s="4"/>
      <c r="AI419" s="3" t="s">
        <v>21819</v>
      </c>
      <c r="AJ419" s="4"/>
      <c r="AK419" s="3" t="s">
        <v>21818</v>
      </c>
      <c r="AL419" s="4"/>
      <c r="AM419" s="3" t="s">
        <v>21817</v>
      </c>
      <c r="AN419" s="4"/>
      <c r="AO419" s="3" t="s">
        <v>21816</v>
      </c>
      <c r="AP419" s="4"/>
      <c r="AQ419" s="3" t="s">
        <v>21815</v>
      </c>
      <c r="AR419" s="4"/>
      <c r="AS419" s="3" t="s">
        <v>923</v>
      </c>
      <c r="AT419" s="4"/>
      <c r="AU419" s="3" t="s">
        <v>21814</v>
      </c>
      <c r="AV419" s="4"/>
      <c r="AW419" s="3" t="s">
        <v>21813</v>
      </c>
      <c r="AX419" s="4"/>
      <c r="AY419" s="3" t="s">
        <v>21812</v>
      </c>
      <c r="AZ419" s="4"/>
      <c r="BA419" s="3" t="s">
        <v>21811</v>
      </c>
      <c r="BB419" s="4"/>
      <c r="BC419" s="3" t="s">
        <v>21810</v>
      </c>
      <c r="BD419" s="4"/>
      <c r="BE419" s="3" t="s">
        <v>21809</v>
      </c>
      <c r="BF419" s="4"/>
    </row>
    <row r="420" spans="2:58" customFormat="1">
      <c r="B420" t="str">
        <f>IFERROR(VLOOKUP(E420,Swadesh!$C$6:$D$212,2,FALSE),"")</f>
        <v/>
      </c>
      <c r="D420" t="s">
        <v>20673</v>
      </c>
      <c r="E420" s="6" t="s">
        <v>21808</v>
      </c>
      <c r="F420" s="5">
        <v>5.34</v>
      </c>
      <c r="G420">
        <f t="shared" si="6"/>
        <v>2</v>
      </c>
      <c r="H420" s="3" t="s">
        <v>21807</v>
      </c>
      <c r="I420" s="4"/>
      <c r="J420" s="3" t="s">
        <v>21806</v>
      </c>
      <c r="K420" s="4" t="s">
        <v>21805</v>
      </c>
      <c r="L420" s="3" t="s">
        <v>21804</v>
      </c>
      <c r="M420" s="4"/>
      <c r="N420" s="3" t="s">
        <v>21803</v>
      </c>
      <c r="O420" s="4"/>
      <c r="P420" t="s">
        <v>907</v>
      </c>
      <c r="Q420" s="3"/>
      <c r="R420" s="4"/>
      <c r="S420" t="s">
        <v>907</v>
      </c>
      <c r="T420" s="3" t="s">
        <v>21774</v>
      </c>
      <c r="U420" s="4"/>
      <c r="V420" s="3" t="s">
        <v>21802</v>
      </c>
      <c r="W420" s="4"/>
      <c r="X420" s="3" t="s">
        <v>21801</v>
      </c>
      <c r="Y420" s="4" t="s">
        <v>21800</v>
      </c>
      <c r="Z420" t="s">
        <v>907</v>
      </c>
      <c r="AA420" s="3" t="s">
        <v>21799</v>
      </c>
      <c r="AB420" s="4" t="s">
        <v>21798</v>
      </c>
      <c r="AC420" s="3" t="s">
        <v>21797</v>
      </c>
      <c r="AD420" s="4"/>
      <c r="AE420" s="3" t="s">
        <v>21796</v>
      </c>
      <c r="AF420" s="4" t="s">
        <v>21795</v>
      </c>
      <c r="AG420" s="3" t="s">
        <v>21794</v>
      </c>
      <c r="AH420" s="4"/>
      <c r="AI420" s="3" t="s">
        <v>21793</v>
      </c>
      <c r="AJ420" s="4"/>
      <c r="AK420" s="3" t="s">
        <v>21792</v>
      </c>
      <c r="AL420" s="4"/>
      <c r="AM420" s="3" t="s">
        <v>21791</v>
      </c>
      <c r="AN420" s="4"/>
      <c r="AO420" s="3" t="s">
        <v>21790</v>
      </c>
      <c r="AP420" s="4"/>
      <c r="AQ420" s="3" t="s">
        <v>21789</v>
      </c>
      <c r="AR420" s="4"/>
      <c r="AS420" s="3"/>
      <c r="AT420" s="4"/>
      <c r="AU420" s="3" t="s">
        <v>21788</v>
      </c>
      <c r="AV420" s="4"/>
      <c r="AW420" s="3" t="s">
        <v>21787</v>
      </c>
      <c r="AX420" s="4"/>
      <c r="AY420" s="3" t="s">
        <v>21786</v>
      </c>
      <c r="AZ420" s="4" t="s">
        <v>21785</v>
      </c>
      <c r="BA420" s="3" t="s">
        <v>21784</v>
      </c>
      <c r="BB420" s="4"/>
      <c r="BC420" s="3" t="s">
        <v>21783</v>
      </c>
      <c r="BD420" s="4"/>
      <c r="BE420" s="3" t="s">
        <v>21782</v>
      </c>
      <c r="BF420" s="4"/>
    </row>
    <row r="421" spans="2:58" customFormat="1">
      <c r="B421" t="str">
        <f>IFERROR(VLOOKUP(E421,Swadesh!$C$6:$D$212,2,FALSE),"")</f>
        <v/>
      </c>
      <c r="D421" t="s">
        <v>20673</v>
      </c>
      <c r="E421" s="6" t="s">
        <v>21781</v>
      </c>
      <c r="F421" s="5">
        <v>5.35</v>
      </c>
      <c r="G421">
        <f t="shared" si="6"/>
        <v>2</v>
      </c>
      <c r="H421" s="3" t="s">
        <v>21780</v>
      </c>
      <c r="I421" s="4"/>
      <c r="J421" s="3" t="s">
        <v>21779</v>
      </c>
      <c r="K421" s="4" t="s">
        <v>12524</v>
      </c>
      <c r="L421" s="3" t="s">
        <v>21778</v>
      </c>
      <c r="M421" s="4" t="s">
        <v>21777</v>
      </c>
      <c r="N421" s="3" t="s">
        <v>21776</v>
      </c>
      <c r="O421" s="4"/>
      <c r="P421" t="s">
        <v>907</v>
      </c>
      <c r="Q421" s="3"/>
      <c r="R421" s="4" t="s">
        <v>21775</v>
      </c>
      <c r="S421" t="s">
        <v>907</v>
      </c>
      <c r="T421" s="3" t="s">
        <v>21774</v>
      </c>
      <c r="U421" s="4" t="s">
        <v>21773</v>
      </c>
      <c r="V421" s="3" t="s">
        <v>21772</v>
      </c>
      <c r="W421" s="4"/>
      <c r="X421" s="3" t="s">
        <v>21771</v>
      </c>
      <c r="Y421" s="4"/>
      <c r="Z421" t="s">
        <v>907</v>
      </c>
      <c r="AA421" s="3" t="s">
        <v>21770</v>
      </c>
      <c r="AB421" s="4"/>
      <c r="AC421" s="3" t="s">
        <v>21769</v>
      </c>
      <c r="AD421" s="4"/>
      <c r="AE421" s="3" t="s">
        <v>21768</v>
      </c>
      <c r="AF421" s="4"/>
      <c r="AG421" s="3" t="s">
        <v>21767</v>
      </c>
      <c r="AH421" s="4"/>
      <c r="AI421" s="3" t="s">
        <v>21766</v>
      </c>
      <c r="AJ421" s="4"/>
      <c r="AK421" s="3" t="s">
        <v>21765</v>
      </c>
      <c r="AL421" s="4"/>
      <c r="AM421" s="3" t="s">
        <v>21764</v>
      </c>
      <c r="AN421" s="4"/>
      <c r="AO421" s="3" t="s">
        <v>21763</v>
      </c>
      <c r="AP421" s="4"/>
      <c r="AQ421" s="3" t="s">
        <v>21762</v>
      </c>
      <c r="AR421" s="4"/>
      <c r="AS421" s="3" t="s">
        <v>21761</v>
      </c>
      <c r="AT421" s="4" t="s">
        <v>21760</v>
      </c>
      <c r="AU421" s="3" t="s">
        <v>21759</v>
      </c>
      <c r="AV421" s="4"/>
      <c r="AW421" s="3" t="s">
        <v>21758</v>
      </c>
      <c r="AX421" s="4"/>
      <c r="AY421" s="3" t="s">
        <v>21757</v>
      </c>
      <c r="AZ421" s="4"/>
      <c r="BA421" s="3" t="s">
        <v>21756</v>
      </c>
      <c r="BB421" s="4"/>
      <c r="BC421" s="3" t="s">
        <v>21755</v>
      </c>
      <c r="BD421" s="4"/>
      <c r="BE421" s="3" t="s">
        <v>21754</v>
      </c>
      <c r="BF421" s="4"/>
    </row>
    <row r="422" spans="2:58" customFormat="1">
      <c r="B422" t="str">
        <f>IFERROR(VLOOKUP(E422,Swadesh!$C$6:$D$212,2,FALSE),"")</f>
        <v/>
      </c>
      <c r="D422" t="s">
        <v>20673</v>
      </c>
      <c r="E422" s="6" t="s">
        <v>21753</v>
      </c>
      <c r="F422" s="5">
        <v>5.36</v>
      </c>
      <c r="G422">
        <f t="shared" si="6"/>
        <v>2</v>
      </c>
      <c r="H422" s="3" t="s">
        <v>21752</v>
      </c>
      <c r="I422" s="4"/>
      <c r="J422" s="3" t="s">
        <v>21751</v>
      </c>
      <c r="K422" s="4" t="s">
        <v>959</v>
      </c>
      <c r="L422" s="3"/>
      <c r="M422" s="4"/>
      <c r="N422" s="3" t="s">
        <v>21750</v>
      </c>
      <c r="O422" s="4"/>
      <c r="P422" t="s">
        <v>907</v>
      </c>
      <c r="Q422" s="3"/>
      <c r="R422" s="4"/>
      <c r="S422" t="s">
        <v>907</v>
      </c>
      <c r="T422" s="3"/>
      <c r="U422" s="4"/>
      <c r="V422" s="3" t="s">
        <v>21749</v>
      </c>
      <c r="W422" s="4"/>
      <c r="X422" s="3" t="s">
        <v>21748</v>
      </c>
      <c r="Y422" s="4"/>
      <c r="Z422" t="s">
        <v>907</v>
      </c>
      <c r="AA422" s="3" t="s">
        <v>21747</v>
      </c>
      <c r="AB422" s="4"/>
      <c r="AC422" s="3" t="s">
        <v>21746</v>
      </c>
      <c r="AD422" s="4"/>
      <c r="AE422" s="3" t="s">
        <v>21745</v>
      </c>
      <c r="AF422" s="4"/>
      <c r="AG422" s="3"/>
      <c r="AH422" s="4"/>
      <c r="AI422" s="3" t="s">
        <v>21744</v>
      </c>
      <c r="AJ422" s="4"/>
      <c r="AK422" s="3" t="s">
        <v>21743</v>
      </c>
      <c r="AL422" s="4" t="s">
        <v>21742</v>
      </c>
      <c r="AM422" s="3" t="s">
        <v>21741</v>
      </c>
      <c r="AN422" s="4"/>
      <c r="AO422" s="3"/>
      <c r="AP422" s="4"/>
      <c r="AQ422" s="3" t="s">
        <v>21740</v>
      </c>
      <c r="AR422" s="4"/>
      <c r="AS422" s="3" t="s">
        <v>923</v>
      </c>
      <c r="AT422" s="4"/>
      <c r="AU422" s="3" t="s">
        <v>3522</v>
      </c>
      <c r="AV422" s="4"/>
      <c r="AW422" s="3" t="s">
        <v>21739</v>
      </c>
      <c r="AX422" s="4"/>
      <c r="AY422" s="3" t="s">
        <v>923</v>
      </c>
      <c r="AZ422" s="4"/>
      <c r="BA422" s="3" t="s">
        <v>21738</v>
      </c>
      <c r="BB422" s="4"/>
      <c r="BC422" s="3" t="s">
        <v>21737</v>
      </c>
      <c r="BD422" s="4" t="s">
        <v>21736</v>
      </c>
      <c r="BE422" s="3" t="s">
        <v>21735</v>
      </c>
      <c r="BF422" s="4"/>
    </row>
    <row r="423" spans="2:58" customFormat="1">
      <c r="B423" t="str">
        <f>IFERROR(VLOOKUP(E423,Swadesh!$C$6:$D$212,2,FALSE),"")</f>
        <v/>
      </c>
      <c r="D423" t="s">
        <v>20673</v>
      </c>
      <c r="E423" s="6" t="s">
        <v>21734</v>
      </c>
      <c r="F423" s="5">
        <v>5.37</v>
      </c>
      <c r="G423">
        <f t="shared" si="6"/>
        <v>2</v>
      </c>
      <c r="H423" s="3" t="s">
        <v>21733</v>
      </c>
      <c r="I423" s="4" t="s">
        <v>21732</v>
      </c>
      <c r="J423" s="3" t="s">
        <v>21731</v>
      </c>
      <c r="K423" s="4"/>
      <c r="L423" s="3" t="s">
        <v>21730</v>
      </c>
      <c r="M423" s="4" t="s">
        <v>2286</v>
      </c>
      <c r="N423" s="3" t="s">
        <v>21729</v>
      </c>
      <c r="O423" s="4"/>
      <c r="P423" t="s">
        <v>907</v>
      </c>
      <c r="Q423" s="3" t="s">
        <v>21728</v>
      </c>
      <c r="R423" s="4" t="s">
        <v>21727</v>
      </c>
      <c r="S423" t="s">
        <v>907</v>
      </c>
      <c r="T423" s="3" t="s">
        <v>21726</v>
      </c>
      <c r="U423" s="4" t="s">
        <v>21725</v>
      </c>
      <c r="V423" s="3" t="s">
        <v>21724</v>
      </c>
      <c r="W423" s="4"/>
      <c r="X423" s="3" t="s">
        <v>21723</v>
      </c>
      <c r="Y423" s="4"/>
      <c r="Z423" t="s">
        <v>907</v>
      </c>
      <c r="AA423" s="3"/>
      <c r="AB423" s="4"/>
      <c r="AC423" s="3" t="s">
        <v>21722</v>
      </c>
      <c r="AD423" s="4"/>
      <c r="AE423" s="3" t="s">
        <v>21721</v>
      </c>
      <c r="AF423" s="4"/>
      <c r="AG423" s="3" t="s">
        <v>21720</v>
      </c>
      <c r="AH423" s="4"/>
      <c r="AI423" s="3" t="s">
        <v>21719</v>
      </c>
      <c r="AJ423" s="4"/>
      <c r="AK423" s="3" t="s">
        <v>21718</v>
      </c>
      <c r="AL423" s="4"/>
      <c r="AM423" s="3" t="s">
        <v>21717</v>
      </c>
      <c r="AN423" s="4"/>
      <c r="AO423" s="3" t="s">
        <v>21716</v>
      </c>
      <c r="AP423" s="4"/>
      <c r="AQ423" s="3" t="s">
        <v>21715</v>
      </c>
      <c r="AR423" s="4"/>
      <c r="AS423" s="3" t="s">
        <v>923</v>
      </c>
      <c r="AT423" s="4"/>
      <c r="AU423" s="3" t="s">
        <v>21714</v>
      </c>
      <c r="AV423" s="4"/>
      <c r="AW423" s="3" t="s">
        <v>21713</v>
      </c>
      <c r="AX423" s="4"/>
      <c r="AY423" s="3" t="s">
        <v>21712</v>
      </c>
      <c r="AZ423" s="4" t="s">
        <v>1063</v>
      </c>
      <c r="BA423" s="3" t="s">
        <v>21711</v>
      </c>
      <c r="BB423" s="4"/>
      <c r="BC423" s="3" t="s">
        <v>21710</v>
      </c>
      <c r="BD423" s="4"/>
      <c r="BE423" s="3" t="s">
        <v>21709</v>
      </c>
      <c r="BF423" s="4"/>
    </row>
    <row r="424" spans="2:58" customFormat="1">
      <c r="B424" t="str">
        <f>IFERROR(VLOOKUP(E424,Swadesh!$C$6:$D$212,2,FALSE),"")</f>
        <v/>
      </c>
      <c r="D424" t="s">
        <v>20673</v>
      </c>
      <c r="E424" s="6" t="s">
        <v>16684</v>
      </c>
      <c r="F424" s="5">
        <v>5.38</v>
      </c>
      <c r="G424">
        <f t="shared" si="6"/>
        <v>2</v>
      </c>
      <c r="H424" s="3" t="s">
        <v>21708</v>
      </c>
      <c r="I424" s="4"/>
      <c r="J424" s="3" t="s">
        <v>16682</v>
      </c>
      <c r="K424" s="4"/>
      <c r="L424" s="3" t="s">
        <v>21707</v>
      </c>
      <c r="M424" s="4"/>
      <c r="N424" s="3" t="s">
        <v>21706</v>
      </c>
      <c r="O424" s="4"/>
      <c r="P424" t="s">
        <v>907</v>
      </c>
      <c r="Q424" s="3"/>
      <c r="R424" s="4" t="s">
        <v>21705</v>
      </c>
      <c r="S424" t="s">
        <v>907</v>
      </c>
      <c r="T424" s="3" t="s">
        <v>2037</v>
      </c>
      <c r="U424" s="4"/>
      <c r="V424" s="3" t="s">
        <v>21704</v>
      </c>
      <c r="W424" s="4" t="s">
        <v>21703</v>
      </c>
      <c r="X424" s="3" t="s">
        <v>21702</v>
      </c>
      <c r="Y424" s="4"/>
      <c r="Z424" t="s">
        <v>907</v>
      </c>
      <c r="AA424" s="3"/>
      <c r="AB424" s="4"/>
      <c r="AC424" s="3" t="s">
        <v>16674</v>
      </c>
      <c r="AD424" s="4"/>
      <c r="AE424" s="3" t="s">
        <v>21701</v>
      </c>
      <c r="AF424" s="4" t="s">
        <v>21700</v>
      </c>
      <c r="AG424" s="3"/>
      <c r="AH424" s="4"/>
      <c r="AI424" s="3" t="s">
        <v>16670</v>
      </c>
      <c r="AJ424" s="4"/>
      <c r="AK424" s="3" t="s">
        <v>16669</v>
      </c>
      <c r="AL424" s="4"/>
      <c r="AM424" s="3" t="s">
        <v>16668</v>
      </c>
      <c r="AN424" s="4"/>
      <c r="AO424" s="3" t="s">
        <v>16667</v>
      </c>
      <c r="AP424" s="4"/>
      <c r="AQ424" s="3" t="s">
        <v>21699</v>
      </c>
      <c r="AR424" s="4" t="s">
        <v>9239</v>
      </c>
      <c r="AS424" s="3" t="s">
        <v>923</v>
      </c>
      <c r="AT424" s="4"/>
      <c r="AU424" s="3" t="s">
        <v>21698</v>
      </c>
      <c r="AV424" s="4"/>
      <c r="AW424" s="3" t="s">
        <v>16663</v>
      </c>
      <c r="AX424" s="4"/>
      <c r="AY424" s="3" t="s">
        <v>21697</v>
      </c>
      <c r="AZ424" s="4"/>
      <c r="BA424" s="3" t="s">
        <v>16661</v>
      </c>
      <c r="BB424" s="4"/>
      <c r="BC424" s="3" t="s">
        <v>16660</v>
      </c>
      <c r="BD424" s="4"/>
      <c r="BE424" s="3" t="s">
        <v>16659</v>
      </c>
      <c r="BF424" s="4"/>
    </row>
    <row r="425" spans="2:58" customFormat="1">
      <c r="B425" t="str">
        <f>IFERROR(VLOOKUP(E425,Swadesh!$C$6:$D$212,2,FALSE),"")</f>
        <v/>
      </c>
      <c r="D425" t="s">
        <v>20673</v>
      </c>
      <c r="E425" s="6" t="s">
        <v>18185</v>
      </c>
      <c r="F425" s="5">
        <v>5.39</v>
      </c>
      <c r="G425">
        <f t="shared" si="6"/>
        <v>2</v>
      </c>
      <c r="H425" s="3" t="s">
        <v>21696</v>
      </c>
      <c r="I425" s="4" t="s">
        <v>21695</v>
      </c>
      <c r="J425" s="3" t="s">
        <v>18184</v>
      </c>
      <c r="K425" s="4" t="s">
        <v>1031</v>
      </c>
      <c r="L425" s="3" t="s">
        <v>21694</v>
      </c>
      <c r="M425" s="4"/>
      <c r="N425" s="3" t="s">
        <v>21693</v>
      </c>
      <c r="O425" s="4"/>
      <c r="P425" t="s">
        <v>907</v>
      </c>
      <c r="Q425" s="3"/>
      <c r="R425" s="4"/>
      <c r="S425" t="s">
        <v>907</v>
      </c>
      <c r="T425" s="3"/>
      <c r="U425" s="4"/>
      <c r="V425" s="3" t="s">
        <v>21692</v>
      </c>
      <c r="W425" s="4"/>
      <c r="X425" s="3" t="s">
        <v>21691</v>
      </c>
      <c r="Y425" s="4"/>
      <c r="Z425" t="s">
        <v>907</v>
      </c>
      <c r="AA425" s="3"/>
      <c r="AB425" s="4"/>
      <c r="AC425" s="3" t="s">
        <v>21690</v>
      </c>
      <c r="AD425" s="4"/>
      <c r="AE425" s="3" t="s">
        <v>21689</v>
      </c>
      <c r="AF425" s="4"/>
      <c r="AG425" s="3"/>
      <c r="AH425" s="4"/>
      <c r="AI425" s="3" t="s">
        <v>21688</v>
      </c>
      <c r="AJ425" s="4"/>
      <c r="AK425" s="3" t="s">
        <v>21687</v>
      </c>
      <c r="AL425" s="4"/>
      <c r="AM425" s="3" t="s">
        <v>21686</v>
      </c>
      <c r="AN425" s="4"/>
      <c r="AO425" s="3"/>
      <c r="AP425" s="4"/>
      <c r="AQ425" s="3" t="s">
        <v>21685</v>
      </c>
      <c r="AR425" s="4"/>
      <c r="AS425" s="3" t="s">
        <v>923</v>
      </c>
      <c r="AT425" s="4"/>
      <c r="AU425" s="3" t="s">
        <v>21684</v>
      </c>
      <c r="AV425" s="4" t="s">
        <v>21683</v>
      </c>
      <c r="AW425" s="3" t="s">
        <v>21682</v>
      </c>
      <c r="AX425" s="4"/>
      <c r="AY425" s="3" t="s">
        <v>21681</v>
      </c>
      <c r="AZ425" s="4"/>
      <c r="BA425" s="3" t="s">
        <v>18165</v>
      </c>
      <c r="BB425" s="4"/>
      <c r="BC425" s="3" t="s">
        <v>17367</v>
      </c>
      <c r="BD425" s="4"/>
      <c r="BE425" s="3" t="s">
        <v>21680</v>
      </c>
      <c r="BF425" s="4"/>
    </row>
    <row r="426" spans="2:58" customFormat="1">
      <c r="B426" t="str">
        <f>IFERROR(VLOOKUP(E426,Swadesh!$C$6:$D$212,2,FALSE),"")</f>
        <v/>
      </c>
      <c r="D426" t="s">
        <v>20673</v>
      </c>
      <c r="E426" s="6" t="s">
        <v>21679</v>
      </c>
      <c r="F426" s="5">
        <v>5.391</v>
      </c>
      <c r="G426">
        <f t="shared" si="6"/>
        <v>3</v>
      </c>
      <c r="H426" s="3" t="s">
        <v>21678</v>
      </c>
      <c r="I426" s="4"/>
      <c r="J426" s="3" t="s">
        <v>21677</v>
      </c>
      <c r="K426" s="4" t="s">
        <v>959</v>
      </c>
      <c r="L426" s="3" t="s">
        <v>21676</v>
      </c>
      <c r="M426" s="4"/>
      <c r="N426" s="3" t="s">
        <v>21675</v>
      </c>
      <c r="O426" s="4"/>
      <c r="P426" t="s">
        <v>907</v>
      </c>
      <c r="Q426" s="3"/>
      <c r="R426" s="4"/>
      <c r="S426" t="s">
        <v>907</v>
      </c>
      <c r="T426" s="3"/>
      <c r="U426" s="4"/>
      <c r="V426" s="3" t="s">
        <v>21674</v>
      </c>
      <c r="W426" s="4"/>
      <c r="X426" s="3" t="s">
        <v>21673</v>
      </c>
      <c r="Y426" s="4"/>
      <c r="Z426" t="s">
        <v>907</v>
      </c>
      <c r="AA426" s="3"/>
      <c r="AB426" s="4"/>
      <c r="AC426" s="3" t="s">
        <v>21672</v>
      </c>
      <c r="AD426" s="4" t="s">
        <v>21671</v>
      </c>
      <c r="AE426" s="3" t="s">
        <v>21670</v>
      </c>
      <c r="AF426" s="4" t="s">
        <v>21669</v>
      </c>
      <c r="AG426" s="3"/>
      <c r="AH426" s="4"/>
      <c r="AI426" s="3" t="s">
        <v>21668</v>
      </c>
      <c r="AJ426" s="4"/>
      <c r="AK426" s="3" t="s">
        <v>21667</v>
      </c>
      <c r="AL426" s="4"/>
      <c r="AM426" s="3" t="s">
        <v>21666</v>
      </c>
      <c r="AN426" s="4"/>
      <c r="AO426" s="3"/>
      <c r="AP426" s="4"/>
      <c r="AQ426" s="3" t="s">
        <v>21665</v>
      </c>
      <c r="AR426" s="4"/>
      <c r="AS426" s="3" t="s">
        <v>923</v>
      </c>
      <c r="AT426" s="4"/>
      <c r="AU426" s="3" t="s">
        <v>21664</v>
      </c>
      <c r="AV426" s="4"/>
      <c r="AW426" s="3" t="s">
        <v>21663</v>
      </c>
      <c r="AX426" s="4"/>
      <c r="AY426" s="3" t="s">
        <v>21662</v>
      </c>
      <c r="AZ426" s="4"/>
      <c r="BA426" s="3" t="s">
        <v>21661</v>
      </c>
      <c r="BB426" s="4"/>
      <c r="BC426" s="3" t="s">
        <v>21660</v>
      </c>
      <c r="BD426" s="4"/>
      <c r="BE426" s="3" t="s">
        <v>21659</v>
      </c>
      <c r="BF426" s="4" t="s">
        <v>2722</v>
      </c>
    </row>
    <row r="427" spans="2:58" customFormat="1">
      <c r="B427" t="str">
        <f>IFERROR(VLOOKUP(E427,Swadesh!$C$6:$D$212,2,FALSE),"")</f>
        <v/>
      </c>
      <c r="D427" t="s">
        <v>20673</v>
      </c>
      <c r="E427" s="6" t="s">
        <v>21658</v>
      </c>
      <c r="F427" s="5">
        <v>5.41</v>
      </c>
      <c r="G427">
        <f t="shared" si="6"/>
        <v>2</v>
      </c>
      <c r="H427" s="3" t="s">
        <v>21596</v>
      </c>
      <c r="I427" s="4"/>
      <c r="J427" s="3" t="s">
        <v>21657</v>
      </c>
      <c r="K427" s="4" t="s">
        <v>21656</v>
      </c>
      <c r="L427" s="3"/>
      <c r="M427" s="4"/>
      <c r="N427" s="3" t="s">
        <v>21655</v>
      </c>
      <c r="O427" s="4"/>
      <c r="P427" t="s">
        <v>907</v>
      </c>
      <c r="Q427" s="3"/>
      <c r="R427" s="4"/>
      <c r="S427" t="s">
        <v>907</v>
      </c>
      <c r="T427" s="3"/>
      <c r="U427" s="4"/>
      <c r="V427" s="3"/>
      <c r="W427" s="4"/>
      <c r="X427" s="3" t="s">
        <v>21654</v>
      </c>
      <c r="Y427" s="4"/>
      <c r="Z427" t="s">
        <v>907</v>
      </c>
      <c r="AA427" s="3"/>
      <c r="AB427" s="4"/>
      <c r="AC427" s="3" t="s">
        <v>21592</v>
      </c>
      <c r="AD427" s="4"/>
      <c r="AE427" s="3" t="s">
        <v>21653</v>
      </c>
      <c r="AF427" s="4"/>
      <c r="AG427" s="3" t="s">
        <v>21652</v>
      </c>
      <c r="AH427" s="4"/>
      <c r="AI427" s="3" t="s">
        <v>21651</v>
      </c>
      <c r="AJ427" s="4"/>
      <c r="AK427" s="3" t="s">
        <v>21650</v>
      </c>
      <c r="AL427" s="4"/>
      <c r="AM427" s="3" t="s">
        <v>21649</v>
      </c>
      <c r="AN427" s="4"/>
      <c r="AO427" s="3" t="s">
        <v>21648</v>
      </c>
      <c r="AP427" s="4"/>
      <c r="AQ427" s="3" t="s">
        <v>21647</v>
      </c>
      <c r="AR427" s="4"/>
      <c r="AS427" s="3" t="s">
        <v>21646</v>
      </c>
      <c r="AT427" s="4" t="s">
        <v>21645</v>
      </c>
      <c r="AU427" s="3" t="s">
        <v>21644</v>
      </c>
      <c r="AV427" s="4"/>
      <c r="AW427" s="3" t="s">
        <v>21643</v>
      </c>
      <c r="AX427" s="4"/>
      <c r="AY427" s="3" t="s">
        <v>21642</v>
      </c>
      <c r="AZ427" s="4"/>
      <c r="BA427" s="3" t="s">
        <v>21641</v>
      </c>
      <c r="BB427" s="4"/>
      <c r="BC427" s="3" t="s">
        <v>21640</v>
      </c>
      <c r="BD427" s="4"/>
      <c r="BE427" s="3" t="s">
        <v>21598</v>
      </c>
      <c r="BF427" s="4"/>
    </row>
    <row r="428" spans="2:58" customFormat="1">
      <c r="B428" t="str">
        <f>IFERROR(VLOOKUP(E428,Swadesh!$C$6:$D$212,2,FALSE),"")</f>
        <v/>
      </c>
      <c r="D428" t="s">
        <v>20673</v>
      </c>
      <c r="E428" s="6" t="s">
        <v>21639</v>
      </c>
      <c r="F428" s="5">
        <v>5.42</v>
      </c>
      <c r="G428">
        <f t="shared" si="6"/>
        <v>2</v>
      </c>
      <c r="H428" s="3" t="s">
        <v>21638</v>
      </c>
      <c r="I428" s="4"/>
      <c r="J428" s="3" t="s">
        <v>21637</v>
      </c>
      <c r="K428" s="4" t="s">
        <v>21636</v>
      </c>
      <c r="L428" s="3" t="s">
        <v>21635</v>
      </c>
      <c r="M428" s="4"/>
      <c r="N428" s="3" t="s">
        <v>21634</v>
      </c>
      <c r="O428" s="4"/>
      <c r="P428" t="s">
        <v>907</v>
      </c>
      <c r="Q428" s="3"/>
      <c r="R428" s="4"/>
      <c r="S428" t="s">
        <v>907</v>
      </c>
      <c r="T428" s="3"/>
      <c r="U428" s="4"/>
      <c r="V428" s="3" t="s">
        <v>21633</v>
      </c>
      <c r="W428" s="4"/>
      <c r="X428" s="3" t="s">
        <v>21632</v>
      </c>
      <c r="Y428" s="4"/>
      <c r="Z428" t="s">
        <v>907</v>
      </c>
      <c r="AA428" s="3"/>
      <c r="AB428" s="4"/>
      <c r="AC428" s="3" t="s">
        <v>21631</v>
      </c>
      <c r="AD428" s="4"/>
      <c r="AE428" s="3" t="s">
        <v>21630</v>
      </c>
      <c r="AF428" s="4"/>
      <c r="AG428" s="3"/>
      <c r="AH428" s="4"/>
      <c r="AI428" s="3" t="s">
        <v>21629</v>
      </c>
      <c r="AJ428" s="4"/>
      <c r="AK428" s="3" t="s">
        <v>21628</v>
      </c>
      <c r="AL428" s="4"/>
      <c r="AM428" s="3" t="s">
        <v>21627</v>
      </c>
      <c r="AN428" s="4"/>
      <c r="AO428" s="3" t="s">
        <v>21626</v>
      </c>
      <c r="AP428" s="4"/>
      <c r="AQ428" s="3" t="s">
        <v>21625</v>
      </c>
      <c r="AR428" s="4"/>
      <c r="AS428" s="3" t="s">
        <v>923</v>
      </c>
      <c r="AT428" s="4"/>
      <c r="AU428" s="3" t="s">
        <v>21624</v>
      </c>
      <c r="AV428" s="4"/>
      <c r="AW428" s="3" t="s">
        <v>21623</v>
      </c>
      <c r="AX428" s="4"/>
      <c r="AY428" s="3" t="s">
        <v>21622</v>
      </c>
      <c r="AZ428" s="4"/>
      <c r="BA428" s="3" t="s">
        <v>21621</v>
      </c>
      <c r="BB428" s="4"/>
      <c r="BC428" s="3" t="s">
        <v>21620</v>
      </c>
      <c r="BD428" s="4"/>
      <c r="BE428" s="3" t="s">
        <v>1872</v>
      </c>
      <c r="BF428" s="4"/>
    </row>
    <row r="429" spans="2:58" customFormat="1">
      <c r="B429" t="str">
        <f>IFERROR(VLOOKUP(E429,Swadesh!$C$6:$D$212,2,FALSE),"")</f>
        <v/>
      </c>
      <c r="D429" t="s">
        <v>20673</v>
      </c>
      <c r="E429" s="6" t="s">
        <v>21619</v>
      </c>
      <c r="F429" s="5">
        <v>5.43</v>
      </c>
      <c r="G429">
        <f t="shared" si="6"/>
        <v>2</v>
      </c>
      <c r="H429" s="3"/>
      <c r="I429" s="4"/>
      <c r="J429" s="3" t="s">
        <v>21618</v>
      </c>
      <c r="K429" s="4" t="s">
        <v>21617</v>
      </c>
      <c r="L429" s="3" t="s">
        <v>21616</v>
      </c>
      <c r="M429" s="4"/>
      <c r="N429" s="3" t="s">
        <v>21615</v>
      </c>
      <c r="O429" s="4"/>
      <c r="P429" t="s">
        <v>907</v>
      </c>
      <c r="Q429" s="3"/>
      <c r="R429" s="4"/>
      <c r="S429" t="s">
        <v>907</v>
      </c>
      <c r="T429" s="3" t="s">
        <v>21614</v>
      </c>
      <c r="U429" s="4" t="s">
        <v>21613</v>
      </c>
      <c r="V429" s="3" t="s">
        <v>21593</v>
      </c>
      <c r="W429" s="4"/>
      <c r="X429" s="3" t="s">
        <v>21612</v>
      </c>
      <c r="Y429" s="4"/>
      <c r="Z429" t="s">
        <v>907</v>
      </c>
      <c r="AA429" s="3" t="s">
        <v>21611</v>
      </c>
      <c r="AB429" s="4"/>
      <c r="AC429" s="3" t="s">
        <v>21610</v>
      </c>
      <c r="AD429" s="4"/>
      <c r="AE429" s="3" t="s">
        <v>21609</v>
      </c>
      <c r="AF429" s="4"/>
      <c r="AG429" s="3"/>
      <c r="AH429" s="4"/>
      <c r="AI429" s="3" t="s">
        <v>21608</v>
      </c>
      <c r="AJ429" s="4"/>
      <c r="AK429" s="3" t="s">
        <v>21607</v>
      </c>
      <c r="AL429" s="4" t="s">
        <v>21606</v>
      </c>
      <c r="AM429" s="3" t="s">
        <v>21605</v>
      </c>
      <c r="AN429" s="4"/>
      <c r="AO429" s="3"/>
      <c r="AP429" s="4"/>
      <c r="AQ429" s="3" t="s">
        <v>21604</v>
      </c>
      <c r="AR429" s="4"/>
      <c r="AS429" s="3" t="s">
        <v>21587</v>
      </c>
      <c r="AT429" s="4" t="s">
        <v>21586</v>
      </c>
      <c r="AU429" s="3" t="s">
        <v>21603</v>
      </c>
      <c r="AV429" s="4"/>
      <c r="AW429" s="3" t="s">
        <v>21602</v>
      </c>
      <c r="AX429" s="4"/>
      <c r="AY429" s="3" t="s">
        <v>21601</v>
      </c>
      <c r="AZ429" s="4"/>
      <c r="BA429" s="3" t="s">
        <v>21600</v>
      </c>
      <c r="BB429" s="4"/>
      <c r="BC429" s="3" t="s">
        <v>21599</v>
      </c>
      <c r="BD429" s="4"/>
      <c r="BE429" s="3" t="s">
        <v>21598</v>
      </c>
      <c r="BF429" s="4"/>
    </row>
    <row r="430" spans="2:58" customFormat="1">
      <c r="B430" t="str">
        <f>IFERROR(VLOOKUP(E430,Swadesh!$C$6:$D$212,2,FALSE),"")</f>
        <v/>
      </c>
      <c r="D430" t="s">
        <v>20673</v>
      </c>
      <c r="E430" s="6" t="s">
        <v>21597</v>
      </c>
      <c r="F430" s="5">
        <v>5.44</v>
      </c>
      <c r="G430">
        <f t="shared" si="6"/>
        <v>2</v>
      </c>
      <c r="H430" s="3" t="s">
        <v>21596</v>
      </c>
      <c r="I430" s="4"/>
      <c r="J430" s="3" t="s">
        <v>923</v>
      </c>
      <c r="K430" s="4"/>
      <c r="L430" s="3" t="s">
        <v>21595</v>
      </c>
      <c r="M430" s="4"/>
      <c r="N430" s="3" t="s">
        <v>21594</v>
      </c>
      <c r="O430" s="4"/>
      <c r="P430" t="s">
        <v>907</v>
      </c>
      <c r="Q430" s="3"/>
      <c r="R430" s="4"/>
      <c r="S430" t="s">
        <v>907</v>
      </c>
      <c r="T430" s="3"/>
      <c r="U430" s="4"/>
      <c r="V430" s="3"/>
      <c r="W430" s="4"/>
      <c r="X430" s="3" t="s">
        <v>21593</v>
      </c>
      <c r="Y430" s="4"/>
      <c r="Z430" t="s">
        <v>907</v>
      </c>
      <c r="AA430" s="3"/>
      <c r="AB430" s="4"/>
      <c r="AC430" s="3" t="s">
        <v>21592</v>
      </c>
      <c r="AD430" s="4"/>
      <c r="AE430" s="3" t="s">
        <v>21574</v>
      </c>
      <c r="AF430" s="4"/>
      <c r="AG430" s="3" t="s">
        <v>21591</v>
      </c>
      <c r="AH430" s="4"/>
      <c r="AI430" s="3" t="s">
        <v>21590</v>
      </c>
      <c r="AJ430" s="4"/>
      <c r="AK430" s="3" t="s">
        <v>21589</v>
      </c>
      <c r="AL430" s="4"/>
      <c r="AM430" s="3" t="s">
        <v>21588</v>
      </c>
      <c r="AN430" s="4"/>
      <c r="AO430" s="3"/>
      <c r="AP430" s="4"/>
      <c r="AQ430" s="3" t="s">
        <v>8893</v>
      </c>
      <c r="AR430" s="4"/>
      <c r="AS430" s="3" t="s">
        <v>21587</v>
      </c>
      <c r="AT430" s="4" t="s">
        <v>21586</v>
      </c>
      <c r="AU430" s="3" t="s">
        <v>21585</v>
      </c>
      <c r="AV430" s="4"/>
      <c r="AW430" s="3" t="s">
        <v>21584</v>
      </c>
      <c r="AX430" s="4"/>
      <c r="AY430" s="3" t="s">
        <v>21563</v>
      </c>
      <c r="AZ430" s="4"/>
      <c r="BA430" s="3" t="s">
        <v>21562</v>
      </c>
      <c r="BB430" s="4"/>
      <c r="BC430" s="3" t="s">
        <v>21561</v>
      </c>
      <c r="BD430" s="4"/>
      <c r="BE430" s="3" t="s">
        <v>1872</v>
      </c>
      <c r="BF430" s="4"/>
    </row>
    <row r="431" spans="2:58" customFormat="1">
      <c r="B431" t="str">
        <f>IFERROR(VLOOKUP(E431,Swadesh!$C$6:$D$212,2,FALSE),"")</f>
        <v/>
      </c>
      <c r="D431" t="s">
        <v>20673</v>
      </c>
      <c r="E431" s="6" t="s">
        <v>21583</v>
      </c>
      <c r="F431" s="5">
        <v>5.45</v>
      </c>
      <c r="G431">
        <f t="shared" si="6"/>
        <v>2</v>
      </c>
      <c r="H431" s="3" t="s">
        <v>21582</v>
      </c>
      <c r="I431" s="4"/>
      <c r="J431" s="3" t="s">
        <v>21581</v>
      </c>
      <c r="K431" s="4" t="s">
        <v>21580</v>
      </c>
      <c r="L431" s="3"/>
      <c r="M431" s="4"/>
      <c r="N431" s="3" t="s">
        <v>21579</v>
      </c>
      <c r="O431" s="4"/>
      <c r="P431" t="s">
        <v>907</v>
      </c>
      <c r="Q431" s="3"/>
      <c r="R431" s="4"/>
      <c r="S431" t="s">
        <v>907</v>
      </c>
      <c r="T431" s="3"/>
      <c r="U431" s="4"/>
      <c r="V431" s="3" t="s">
        <v>21578</v>
      </c>
      <c r="W431" s="4"/>
      <c r="X431" s="3" t="s">
        <v>21577</v>
      </c>
      <c r="Y431" s="4"/>
      <c r="Z431" t="s">
        <v>907</v>
      </c>
      <c r="AA431" s="3" t="s">
        <v>21576</v>
      </c>
      <c r="AB431" s="4" t="s">
        <v>21575</v>
      </c>
      <c r="AC431" s="3" t="s">
        <v>12464</v>
      </c>
      <c r="AD431" s="4"/>
      <c r="AE431" s="3" t="s">
        <v>21574</v>
      </c>
      <c r="AF431" s="4"/>
      <c r="AG431" s="3"/>
      <c r="AH431" s="4"/>
      <c r="AI431" s="3" t="s">
        <v>21573</v>
      </c>
      <c r="AJ431" s="4"/>
      <c r="AK431" s="3" t="s">
        <v>21572</v>
      </c>
      <c r="AL431" s="4"/>
      <c r="AM431" s="3" t="s">
        <v>21571</v>
      </c>
      <c r="AN431" s="4"/>
      <c r="AO431" s="3" t="s">
        <v>21570</v>
      </c>
      <c r="AP431" s="4"/>
      <c r="AQ431" s="3" t="s">
        <v>21569</v>
      </c>
      <c r="AR431" s="4" t="s">
        <v>21568</v>
      </c>
      <c r="AS431" s="3" t="s">
        <v>21567</v>
      </c>
      <c r="AT431" s="4" t="s">
        <v>21566</v>
      </c>
      <c r="AU431" s="3" t="s">
        <v>21565</v>
      </c>
      <c r="AV431" s="4"/>
      <c r="AW431" s="3" t="s">
        <v>21564</v>
      </c>
      <c r="AX431" s="4"/>
      <c r="AY431" s="3" t="s">
        <v>21563</v>
      </c>
      <c r="AZ431" s="4"/>
      <c r="BA431" s="3" t="s">
        <v>21562</v>
      </c>
      <c r="BB431" s="4"/>
      <c r="BC431" s="3" t="s">
        <v>21561</v>
      </c>
      <c r="BD431" s="4"/>
      <c r="BE431" s="3" t="s">
        <v>21560</v>
      </c>
      <c r="BF431" s="4"/>
    </row>
    <row r="432" spans="2:58" customFormat="1">
      <c r="B432" t="str">
        <f>IFERROR(VLOOKUP(E432,Swadesh!$C$6:$D$212,2,FALSE),"")</f>
        <v/>
      </c>
      <c r="D432" t="s">
        <v>20673</v>
      </c>
      <c r="E432" s="6" t="s">
        <v>21559</v>
      </c>
      <c r="F432" s="5">
        <v>5.46</v>
      </c>
      <c r="G432">
        <f t="shared" si="6"/>
        <v>2</v>
      </c>
      <c r="H432" s="3"/>
      <c r="I432" s="4"/>
      <c r="J432" s="3" t="s">
        <v>21558</v>
      </c>
      <c r="K432" s="4"/>
      <c r="L432" s="3"/>
      <c r="M432" s="4"/>
      <c r="N432" s="3" t="s">
        <v>21557</v>
      </c>
      <c r="O432" s="4"/>
      <c r="P432" t="s">
        <v>907</v>
      </c>
      <c r="Q432" s="3"/>
      <c r="R432" s="4" t="s">
        <v>21556</v>
      </c>
      <c r="S432" t="s">
        <v>907</v>
      </c>
      <c r="T432" s="3" t="s">
        <v>21555</v>
      </c>
      <c r="U432" s="4" t="s">
        <v>21554</v>
      </c>
      <c r="V432" s="3" t="s">
        <v>21553</v>
      </c>
      <c r="W432" s="4" t="s">
        <v>21552</v>
      </c>
      <c r="X432" s="3" t="s">
        <v>21551</v>
      </c>
      <c r="Y432" s="4"/>
      <c r="Z432" t="s">
        <v>907</v>
      </c>
      <c r="AA432" s="3" t="s">
        <v>21550</v>
      </c>
      <c r="AB432" s="4" t="s">
        <v>21549</v>
      </c>
      <c r="AC432" s="3" t="s">
        <v>21548</v>
      </c>
      <c r="AD432" s="4"/>
      <c r="AE432" s="3" t="s">
        <v>21547</v>
      </c>
      <c r="AF432" s="4"/>
      <c r="AG432" s="3"/>
      <c r="AH432" s="4"/>
      <c r="AI432" s="3" t="s">
        <v>21546</v>
      </c>
      <c r="AJ432" s="4"/>
      <c r="AK432" s="3" t="s">
        <v>21545</v>
      </c>
      <c r="AL432" s="4"/>
      <c r="AM432" s="3" t="s">
        <v>21544</v>
      </c>
      <c r="AN432" s="4"/>
      <c r="AO432" s="3"/>
      <c r="AP432" s="4"/>
      <c r="AQ432" s="3" t="s">
        <v>21543</v>
      </c>
      <c r="AR432" s="4" t="s">
        <v>21542</v>
      </c>
      <c r="AS432" s="3" t="s">
        <v>923</v>
      </c>
      <c r="AT432" s="4"/>
      <c r="AU432" s="3" t="s">
        <v>21541</v>
      </c>
      <c r="AV432" s="4"/>
      <c r="AW432" s="3" t="s">
        <v>21540</v>
      </c>
      <c r="AX432" s="4"/>
      <c r="AY432" s="3" t="s">
        <v>21539</v>
      </c>
      <c r="AZ432" s="4"/>
      <c r="BA432" s="3" t="s">
        <v>21538</v>
      </c>
      <c r="BB432" s="4"/>
      <c r="BC432" s="3" t="s">
        <v>21537</v>
      </c>
      <c r="BD432" s="4"/>
      <c r="BE432" s="3" t="s">
        <v>21536</v>
      </c>
      <c r="BF432" s="4"/>
    </row>
    <row r="433" spans="2:57" customFormat="1">
      <c r="B433" t="str">
        <f>IFERROR(VLOOKUP(E433,Swadesh!$C$6:$D$212,2,FALSE),"")</f>
        <v/>
      </c>
      <c r="D433" t="s">
        <v>20673</v>
      </c>
      <c r="E433" s="6" t="s">
        <v>21535</v>
      </c>
      <c r="F433" s="5">
        <v>5.47</v>
      </c>
      <c r="G433">
        <f t="shared" si="6"/>
        <v>2</v>
      </c>
      <c r="H433" s="3" t="s">
        <v>21534</v>
      </c>
      <c r="I433" s="4"/>
      <c r="J433" s="3" t="s">
        <v>21533</v>
      </c>
      <c r="K433" s="4" t="s">
        <v>1176</v>
      </c>
      <c r="L433" s="3" t="s">
        <v>21532</v>
      </c>
      <c r="M433" s="4"/>
      <c r="N433" s="3" t="s">
        <v>21531</v>
      </c>
      <c r="O433" s="4"/>
      <c r="P433" t="s">
        <v>907</v>
      </c>
      <c r="Q433" s="3"/>
      <c r="R433" s="4"/>
      <c r="S433" t="s">
        <v>907</v>
      </c>
      <c r="T433" s="3" t="s">
        <v>21530</v>
      </c>
      <c r="U433" s="4"/>
      <c r="V433" s="3" t="s">
        <v>21529</v>
      </c>
      <c r="W433" s="4"/>
      <c r="X433" s="3" t="s">
        <v>21528</v>
      </c>
      <c r="Y433" s="4"/>
      <c r="Z433" t="s">
        <v>907</v>
      </c>
      <c r="AA433" s="3" t="s">
        <v>21527</v>
      </c>
      <c r="AB433" s="4"/>
      <c r="AC433" s="3" t="s">
        <v>21526</v>
      </c>
      <c r="AD433" s="4"/>
      <c r="AE433" s="3" t="s">
        <v>21525</v>
      </c>
      <c r="AF433" s="4"/>
      <c r="AG433" s="3"/>
      <c r="AH433" s="4"/>
      <c r="AI433" s="3" t="s">
        <v>21524</v>
      </c>
      <c r="AJ433" s="4"/>
      <c r="AK433" s="3" t="s">
        <v>21523</v>
      </c>
      <c r="AL433" s="4"/>
      <c r="AM433" s="3" t="s">
        <v>21522</v>
      </c>
      <c r="AN433" s="4"/>
      <c r="AO433" s="3"/>
      <c r="AP433" s="4"/>
      <c r="AQ433" s="3" t="s">
        <v>21521</v>
      </c>
      <c r="AR433" s="4" t="s">
        <v>21520</v>
      </c>
      <c r="AS433" s="3" t="s">
        <v>923</v>
      </c>
      <c r="AT433" s="4"/>
      <c r="AU433" s="3" t="s">
        <v>10366</v>
      </c>
      <c r="AV433" s="4"/>
      <c r="AW433" s="3" t="s">
        <v>21519</v>
      </c>
      <c r="AX433" s="4"/>
      <c r="AY433" s="3" t="s">
        <v>21518</v>
      </c>
      <c r="AZ433" s="4"/>
      <c r="BA433" s="3" t="s">
        <v>21517</v>
      </c>
      <c r="BB433" s="4"/>
      <c r="BC433" s="3" t="s">
        <v>21516</v>
      </c>
      <c r="BD433" s="4"/>
      <c r="BE433" s="3" t="s">
        <v>21515</v>
      </c>
    </row>
    <row r="434" spans="2:57" customFormat="1">
      <c r="B434" t="str">
        <f>IFERROR(VLOOKUP(E434,Swadesh!$C$6:$D$212,2,FALSE),"")</f>
        <v/>
      </c>
      <c r="D434" t="s">
        <v>20673</v>
      </c>
      <c r="E434" s="6" t="s">
        <v>21514</v>
      </c>
      <c r="F434" s="5">
        <v>5.48</v>
      </c>
      <c r="G434">
        <f t="shared" si="6"/>
        <v>2</v>
      </c>
      <c r="H434" s="3" t="s">
        <v>3918</v>
      </c>
      <c r="I434" s="4"/>
      <c r="J434" s="3" t="s">
        <v>21513</v>
      </c>
      <c r="K434" s="4" t="s">
        <v>959</v>
      </c>
      <c r="L434" s="3" t="s">
        <v>15502</v>
      </c>
      <c r="M434" s="4"/>
      <c r="N434" s="3" t="s">
        <v>21512</v>
      </c>
      <c r="O434" s="4"/>
      <c r="P434" t="s">
        <v>907</v>
      </c>
      <c r="Q434" s="3" t="s">
        <v>21511</v>
      </c>
      <c r="R434" s="4" t="s">
        <v>21510</v>
      </c>
      <c r="S434" t="s">
        <v>907</v>
      </c>
      <c r="T434" s="3" t="s">
        <v>21509</v>
      </c>
      <c r="U434" s="4" t="s">
        <v>21508</v>
      </c>
      <c r="V434" s="3" t="s">
        <v>21507</v>
      </c>
      <c r="W434" s="4"/>
      <c r="X434" s="3" t="s">
        <v>21506</v>
      </c>
      <c r="Y434" s="4"/>
      <c r="Z434" t="s">
        <v>907</v>
      </c>
      <c r="AA434" s="3" t="s">
        <v>21505</v>
      </c>
      <c r="AB434" s="4"/>
      <c r="AC434" s="3" t="s">
        <v>21504</v>
      </c>
      <c r="AD434" s="4"/>
      <c r="AE434" s="3" t="s">
        <v>21503</v>
      </c>
      <c r="AF434" s="4"/>
      <c r="AG434" s="3"/>
      <c r="AH434" s="4"/>
      <c r="AI434" s="3" t="s">
        <v>21502</v>
      </c>
      <c r="AJ434" s="4"/>
      <c r="AK434" s="3" t="s">
        <v>21501</v>
      </c>
      <c r="AL434" s="4"/>
      <c r="AM434" s="3" t="s">
        <v>21500</v>
      </c>
      <c r="AN434" s="4"/>
      <c r="AO434" s="3"/>
      <c r="AP434" s="4"/>
      <c r="AQ434" s="3" t="s">
        <v>21499</v>
      </c>
      <c r="AR434" s="4"/>
      <c r="AS434" s="3" t="s">
        <v>923</v>
      </c>
      <c r="AT434" s="4"/>
      <c r="AU434" s="3" t="s">
        <v>21498</v>
      </c>
      <c r="AV434" s="4"/>
      <c r="AW434" s="3" t="s">
        <v>21497</v>
      </c>
      <c r="AX434" s="4"/>
      <c r="AY434" s="3" t="s">
        <v>21496</v>
      </c>
      <c r="AZ434" s="4" t="s">
        <v>21495</v>
      </c>
      <c r="BA434" s="3" t="s">
        <v>21494</v>
      </c>
      <c r="BB434" s="4"/>
      <c r="BC434" s="3" t="s">
        <v>21493</v>
      </c>
      <c r="BD434" s="4"/>
      <c r="BE434" s="3" t="s">
        <v>21492</v>
      </c>
    </row>
    <row r="435" spans="2:57" customFormat="1">
      <c r="B435" t="str">
        <f>IFERROR(VLOOKUP(E435,Swadesh!$C$6:$D$212,2,FALSE),"")</f>
        <v/>
      </c>
      <c r="D435" t="s">
        <v>20673</v>
      </c>
      <c r="E435" s="6" t="s">
        <v>21491</v>
      </c>
      <c r="F435" s="5">
        <v>5.49</v>
      </c>
      <c r="G435">
        <f t="shared" si="6"/>
        <v>2</v>
      </c>
      <c r="H435" s="3" t="s">
        <v>21490</v>
      </c>
      <c r="I435" s="4"/>
      <c r="J435" s="3" t="s">
        <v>21489</v>
      </c>
      <c r="K435" s="4" t="s">
        <v>8562</v>
      </c>
      <c r="L435" s="3" t="s">
        <v>21488</v>
      </c>
      <c r="M435" s="4"/>
      <c r="N435" s="3" t="s">
        <v>21487</v>
      </c>
      <c r="O435" s="4"/>
      <c r="P435" t="s">
        <v>907</v>
      </c>
      <c r="Q435" s="3"/>
      <c r="R435" s="4" t="s">
        <v>21486</v>
      </c>
      <c r="S435" t="s">
        <v>907</v>
      </c>
      <c r="T435" s="3" t="s">
        <v>21485</v>
      </c>
      <c r="U435" s="4" t="s">
        <v>21484</v>
      </c>
      <c r="V435" s="3" t="s">
        <v>21483</v>
      </c>
      <c r="W435" s="4" t="s">
        <v>21482</v>
      </c>
      <c r="X435" s="3" t="s">
        <v>21481</v>
      </c>
      <c r="Y435" s="4"/>
      <c r="Z435" t="s">
        <v>907</v>
      </c>
      <c r="AA435" s="3" t="s">
        <v>21480</v>
      </c>
      <c r="AB435" s="4" t="s">
        <v>21479</v>
      </c>
      <c r="AC435" s="3" t="s">
        <v>21478</v>
      </c>
      <c r="AD435" s="4" t="s">
        <v>21477</v>
      </c>
      <c r="AE435" s="3" t="s">
        <v>21476</v>
      </c>
      <c r="AF435" s="4"/>
      <c r="AG435" s="3"/>
      <c r="AH435" s="4"/>
      <c r="AI435" s="3" t="s">
        <v>21475</v>
      </c>
      <c r="AJ435" s="4" t="s">
        <v>21474</v>
      </c>
      <c r="AK435" s="3" t="s">
        <v>21473</v>
      </c>
      <c r="AL435" s="4"/>
      <c r="AM435" s="3" t="s">
        <v>21472</v>
      </c>
      <c r="AN435" s="4"/>
      <c r="AO435" s="3"/>
      <c r="AP435" s="4"/>
      <c r="AQ435" s="3" t="s">
        <v>21471</v>
      </c>
      <c r="AR435" s="4"/>
      <c r="AS435" s="3" t="s">
        <v>21470</v>
      </c>
      <c r="AT435" s="4"/>
      <c r="AU435" s="3" t="s">
        <v>21469</v>
      </c>
      <c r="AV435" s="4"/>
      <c r="AW435" s="3" t="s">
        <v>21468</v>
      </c>
      <c r="AX435" s="4"/>
      <c r="AY435" s="3" t="s">
        <v>21467</v>
      </c>
      <c r="AZ435" s="4"/>
      <c r="BA435" s="3" t="s">
        <v>21466</v>
      </c>
      <c r="BB435" s="4"/>
      <c r="BC435" s="3" t="s">
        <v>21465</v>
      </c>
      <c r="BD435" s="4"/>
      <c r="BE435" s="3" t="s">
        <v>21464</v>
      </c>
    </row>
    <row r="436" spans="2:57" customFormat="1">
      <c r="B436" t="str">
        <f>IFERROR(VLOOKUP(E436,Swadesh!$C$6:$D$212,2,FALSE),"")</f>
        <v/>
      </c>
      <c r="D436" t="s">
        <v>20673</v>
      </c>
      <c r="E436" s="6" t="s">
        <v>21463</v>
      </c>
      <c r="F436" s="5">
        <v>5.51</v>
      </c>
      <c r="G436">
        <f t="shared" si="6"/>
        <v>2</v>
      </c>
      <c r="H436" s="3" t="s">
        <v>21462</v>
      </c>
      <c r="I436" s="4"/>
      <c r="J436" s="3" t="s">
        <v>21461</v>
      </c>
      <c r="K436" s="4"/>
      <c r="L436" s="3" t="s">
        <v>21460</v>
      </c>
      <c r="M436" s="4"/>
      <c r="N436" s="3" t="s">
        <v>21459</v>
      </c>
      <c r="O436" s="4"/>
      <c r="P436" t="s">
        <v>907</v>
      </c>
      <c r="Q436" s="3"/>
      <c r="R436" s="4"/>
      <c r="S436" t="s">
        <v>907</v>
      </c>
      <c r="T436" s="3"/>
      <c r="U436" s="4"/>
      <c r="V436" s="3" t="s">
        <v>21458</v>
      </c>
      <c r="W436" s="4"/>
      <c r="X436" s="3" t="s">
        <v>21457</v>
      </c>
      <c r="Y436" s="4"/>
      <c r="Z436" t="s">
        <v>907</v>
      </c>
      <c r="AA436" s="3"/>
      <c r="AB436" s="4" t="s">
        <v>21456</v>
      </c>
      <c r="AC436" s="3" t="s">
        <v>21455</v>
      </c>
      <c r="AD436" s="4"/>
      <c r="AE436" s="3" t="s">
        <v>21454</v>
      </c>
      <c r="AF436" s="4" t="s">
        <v>20837</v>
      </c>
      <c r="AG436" s="3" t="s">
        <v>21453</v>
      </c>
      <c r="AH436" s="4"/>
      <c r="AI436" s="3" t="s">
        <v>21452</v>
      </c>
      <c r="AJ436" s="4"/>
      <c r="AK436" s="3" t="s">
        <v>21452</v>
      </c>
      <c r="AL436" s="4"/>
      <c r="AM436" s="3" t="s">
        <v>6832</v>
      </c>
      <c r="AN436" s="4"/>
      <c r="AO436" s="3" t="s">
        <v>21451</v>
      </c>
      <c r="AP436" s="4"/>
      <c r="AQ436" s="3" t="s">
        <v>21450</v>
      </c>
      <c r="AR436" s="4"/>
      <c r="AS436" s="3" t="s">
        <v>21449</v>
      </c>
      <c r="AT436" s="4"/>
      <c r="AU436" s="3" t="s">
        <v>21448</v>
      </c>
      <c r="AV436" s="4"/>
      <c r="AW436" s="3" t="s">
        <v>21447</v>
      </c>
      <c r="AX436" s="4"/>
      <c r="AY436" s="3" t="s">
        <v>21446</v>
      </c>
      <c r="AZ436" s="4"/>
      <c r="BA436" s="3" t="s">
        <v>21445</v>
      </c>
      <c r="BB436" s="4"/>
      <c r="BC436" s="3" t="s">
        <v>21444</v>
      </c>
      <c r="BD436" s="4"/>
      <c r="BE436" s="3" t="s">
        <v>21443</v>
      </c>
    </row>
    <row r="437" spans="2:57" customFormat="1">
      <c r="B437" t="str">
        <f>IFERROR(VLOOKUP(E437,Swadesh!$C$6:$D$212,2,FALSE),"")</f>
        <v/>
      </c>
      <c r="D437" t="s">
        <v>20673</v>
      </c>
      <c r="E437" s="6" t="s">
        <v>21442</v>
      </c>
      <c r="F437" s="5">
        <v>5.53</v>
      </c>
      <c r="G437">
        <f t="shared" si="6"/>
        <v>2</v>
      </c>
      <c r="H437" s="3" t="s">
        <v>21441</v>
      </c>
      <c r="I437" s="4"/>
      <c r="J437" s="3" t="s">
        <v>21440</v>
      </c>
      <c r="K437" s="4"/>
      <c r="L437" s="3" t="s">
        <v>21439</v>
      </c>
      <c r="M437" s="4"/>
      <c r="N437" s="3" t="s">
        <v>21438</v>
      </c>
      <c r="O437" s="4"/>
      <c r="P437" t="s">
        <v>907</v>
      </c>
      <c r="Q437" s="3"/>
      <c r="R437" s="4"/>
      <c r="S437" t="s">
        <v>907</v>
      </c>
      <c r="T437" s="3"/>
      <c r="U437" s="4"/>
      <c r="V437" s="3"/>
      <c r="W437" s="4"/>
      <c r="X437" s="3" t="s">
        <v>21437</v>
      </c>
      <c r="Y437" s="4"/>
      <c r="Z437" t="s">
        <v>907</v>
      </c>
      <c r="AA437" s="3" t="s">
        <v>21436</v>
      </c>
      <c r="AB437" s="4" t="s">
        <v>21435</v>
      </c>
      <c r="AC437" s="3" t="s">
        <v>21434</v>
      </c>
      <c r="AD437" s="4"/>
      <c r="AE437" s="3" t="s">
        <v>21433</v>
      </c>
      <c r="AF437" s="4"/>
      <c r="AG437" s="3" t="s">
        <v>21432</v>
      </c>
      <c r="AH437" s="4"/>
      <c r="AI437" s="3" t="s">
        <v>21431</v>
      </c>
      <c r="AJ437" s="4"/>
      <c r="AK437" s="3" t="s">
        <v>21430</v>
      </c>
      <c r="AL437" s="4"/>
      <c r="AM437" s="3" t="s">
        <v>21429</v>
      </c>
      <c r="AN437" s="4"/>
      <c r="AO437" s="3" t="s">
        <v>21428</v>
      </c>
      <c r="AP437" s="4"/>
      <c r="AQ437" s="3" t="s">
        <v>10303</v>
      </c>
      <c r="AR437" s="4"/>
      <c r="AS437" s="3" t="s">
        <v>21427</v>
      </c>
      <c r="AT437" s="4"/>
      <c r="AU437" s="3" t="s">
        <v>21426</v>
      </c>
      <c r="AV437" s="4"/>
      <c r="AW437" s="3" t="s">
        <v>21425</v>
      </c>
      <c r="AX437" s="4"/>
      <c r="AY437" s="3" t="s">
        <v>21424</v>
      </c>
      <c r="AZ437" s="4"/>
      <c r="BA437" s="3" t="s">
        <v>21423</v>
      </c>
      <c r="BB437" s="4"/>
      <c r="BC437" s="3" t="s">
        <v>21422</v>
      </c>
      <c r="BD437" s="4"/>
      <c r="BE437" s="3" t="s">
        <v>21421</v>
      </c>
    </row>
    <row r="438" spans="2:57" customFormat="1">
      <c r="B438" t="str">
        <f>IFERROR(VLOOKUP(E438,Swadesh!$C$6:$D$212,2,FALSE),"")</f>
        <v/>
      </c>
      <c r="D438" t="s">
        <v>20673</v>
      </c>
      <c r="E438" s="6" t="s">
        <v>21420</v>
      </c>
      <c r="F438" s="5">
        <v>5.54</v>
      </c>
      <c r="G438">
        <f t="shared" si="6"/>
        <v>2</v>
      </c>
      <c r="H438" s="3" t="s">
        <v>21419</v>
      </c>
      <c r="I438" s="4" t="s">
        <v>21418</v>
      </c>
      <c r="J438" s="3" t="s">
        <v>21417</v>
      </c>
      <c r="K438" s="4" t="s">
        <v>959</v>
      </c>
      <c r="L438" s="3"/>
      <c r="M438" s="4"/>
      <c r="N438" s="3" t="s">
        <v>21416</v>
      </c>
      <c r="O438" s="4"/>
      <c r="P438" t="s">
        <v>907</v>
      </c>
      <c r="Q438" s="3"/>
      <c r="R438" s="4"/>
      <c r="S438" t="s">
        <v>907</v>
      </c>
      <c r="T438" s="3" t="s">
        <v>21415</v>
      </c>
      <c r="U438" s="4"/>
      <c r="V438" s="3" t="s">
        <v>21414</v>
      </c>
      <c r="W438" s="4"/>
      <c r="X438" s="3" t="s">
        <v>21413</v>
      </c>
      <c r="Y438" s="4"/>
      <c r="Z438" t="s">
        <v>907</v>
      </c>
      <c r="AA438" s="3" t="s">
        <v>21412</v>
      </c>
      <c r="AB438" s="4"/>
      <c r="AC438" s="3" t="s">
        <v>21411</v>
      </c>
      <c r="AD438" s="4"/>
      <c r="AE438" s="3" t="s">
        <v>21410</v>
      </c>
      <c r="AF438" s="4"/>
      <c r="AG438" s="3"/>
      <c r="AH438" s="4"/>
      <c r="AI438" s="3" t="s">
        <v>21409</v>
      </c>
      <c r="AJ438" s="4"/>
      <c r="AK438" s="3" t="s">
        <v>21408</v>
      </c>
      <c r="AL438" s="4"/>
      <c r="AM438" s="3" t="s">
        <v>21407</v>
      </c>
      <c r="AN438" s="4"/>
      <c r="AO438" s="3" t="s">
        <v>21406</v>
      </c>
      <c r="AP438" s="4"/>
      <c r="AQ438" s="3" t="s">
        <v>21405</v>
      </c>
      <c r="AR438" s="4"/>
      <c r="AS438" s="3" t="s">
        <v>21404</v>
      </c>
      <c r="AT438" s="4"/>
      <c r="AU438" s="3" t="s">
        <v>21403</v>
      </c>
      <c r="AV438" s="4"/>
      <c r="AW438" s="3" t="s">
        <v>21402</v>
      </c>
      <c r="AX438" s="4"/>
      <c r="AY438" s="3" t="s">
        <v>21401</v>
      </c>
      <c r="AZ438" s="4"/>
      <c r="BA438" s="3" t="s">
        <v>21400</v>
      </c>
      <c r="BB438" s="4"/>
      <c r="BC438" s="3" t="s">
        <v>21399</v>
      </c>
      <c r="BD438" s="4"/>
      <c r="BE438" s="3" t="s">
        <v>21398</v>
      </c>
    </row>
    <row r="439" spans="2:57" customFormat="1">
      <c r="B439" t="str">
        <f>IFERROR(VLOOKUP(E439,Swadesh!$C$6:$D$212,2,FALSE),"")</f>
        <v/>
      </c>
      <c r="D439" t="s">
        <v>20673</v>
      </c>
      <c r="E439" s="6" t="s">
        <v>21397</v>
      </c>
      <c r="F439" s="5">
        <v>5.55</v>
      </c>
      <c r="G439">
        <f t="shared" si="6"/>
        <v>2</v>
      </c>
      <c r="H439" s="3" t="s">
        <v>21396</v>
      </c>
      <c r="I439" s="4"/>
      <c r="J439" s="3" t="s">
        <v>21395</v>
      </c>
      <c r="K439" s="4"/>
      <c r="L439" s="3" t="s">
        <v>21394</v>
      </c>
      <c r="M439" s="4"/>
      <c r="N439" s="3" t="s">
        <v>21393</v>
      </c>
      <c r="O439" s="4"/>
      <c r="P439" t="s">
        <v>907</v>
      </c>
      <c r="Q439" s="3"/>
      <c r="R439" s="4"/>
      <c r="S439" t="s">
        <v>907</v>
      </c>
      <c r="T439" s="3"/>
      <c r="U439" s="4"/>
      <c r="V439" s="3" t="s">
        <v>21392</v>
      </c>
      <c r="W439" s="4"/>
      <c r="X439" s="3" t="s">
        <v>21391</v>
      </c>
      <c r="Y439" s="4"/>
      <c r="Z439" t="s">
        <v>907</v>
      </c>
      <c r="AA439" s="3"/>
      <c r="AB439" s="4"/>
      <c r="AC439" s="3" t="s">
        <v>21390</v>
      </c>
      <c r="AD439" s="4"/>
      <c r="AE439" s="3" t="s">
        <v>21389</v>
      </c>
      <c r="AF439" s="4"/>
      <c r="AG439" s="3" t="s">
        <v>21388</v>
      </c>
      <c r="AH439" s="4"/>
      <c r="AI439" s="3" t="s">
        <v>21387</v>
      </c>
      <c r="AJ439" s="4"/>
      <c r="AK439" s="3" t="s">
        <v>21386</v>
      </c>
      <c r="AL439" s="4"/>
      <c r="AM439" s="3" t="s">
        <v>21385</v>
      </c>
      <c r="AN439" s="4"/>
      <c r="AO439" s="3" t="s">
        <v>21384</v>
      </c>
      <c r="AP439" s="4"/>
      <c r="AQ439" s="3" t="s">
        <v>21383</v>
      </c>
      <c r="AR439" s="4"/>
      <c r="AS439" s="3" t="s">
        <v>923</v>
      </c>
      <c r="AT439" s="4"/>
      <c r="AU439" s="3" t="s">
        <v>20913</v>
      </c>
      <c r="AV439" s="4"/>
      <c r="AW439" s="3" t="s">
        <v>21382</v>
      </c>
      <c r="AX439" s="4"/>
      <c r="AY439" s="3" t="s">
        <v>21381</v>
      </c>
      <c r="AZ439" s="4"/>
      <c r="BA439" s="3" t="s">
        <v>21380</v>
      </c>
      <c r="BB439" s="4"/>
      <c r="BC439" s="3" t="s">
        <v>21379</v>
      </c>
      <c r="BD439" s="4"/>
      <c r="BE439" s="3" t="s">
        <v>21378</v>
      </c>
    </row>
    <row r="440" spans="2:57" customFormat="1">
      <c r="B440" t="str">
        <f>IFERROR(VLOOKUP(E440,Swadesh!$C$6:$D$212,2,FALSE),"")</f>
        <v/>
      </c>
      <c r="D440" t="s">
        <v>20673</v>
      </c>
      <c r="E440" s="6" t="s">
        <v>21377</v>
      </c>
      <c r="F440" s="5">
        <v>5.56</v>
      </c>
      <c r="G440">
        <f t="shared" si="6"/>
        <v>2</v>
      </c>
      <c r="H440" s="3" t="s">
        <v>21376</v>
      </c>
      <c r="I440" s="4"/>
      <c r="J440" s="3" t="s">
        <v>21375</v>
      </c>
      <c r="K440" s="4" t="s">
        <v>21374</v>
      </c>
      <c r="L440" s="3" t="s">
        <v>21373</v>
      </c>
      <c r="M440" s="4"/>
      <c r="N440" s="3" t="s">
        <v>21372</v>
      </c>
      <c r="O440" s="4"/>
      <c r="P440" t="s">
        <v>907</v>
      </c>
      <c r="Q440" s="3" t="s">
        <v>21371</v>
      </c>
      <c r="R440" s="4" t="s">
        <v>21370</v>
      </c>
      <c r="S440" t="s">
        <v>907</v>
      </c>
      <c r="T440" s="3" t="s">
        <v>21369</v>
      </c>
      <c r="U440" s="4"/>
      <c r="V440" s="3" t="s">
        <v>21368</v>
      </c>
      <c r="W440" s="4" t="s">
        <v>21367</v>
      </c>
      <c r="X440" s="3" t="s">
        <v>21366</v>
      </c>
      <c r="Y440" s="4"/>
      <c r="Z440" t="s">
        <v>907</v>
      </c>
      <c r="AA440" s="3" t="s">
        <v>21365</v>
      </c>
      <c r="AB440" s="4" t="s">
        <v>21364</v>
      </c>
      <c r="AC440" s="3" t="s">
        <v>21363</v>
      </c>
      <c r="AD440" s="4"/>
      <c r="AE440" s="3" t="s">
        <v>21362</v>
      </c>
      <c r="AF440" s="4"/>
      <c r="AG440" s="3" t="s">
        <v>21361</v>
      </c>
      <c r="AH440" s="4"/>
      <c r="AI440" s="3" t="s">
        <v>21360</v>
      </c>
      <c r="AJ440" s="4"/>
      <c r="AK440" s="3" t="s">
        <v>21359</v>
      </c>
      <c r="AL440" s="4" t="s">
        <v>21358</v>
      </c>
      <c r="AM440" s="3" t="s">
        <v>21357</v>
      </c>
      <c r="AN440" s="4"/>
      <c r="AO440" s="3" t="s">
        <v>21356</v>
      </c>
      <c r="AP440" s="4"/>
      <c r="AQ440" s="3" t="s">
        <v>21356</v>
      </c>
      <c r="AR440" s="4"/>
      <c r="AS440" s="3" t="s">
        <v>21355</v>
      </c>
      <c r="AT440" s="4"/>
      <c r="AU440" s="3" t="s">
        <v>21354</v>
      </c>
      <c r="AV440" s="4"/>
      <c r="AW440" s="3" t="s">
        <v>21353</v>
      </c>
      <c r="AX440" s="4"/>
      <c r="AY440" s="3" t="s">
        <v>21352</v>
      </c>
      <c r="AZ440" s="4"/>
      <c r="BA440" s="3" t="s">
        <v>21351</v>
      </c>
      <c r="BB440" s="4"/>
      <c r="BC440" s="3" t="s">
        <v>21350</v>
      </c>
      <c r="BD440" s="4"/>
      <c r="BE440" s="3" t="s">
        <v>21349</v>
      </c>
    </row>
    <row r="441" spans="2:57" customFormat="1">
      <c r="B441" t="str">
        <f>IFERROR(VLOOKUP(E441,Swadesh!$C$6:$D$212,2,FALSE),"")</f>
        <v/>
      </c>
      <c r="D441" t="s">
        <v>20673</v>
      </c>
      <c r="E441" s="6" t="s">
        <v>21348</v>
      </c>
      <c r="F441" s="5">
        <v>5.57</v>
      </c>
      <c r="G441">
        <f t="shared" si="6"/>
        <v>2</v>
      </c>
      <c r="H441" s="3" t="s">
        <v>21347</v>
      </c>
      <c r="I441" s="4"/>
      <c r="J441" s="3" t="s">
        <v>21346</v>
      </c>
      <c r="K441" s="4"/>
      <c r="L441" s="3" t="s">
        <v>21345</v>
      </c>
      <c r="M441" s="4"/>
      <c r="N441" s="3" t="s">
        <v>21344</v>
      </c>
      <c r="O441" s="4"/>
      <c r="P441" t="s">
        <v>907</v>
      </c>
      <c r="Q441" s="3"/>
      <c r="R441" s="4"/>
      <c r="S441" t="s">
        <v>907</v>
      </c>
      <c r="T441" s="3"/>
      <c r="U441" s="4"/>
      <c r="V441" s="3" t="s">
        <v>21343</v>
      </c>
      <c r="W441" s="4"/>
      <c r="X441" s="3"/>
      <c r="Y441" s="4"/>
      <c r="Z441" t="s">
        <v>907</v>
      </c>
      <c r="AA441" s="3"/>
      <c r="AB441" s="4" t="s">
        <v>21342</v>
      </c>
      <c r="AC441" s="3" t="s">
        <v>21341</v>
      </c>
      <c r="AD441" s="4"/>
      <c r="AE441" s="3" t="s">
        <v>21340</v>
      </c>
      <c r="AF441" s="4"/>
      <c r="AG441" s="3" t="s">
        <v>21339</v>
      </c>
      <c r="AH441" s="4"/>
      <c r="AI441" s="3" t="s">
        <v>21338</v>
      </c>
      <c r="AJ441" s="4"/>
      <c r="AK441" s="3" t="s">
        <v>21337</v>
      </c>
      <c r="AL441" s="4"/>
      <c r="AM441" s="3" t="s">
        <v>21336</v>
      </c>
      <c r="AN441" s="4"/>
      <c r="AO441" s="3" t="s">
        <v>21335</v>
      </c>
      <c r="AP441" s="4"/>
      <c r="AQ441" s="3" t="s">
        <v>21334</v>
      </c>
      <c r="AR441" s="4"/>
      <c r="AS441" s="3" t="s">
        <v>21333</v>
      </c>
      <c r="AT441" s="4"/>
      <c r="AU441" s="3" t="s">
        <v>21332</v>
      </c>
      <c r="AV441" s="4"/>
      <c r="AW441" s="3" t="s">
        <v>21331</v>
      </c>
      <c r="AX441" s="4"/>
      <c r="AY441" s="3" t="s">
        <v>21330</v>
      </c>
      <c r="AZ441" s="4"/>
      <c r="BA441" s="3" t="s">
        <v>21329</v>
      </c>
      <c r="BB441" s="4"/>
      <c r="BC441" s="3" t="s">
        <v>21328</v>
      </c>
      <c r="BD441" s="4" t="s">
        <v>21327</v>
      </c>
      <c r="BE441" s="3" t="s">
        <v>21326</v>
      </c>
    </row>
    <row r="442" spans="2:57" customFormat="1">
      <c r="B442" t="str">
        <f>IFERROR(VLOOKUP(E442,Swadesh!$C$6:$D$212,2,FALSE),"")</f>
        <v/>
      </c>
      <c r="D442" t="s">
        <v>20673</v>
      </c>
      <c r="E442" s="6" t="s">
        <v>18500</v>
      </c>
      <c r="F442" s="5">
        <v>5.58</v>
      </c>
      <c r="G442">
        <f t="shared" si="6"/>
        <v>2</v>
      </c>
      <c r="H442" s="3" t="s">
        <v>21325</v>
      </c>
      <c r="I442" s="4"/>
      <c r="J442" s="3" t="s">
        <v>21324</v>
      </c>
      <c r="K442" s="4" t="s">
        <v>1176</v>
      </c>
      <c r="L442" s="3" t="s">
        <v>21323</v>
      </c>
      <c r="M442" s="4"/>
      <c r="N442" s="3" t="s">
        <v>21322</v>
      </c>
      <c r="O442" s="4"/>
      <c r="P442" t="s">
        <v>907</v>
      </c>
      <c r="Q442" s="3"/>
      <c r="R442" s="4"/>
      <c r="S442" t="s">
        <v>907</v>
      </c>
      <c r="T442" s="3"/>
      <c r="U442" s="4"/>
      <c r="V442" s="3" t="s">
        <v>21321</v>
      </c>
      <c r="W442" s="4"/>
      <c r="X442" s="3" t="s">
        <v>21320</v>
      </c>
      <c r="Y442" s="4"/>
      <c r="Z442" t="s">
        <v>907</v>
      </c>
      <c r="AA442" s="3" t="s">
        <v>21319</v>
      </c>
      <c r="AB442" s="4" t="s">
        <v>21318</v>
      </c>
      <c r="AC442" s="3" t="s">
        <v>21317</v>
      </c>
      <c r="AD442" s="4"/>
      <c r="AE442" s="3"/>
      <c r="AF442" s="4"/>
      <c r="AG442" s="3"/>
      <c r="AH442" s="4"/>
      <c r="AI442" s="3" t="s">
        <v>21316</v>
      </c>
      <c r="AJ442" s="4"/>
      <c r="AK442" s="3" t="s">
        <v>18488</v>
      </c>
      <c r="AL442" s="4"/>
      <c r="AM442" s="3" t="s">
        <v>18490</v>
      </c>
      <c r="AN442" s="4"/>
      <c r="AO442" s="3"/>
      <c r="AP442" s="4"/>
      <c r="AQ442" s="3" t="s">
        <v>18489</v>
      </c>
      <c r="AR442" s="4"/>
      <c r="AS442" s="3" t="s">
        <v>923</v>
      </c>
      <c r="AT442" s="4"/>
      <c r="AU442" s="3" t="s">
        <v>21315</v>
      </c>
      <c r="AV442" s="4"/>
      <c r="AW442" s="3" t="s">
        <v>21314</v>
      </c>
      <c r="AX442" s="4"/>
      <c r="AY442" s="3" t="s">
        <v>21313</v>
      </c>
      <c r="AZ442" s="4"/>
      <c r="BA442" s="3" t="s">
        <v>21312</v>
      </c>
      <c r="BB442" s="4"/>
      <c r="BC442" s="3" t="s">
        <v>21311</v>
      </c>
      <c r="BD442" s="4"/>
      <c r="BE442" s="3" t="s">
        <v>1872</v>
      </c>
    </row>
    <row r="443" spans="2:57" customFormat="1">
      <c r="B443" t="str">
        <f>IFERROR(VLOOKUP(E443,Swadesh!$C$6:$D$212,2,FALSE),"")</f>
        <v/>
      </c>
      <c r="D443" t="s">
        <v>20673</v>
      </c>
      <c r="E443" s="6" t="s">
        <v>21310</v>
      </c>
      <c r="F443" s="5">
        <v>5.59</v>
      </c>
      <c r="G443">
        <f t="shared" si="6"/>
        <v>2</v>
      </c>
      <c r="H443" s="3" t="s">
        <v>21309</v>
      </c>
      <c r="I443" s="4"/>
      <c r="J443" s="3" t="s">
        <v>21308</v>
      </c>
      <c r="K443" s="4"/>
      <c r="L443" s="3"/>
      <c r="M443" s="4"/>
      <c r="N443" s="3" t="s">
        <v>21307</v>
      </c>
      <c r="O443" s="4"/>
      <c r="P443" t="s">
        <v>907</v>
      </c>
      <c r="Q443" s="3"/>
      <c r="R443" s="4"/>
      <c r="S443" t="s">
        <v>907</v>
      </c>
      <c r="T443" s="3"/>
      <c r="U443" s="4"/>
      <c r="V443" s="3" t="s">
        <v>21306</v>
      </c>
      <c r="W443" s="4"/>
      <c r="X443" s="3" t="s">
        <v>21305</v>
      </c>
      <c r="Y443" s="4"/>
      <c r="Z443" t="s">
        <v>907</v>
      </c>
      <c r="AA443" s="3" t="s">
        <v>21304</v>
      </c>
      <c r="AB443" s="4"/>
      <c r="AC443" s="3" t="s">
        <v>21303</v>
      </c>
      <c r="AD443" s="4"/>
      <c r="AE443" s="3"/>
      <c r="AF443" s="4"/>
      <c r="AG443" s="3"/>
      <c r="AH443" s="4"/>
      <c r="AI443" s="3" t="s">
        <v>21302</v>
      </c>
      <c r="AJ443" s="4"/>
      <c r="AK443" s="3" t="s">
        <v>21301</v>
      </c>
      <c r="AL443" s="4"/>
      <c r="AM443" s="3" t="s">
        <v>21300</v>
      </c>
      <c r="AN443" s="4"/>
      <c r="AO443" s="3"/>
      <c r="AP443" s="4"/>
      <c r="AQ443" s="3" t="s">
        <v>21299</v>
      </c>
      <c r="AR443" s="4"/>
      <c r="AS443" s="3" t="s">
        <v>923</v>
      </c>
      <c r="AT443" s="4"/>
      <c r="AU443" s="3" t="s">
        <v>21298</v>
      </c>
      <c r="AV443" s="4"/>
      <c r="AW443" s="3" t="s">
        <v>21297</v>
      </c>
      <c r="AX443" s="4"/>
      <c r="AY443" s="3" t="s">
        <v>21296</v>
      </c>
      <c r="AZ443" s="4"/>
      <c r="BA443" s="3" t="s">
        <v>21295</v>
      </c>
      <c r="BB443" s="4"/>
      <c r="BC443" s="3" t="s">
        <v>21294</v>
      </c>
      <c r="BD443" s="4"/>
      <c r="BE443" s="3" t="s">
        <v>1872</v>
      </c>
    </row>
    <row r="444" spans="2:57" customFormat="1">
      <c r="B444">
        <f>IFERROR(VLOOKUP(E444,Swadesh!$C$6:$D$212,2,FALSE),"")</f>
        <v>63</v>
      </c>
      <c r="D444" t="s">
        <v>20673</v>
      </c>
      <c r="E444" s="6" t="s">
        <v>21293</v>
      </c>
      <c r="F444" s="5">
        <v>5.61</v>
      </c>
      <c r="G444">
        <f t="shared" si="6"/>
        <v>2</v>
      </c>
      <c r="H444" s="3" t="s">
        <v>21292</v>
      </c>
      <c r="I444" s="4"/>
      <c r="J444" s="3" t="s">
        <v>21291</v>
      </c>
      <c r="K444" s="4"/>
      <c r="L444" s="3" t="s">
        <v>21290</v>
      </c>
      <c r="M444" s="4"/>
      <c r="N444" s="3" t="s">
        <v>21289</v>
      </c>
      <c r="O444" s="4"/>
      <c r="P444" t="s">
        <v>907</v>
      </c>
      <c r="Q444" s="3"/>
      <c r="R444" s="4"/>
      <c r="S444" t="s">
        <v>907</v>
      </c>
      <c r="T444" s="3" t="s">
        <v>21288</v>
      </c>
      <c r="U444" s="4"/>
      <c r="V444" s="3" t="s">
        <v>21287</v>
      </c>
      <c r="W444" s="4"/>
      <c r="X444" s="3" t="s">
        <v>21286</v>
      </c>
      <c r="Y444" s="4"/>
      <c r="Z444" t="s">
        <v>907</v>
      </c>
      <c r="AA444" s="3" t="s">
        <v>21285</v>
      </c>
      <c r="AB444" s="4" t="s">
        <v>21284</v>
      </c>
      <c r="AC444" s="3" t="s">
        <v>21283</v>
      </c>
      <c r="AD444" s="4"/>
      <c r="AE444" s="3" t="s">
        <v>21282</v>
      </c>
      <c r="AF444" s="4" t="s">
        <v>20837</v>
      </c>
      <c r="AG444" s="3" t="s">
        <v>21281</v>
      </c>
      <c r="AH444" s="4"/>
      <c r="AI444" s="3" t="s">
        <v>21280</v>
      </c>
      <c r="AJ444" s="4"/>
      <c r="AK444" s="3" t="s">
        <v>21279</v>
      </c>
      <c r="AL444" s="4"/>
      <c r="AM444" s="3" t="s">
        <v>21278</v>
      </c>
      <c r="AN444" s="4"/>
      <c r="AO444" s="3" t="s">
        <v>21277</v>
      </c>
      <c r="AP444" s="4"/>
      <c r="AQ444" s="3" t="s">
        <v>21276</v>
      </c>
      <c r="AR444" s="4"/>
      <c r="AS444" s="3" t="s">
        <v>21275</v>
      </c>
      <c r="AT444" s="4"/>
      <c r="AU444" s="3" t="s">
        <v>21274</v>
      </c>
      <c r="AV444" s="4"/>
      <c r="AW444" s="3" t="s">
        <v>21273</v>
      </c>
      <c r="AX444" s="4"/>
      <c r="AY444" s="3" t="s">
        <v>21272</v>
      </c>
      <c r="AZ444" s="4"/>
      <c r="BA444" s="3" t="s">
        <v>21272</v>
      </c>
      <c r="BB444" s="4"/>
      <c r="BC444" s="3" t="s">
        <v>21271</v>
      </c>
      <c r="BD444" s="4"/>
      <c r="BE444" s="3" t="s">
        <v>21270</v>
      </c>
    </row>
    <row r="445" spans="2:57" customFormat="1">
      <c r="B445" t="str">
        <f>IFERROR(VLOOKUP(E445,Swadesh!$C$6:$D$212,2,FALSE),"")</f>
        <v/>
      </c>
      <c r="D445" t="s">
        <v>20673</v>
      </c>
      <c r="E445" s="6" t="s">
        <v>21269</v>
      </c>
      <c r="F445" s="5">
        <v>5.63</v>
      </c>
      <c r="G445">
        <f t="shared" si="6"/>
        <v>2</v>
      </c>
      <c r="H445" s="3"/>
      <c r="I445" s="4"/>
      <c r="J445" s="3" t="s">
        <v>21268</v>
      </c>
      <c r="K445" s="4"/>
      <c r="L445" s="3"/>
      <c r="M445" s="4"/>
      <c r="N445" s="3" t="s">
        <v>21267</v>
      </c>
      <c r="O445" s="4"/>
      <c r="P445" t="s">
        <v>907</v>
      </c>
      <c r="Q445" s="3"/>
      <c r="R445" s="4"/>
      <c r="S445" t="s">
        <v>907</v>
      </c>
      <c r="T445" s="3"/>
      <c r="U445" s="4"/>
      <c r="V445" s="3" t="s">
        <v>21266</v>
      </c>
      <c r="W445" s="4"/>
      <c r="X445" s="3" t="s">
        <v>21265</v>
      </c>
      <c r="Y445" s="4"/>
      <c r="Z445" t="s">
        <v>907</v>
      </c>
      <c r="AA445" s="3"/>
      <c r="AB445" s="4"/>
      <c r="AC445" s="3" t="s">
        <v>21264</v>
      </c>
      <c r="AD445" s="4"/>
      <c r="AE445" s="3" t="s">
        <v>21263</v>
      </c>
      <c r="AF445" s="4" t="s">
        <v>21262</v>
      </c>
      <c r="AG445" s="3" t="s">
        <v>21261</v>
      </c>
      <c r="AH445" s="4"/>
      <c r="AI445" s="3" t="s">
        <v>21260</v>
      </c>
      <c r="AJ445" s="4"/>
      <c r="AK445" s="3" t="s">
        <v>21259</v>
      </c>
      <c r="AL445" s="4"/>
      <c r="AM445" s="3" t="s">
        <v>21258</v>
      </c>
      <c r="AN445" s="4"/>
      <c r="AO445" s="3" t="s">
        <v>21257</v>
      </c>
      <c r="AP445" s="4"/>
      <c r="AQ445" s="3" t="s">
        <v>21256</v>
      </c>
      <c r="AR445" s="4"/>
      <c r="AS445" s="3" t="s">
        <v>923</v>
      </c>
      <c r="AT445" s="4"/>
      <c r="AU445" s="3" t="s">
        <v>21255</v>
      </c>
      <c r="AV445" s="4"/>
      <c r="AW445" s="3" t="s">
        <v>21254</v>
      </c>
      <c r="AX445" s="4"/>
      <c r="AY445" s="3" t="s">
        <v>21253</v>
      </c>
      <c r="AZ445" s="4"/>
      <c r="BA445" s="3" t="s">
        <v>21252</v>
      </c>
      <c r="BB445" s="4"/>
      <c r="BC445" s="3" t="s">
        <v>21251</v>
      </c>
      <c r="BD445" s="4"/>
      <c r="BE445" s="3" t="s">
        <v>21250</v>
      </c>
    </row>
    <row r="446" spans="2:57" customFormat="1">
      <c r="B446" t="str">
        <f>IFERROR(VLOOKUP(E446,Swadesh!$C$6:$D$212,2,FALSE),"")</f>
        <v/>
      </c>
      <c r="D446" t="s">
        <v>20673</v>
      </c>
      <c r="E446" s="6" t="s">
        <v>21249</v>
      </c>
      <c r="F446" s="5">
        <v>5.64</v>
      </c>
      <c r="G446">
        <f t="shared" si="6"/>
        <v>2</v>
      </c>
      <c r="H446" s="3" t="s">
        <v>21248</v>
      </c>
      <c r="I446" s="4"/>
      <c r="J446" s="3" t="s">
        <v>21247</v>
      </c>
      <c r="K446" s="4"/>
      <c r="L446" s="3" t="s">
        <v>21246</v>
      </c>
      <c r="M446" s="4"/>
      <c r="N446" s="3" t="s">
        <v>21245</v>
      </c>
      <c r="O446" s="4"/>
      <c r="P446" t="s">
        <v>907</v>
      </c>
      <c r="Q446" s="3"/>
      <c r="R446" s="4" t="s">
        <v>21244</v>
      </c>
      <c r="S446" t="s">
        <v>907</v>
      </c>
      <c r="T446" s="3"/>
      <c r="U446" s="4" t="s">
        <v>21243</v>
      </c>
      <c r="V446" s="3"/>
      <c r="W446" s="4"/>
      <c r="X446" s="3" t="s">
        <v>21242</v>
      </c>
      <c r="Y446" s="4"/>
      <c r="Z446" t="s">
        <v>907</v>
      </c>
      <c r="AA446" s="3" t="s">
        <v>21241</v>
      </c>
      <c r="AB446" s="4" t="s">
        <v>21240</v>
      </c>
      <c r="AC446" s="3" t="s">
        <v>16204</v>
      </c>
      <c r="AD446" s="4" t="s">
        <v>21239</v>
      </c>
      <c r="AE446" s="3" t="s">
        <v>21238</v>
      </c>
      <c r="AF446" s="4"/>
      <c r="AG446" s="3" t="s">
        <v>21237</v>
      </c>
      <c r="AH446" s="4"/>
      <c r="AI446" s="3" t="s">
        <v>21236</v>
      </c>
      <c r="AJ446" s="4"/>
      <c r="AK446" s="3" t="s">
        <v>21235</v>
      </c>
      <c r="AL446" s="4"/>
      <c r="AM446" s="3" t="s">
        <v>21234</v>
      </c>
      <c r="AN446" s="4"/>
      <c r="AO446" s="3" t="s">
        <v>21233</v>
      </c>
      <c r="AP446" s="4"/>
      <c r="AQ446" s="3" t="s">
        <v>21232</v>
      </c>
      <c r="AR446" s="4"/>
      <c r="AS446" s="3" t="s">
        <v>923</v>
      </c>
      <c r="AT446" s="4"/>
      <c r="AU446" s="3" t="s">
        <v>21231</v>
      </c>
      <c r="AV446" s="4"/>
      <c r="AW446" s="3" t="s">
        <v>21230</v>
      </c>
      <c r="AX446" s="4"/>
      <c r="AY446" s="3" t="s">
        <v>21229</v>
      </c>
      <c r="AZ446" s="4"/>
      <c r="BA446" s="3" t="s">
        <v>21228</v>
      </c>
      <c r="BB446" s="4"/>
      <c r="BC446" s="3" t="s">
        <v>21227</v>
      </c>
      <c r="BD446" s="4" t="s">
        <v>21226</v>
      </c>
      <c r="BE446" s="3" t="s">
        <v>21225</v>
      </c>
    </row>
    <row r="447" spans="2:57" customFormat="1">
      <c r="B447" t="str">
        <f>IFERROR(VLOOKUP(E447,Swadesh!$C$6:$D$212,2,FALSE),"")</f>
        <v/>
      </c>
      <c r="D447" t="s">
        <v>20673</v>
      </c>
      <c r="E447" s="6" t="s">
        <v>21224</v>
      </c>
      <c r="F447" s="5">
        <v>5.65</v>
      </c>
      <c r="G447">
        <f t="shared" si="6"/>
        <v>2</v>
      </c>
      <c r="H447" s="3" t="s">
        <v>21223</v>
      </c>
      <c r="I447" s="4"/>
      <c r="J447" s="3" t="s">
        <v>21222</v>
      </c>
      <c r="K447" s="4" t="s">
        <v>21221</v>
      </c>
      <c r="L447" s="3" t="s">
        <v>21220</v>
      </c>
      <c r="M447" s="4"/>
      <c r="N447" s="3" t="s">
        <v>21219</v>
      </c>
      <c r="O447" s="4"/>
      <c r="P447" t="s">
        <v>907</v>
      </c>
      <c r="Q447" s="3"/>
      <c r="R447" s="4"/>
      <c r="S447" t="s">
        <v>907</v>
      </c>
      <c r="T447" s="3"/>
      <c r="U447" s="4"/>
      <c r="V447" s="3"/>
      <c r="W447" s="4"/>
      <c r="X447" s="3" t="s">
        <v>21218</v>
      </c>
      <c r="Y447" s="4"/>
      <c r="Z447" t="s">
        <v>907</v>
      </c>
      <c r="AA447" s="3" t="s">
        <v>21217</v>
      </c>
      <c r="AB447" s="4" t="s">
        <v>21216</v>
      </c>
      <c r="AC447" s="3" t="s">
        <v>21215</v>
      </c>
      <c r="AD447" s="4"/>
      <c r="AE447" s="3" t="s">
        <v>21214</v>
      </c>
      <c r="AF447" s="4"/>
      <c r="AG447" s="3"/>
      <c r="AH447" s="4"/>
      <c r="AI447" s="3" t="s">
        <v>21213</v>
      </c>
      <c r="AJ447" s="4"/>
      <c r="AK447" s="3" t="s">
        <v>21212</v>
      </c>
      <c r="AL447" s="4"/>
      <c r="AM447" s="3" t="s">
        <v>21211</v>
      </c>
      <c r="AN447" s="4"/>
      <c r="AO447" s="3" t="s">
        <v>17782</v>
      </c>
      <c r="AP447" s="4"/>
      <c r="AQ447" s="3" t="s">
        <v>21210</v>
      </c>
      <c r="AR447" s="4"/>
      <c r="AS447" s="3" t="s">
        <v>17827</v>
      </c>
      <c r="AT447" s="4"/>
      <c r="AU447" s="3" t="s">
        <v>21209</v>
      </c>
      <c r="AV447" s="4"/>
      <c r="AW447" s="3" t="s">
        <v>21208</v>
      </c>
      <c r="AX447" s="4"/>
      <c r="AY447" s="3" t="s">
        <v>21207</v>
      </c>
      <c r="AZ447" s="4"/>
      <c r="BA447" s="3" t="s">
        <v>21206</v>
      </c>
      <c r="BB447" s="4"/>
      <c r="BC447" s="3" t="s">
        <v>21205</v>
      </c>
      <c r="BD447" s="4"/>
      <c r="BE447" s="3" t="s">
        <v>21204</v>
      </c>
    </row>
    <row r="448" spans="2:57" customFormat="1">
      <c r="B448" t="str">
        <f>IFERROR(VLOOKUP(E448,Swadesh!$C$6:$D$212,2,FALSE),"")</f>
        <v/>
      </c>
      <c r="D448" t="s">
        <v>20673</v>
      </c>
      <c r="E448" s="6" t="s">
        <v>21203</v>
      </c>
      <c r="F448" s="5">
        <v>5.66</v>
      </c>
      <c r="G448">
        <f t="shared" si="6"/>
        <v>2</v>
      </c>
      <c r="H448" s="3" t="s">
        <v>21202</v>
      </c>
      <c r="I448" s="4" t="s">
        <v>21201</v>
      </c>
      <c r="J448" s="3" t="s">
        <v>21200</v>
      </c>
      <c r="K448" s="4" t="s">
        <v>959</v>
      </c>
      <c r="L448" s="3" t="s">
        <v>21199</v>
      </c>
      <c r="M448" s="4"/>
      <c r="N448" s="3" t="s">
        <v>21198</v>
      </c>
      <c r="O448" s="4"/>
      <c r="P448" t="s">
        <v>907</v>
      </c>
      <c r="Q448" s="3"/>
      <c r="R448" s="4"/>
      <c r="S448" t="s">
        <v>907</v>
      </c>
      <c r="T448" s="3"/>
      <c r="U448" s="4"/>
      <c r="V448" s="3"/>
      <c r="W448" s="4"/>
      <c r="X448" s="3" t="s">
        <v>21197</v>
      </c>
      <c r="Y448" s="4"/>
      <c r="Z448" t="s">
        <v>907</v>
      </c>
      <c r="AA448" s="3" t="s">
        <v>21196</v>
      </c>
      <c r="AB448" s="4" t="s">
        <v>21195</v>
      </c>
      <c r="AC448" s="3" t="s">
        <v>21194</v>
      </c>
      <c r="AD448" s="4" t="s">
        <v>21193</v>
      </c>
      <c r="AE448" s="3" t="s">
        <v>21192</v>
      </c>
      <c r="AF448" s="4"/>
      <c r="AG448" s="3" t="s">
        <v>21191</v>
      </c>
      <c r="AH448" s="4"/>
      <c r="AI448" s="3" t="s">
        <v>21190</v>
      </c>
      <c r="AJ448" s="4"/>
      <c r="AK448" s="3" t="s">
        <v>21189</v>
      </c>
      <c r="AL448" s="4"/>
      <c r="AM448" s="3" t="s">
        <v>21188</v>
      </c>
      <c r="AN448" s="4"/>
      <c r="AO448" s="3" t="s">
        <v>21187</v>
      </c>
      <c r="AP448" s="4"/>
      <c r="AQ448" s="3" t="s">
        <v>21186</v>
      </c>
      <c r="AR448" s="4"/>
      <c r="AS448" s="3" t="s">
        <v>923</v>
      </c>
      <c r="AT448" s="4"/>
      <c r="AU448" s="3" t="s">
        <v>21185</v>
      </c>
      <c r="AV448" s="4"/>
      <c r="AW448" s="3" t="s">
        <v>21184</v>
      </c>
      <c r="AX448" s="4"/>
      <c r="AY448" s="3" t="s">
        <v>21183</v>
      </c>
      <c r="AZ448" s="4"/>
      <c r="BA448" s="3" t="s">
        <v>21182</v>
      </c>
      <c r="BB448" s="4"/>
      <c r="BC448" s="3" t="s">
        <v>21181</v>
      </c>
      <c r="BD448" s="4"/>
      <c r="BE448" s="3" t="s">
        <v>21180</v>
      </c>
    </row>
    <row r="449" spans="2:57" customFormat="1">
      <c r="B449" t="str">
        <f>IFERROR(VLOOKUP(E449,Swadesh!$C$6:$D$212,2,FALSE),"")</f>
        <v/>
      </c>
      <c r="D449" t="s">
        <v>20673</v>
      </c>
      <c r="E449" s="6" t="s">
        <v>21179</v>
      </c>
      <c r="F449" s="5">
        <v>5.7</v>
      </c>
      <c r="G449">
        <f t="shared" si="6"/>
        <v>1</v>
      </c>
      <c r="H449" s="3"/>
      <c r="I449" s="4"/>
      <c r="J449" s="3" t="s">
        <v>21178</v>
      </c>
      <c r="K449" s="4" t="s">
        <v>15912</v>
      </c>
      <c r="L449" s="3" t="s">
        <v>21177</v>
      </c>
      <c r="M449" s="4"/>
      <c r="N449" s="3" t="s">
        <v>21176</v>
      </c>
      <c r="O449" s="4"/>
      <c r="P449" t="s">
        <v>907</v>
      </c>
      <c r="Q449" s="3"/>
      <c r="R449" s="4"/>
      <c r="S449" t="s">
        <v>907</v>
      </c>
      <c r="T449" s="3"/>
      <c r="U449" s="4"/>
      <c r="V449" s="3" t="s">
        <v>21175</v>
      </c>
      <c r="W449" s="4"/>
      <c r="X449" s="3" t="s">
        <v>21174</v>
      </c>
      <c r="Y449" s="4"/>
      <c r="Z449" t="s">
        <v>907</v>
      </c>
      <c r="AA449" s="3"/>
      <c r="AB449" s="4"/>
      <c r="AC449" s="3" t="s">
        <v>18573</v>
      </c>
      <c r="AD449" s="4" t="s">
        <v>21173</v>
      </c>
      <c r="AE449" s="3" t="s">
        <v>21172</v>
      </c>
      <c r="AF449" s="4" t="s">
        <v>21171</v>
      </c>
      <c r="AG449" s="3"/>
      <c r="AH449" s="4"/>
      <c r="AI449" s="3" t="s">
        <v>21170</v>
      </c>
      <c r="AJ449" s="4"/>
      <c r="AK449" s="3" t="s">
        <v>21169</v>
      </c>
      <c r="AL449" s="4"/>
      <c r="AM449" s="3" t="s">
        <v>21168</v>
      </c>
      <c r="AN449" s="4"/>
      <c r="AO449" s="3"/>
      <c r="AP449" s="4"/>
      <c r="AQ449" s="3" t="s">
        <v>21167</v>
      </c>
      <c r="AR449" s="4"/>
      <c r="AS449" s="3" t="s">
        <v>923</v>
      </c>
      <c r="AT449" s="4"/>
      <c r="AU449" s="3" t="s">
        <v>3522</v>
      </c>
      <c r="AV449" s="4"/>
      <c r="AW449" s="3" t="s">
        <v>21166</v>
      </c>
      <c r="AX449" s="4"/>
      <c r="AY449" s="3" t="s">
        <v>923</v>
      </c>
      <c r="AZ449" s="4"/>
      <c r="BA449" s="3" t="s">
        <v>21165</v>
      </c>
      <c r="BB449" s="4" t="s">
        <v>21164</v>
      </c>
      <c r="BC449" s="3" t="s">
        <v>923</v>
      </c>
      <c r="BD449" s="4"/>
      <c r="BE449" s="3" t="s">
        <v>21163</v>
      </c>
    </row>
    <row r="450" spans="2:57" customFormat="1">
      <c r="B450">
        <f>IFERROR(VLOOKUP(E450,Swadesh!$C$6:$D$212,2,FALSE),"")</f>
        <v>54</v>
      </c>
      <c r="D450" t="s">
        <v>20673</v>
      </c>
      <c r="E450" s="6" t="s">
        <v>21145</v>
      </c>
      <c r="F450" s="5">
        <v>5.71</v>
      </c>
      <c r="G450">
        <f t="shared" si="6"/>
        <v>2</v>
      </c>
      <c r="H450" s="3" t="s">
        <v>17283</v>
      </c>
      <c r="I450" s="4" t="s">
        <v>21162</v>
      </c>
      <c r="J450" s="3" t="s">
        <v>21161</v>
      </c>
      <c r="K450" s="4" t="s">
        <v>959</v>
      </c>
      <c r="L450" s="3" t="s">
        <v>21160</v>
      </c>
      <c r="M450" s="4"/>
      <c r="N450" s="3" t="s">
        <v>21159</v>
      </c>
      <c r="O450" s="4"/>
      <c r="P450" t="s">
        <v>907</v>
      </c>
      <c r="Q450" s="3"/>
      <c r="R450" s="4" t="s">
        <v>21158</v>
      </c>
      <c r="S450" s="8" t="s">
        <v>21157</v>
      </c>
      <c r="T450" s="3" t="s">
        <v>21156</v>
      </c>
      <c r="U450" s="4"/>
      <c r="V450" s="3" t="s">
        <v>21155</v>
      </c>
      <c r="W450" s="4" t="s">
        <v>21154</v>
      </c>
      <c r="X450" s="3" t="s">
        <v>21153</v>
      </c>
      <c r="Y450" s="4"/>
      <c r="Z450" t="s">
        <v>907</v>
      </c>
      <c r="AA450" s="3" t="s">
        <v>21152</v>
      </c>
      <c r="AB450" s="4" t="s">
        <v>21151</v>
      </c>
      <c r="AC450" s="3" t="s">
        <v>21150</v>
      </c>
      <c r="AD450" s="4"/>
      <c r="AE450" s="3" t="s">
        <v>21149</v>
      </c>
      <c r="AF450" s="4"/>
      <c r="AG450" s="3" t="s">
        <v>21148</v>
      </c>
      <c r="AH450" s="4"/>
      <c r="AI450" s="3" t="s">
        <v>21147</v>
      </c>
      <c r="AJ450" s="4"/>
      <c r="AK450" s="3" t="s">
        <v>21146</v>
      </c>
      <c r="AL450" s="4"/>
      <c r="AM450" s="3" t="s">
        <v>21145</v>
      </c>
      <c r="AN450" s="4"/>
      <c r="AO450" s="3" t="s">
        <v>21144</v>
      </c>
      <c r="AP450" s="4"/>
      <c r="AQ450" s="3" t="s">
        <v>21143</v>
      </c>
      <c r="AR450" s="4"/>
      <c r="AS450" s="3" t="s">
        <v>923</v>
      </c>
      <c r="AT450" s="4"/>
      <c r="AU450" s="3" t="s">
        <v>21142</v>
      </c>
      <c r="AV450" s="4"/>
      <c r="AW450" s="3" t="s">
        <v>21141</v>
      </c>
      <c r="AX450" s="4"/>
      <c r="AY450" s="3" t="s">
        <v>21140</v>
      </c>
      <c r="AZ450" s="4"/>
      <c r="BA450" s="3" t="s">
        <v>21139</v>
      </c>
      <c r="BB450" s="4"/>
      <c r="BC450" s="3" t="s">
        <v>21138</v>
      </c>
      <c r="BD450" s="4"/>
      <c r="BE450" s="3" t="s">
        <v>17774</v>
      </c>
    </row>
    <row r="451" spans="2:57" customFormat="1">
      <c r="B451" t="str">
        <f>IFERROR(VLOOKUP(E451,Swadesh!$C$6:$D$212,2,FALSE),"")</f>
        <v/>
      </c>
      <c r="D451" t="s">
        <v>20673</v>
      </c>
      <c r="E451" s="6" t="s">
        <v>21137</v>
      </c>
      <c r="F451" s="5">
        <v>5.7119999999999997</v>
      </c>
      <c r="G451">
        <f t="shared" ref="G451:G514" si="7">LEN(F451)-2</f>
        <v>3</v>
      </c>
      <c r="H451" s="3" t="s">
        <v>21136</v>
      </c>
      <c r="I451" s="4"/>
      <c r="J451" s="3" t="s">
        <v>21135</v>
      </c>
      <c r="K451" s="4" t="s">
        <v>21134</v>
      </c>
      <c r="L451" s="3" t="s">
        <v>21133</v>
      </c>
      <c r="M451" s="4"/>
      <c r="N451" s="3" t="s">
        <v>21132</v>
      </c>
      <c r="O451" s="4"/>
      <c r="P451" t="s">
        <v>907</v>
      </c>
      <c r="Q451" s="3" t="s">
        <v>21131</v>
      </c>
      <c r="R451" s="4"/>
      <c r="S451" t="s">
        <v>907</v>
      </c>
      <c r="T451" s="3" t="s">
        <v>21130</v>
      </c>
      <c r="U451" s="4"/>
      <c r="V451" s="3" t="s">
        <v>16337</v>
      </c>
      <c r="W451" s="4"/>
      <c r="X451" s="3" t="s">
        <v>21129</v>
      </c>
      <c r="Y451" s="4" t="s">
        <v>21128</v>
      </c>
      <c r="Z451" t="s">
        <v>907</v>
      </c>
      <c r="AA451" s="3"/>
      <c r="AB451" s="4"/>
      <c r="AC451" s="3" t="s">
        <v>21127</v>
      </c>
      <c r="AD451" s="4" t="s">
        <v>21126</v>
      </c>
      <c r="AE451" s="3"/>
      <c r="AF451" s="4"/>
      <c r="AG451" s="3"/>
      <c r="AH451" s="4"/>
      <c r="AI451" s="3" t="s">
        <v>21125</v>
      </c>
      <c r="AJ451" s="4"/>
      <c r="AK451" s="3" t="s">
        <v>21124</v>
      </c>
      <c r="AL451" s="4"/>
      <c r="AM451" s="3" t="s">
        <v>19962</v>
      </c>
      <c r="AN451" s="4"/>
      <c r="AO451" s="3"/>
      <c r="AP451" s="4"/>
      <c r="AQ451" s="3" t="s">
        <v>21123</v>
      </c>
      <c r="AR451" s="4" t="s">
        <v>21122</v>
      </c>
      <c r="AS451" s="3" t="s">
        <v>923</v>
      </c>
      <c r="AT451" s="4"/>
      <c r="AU451" s="3" t="s">
        <v>21121</v>
      </c>
      <c r="AV451" s="4"/>
      <c r="AW451" s="3" t="s">
        <v>21120</v>
      </c>
      <c r="AX451" s="4"/>
      <c r="AY451" s="3" t="s">
        <v>923</v>
      </c>
      <c r="AZ451" s="4"/>
      <c r="BA451" s="3" t="s">
        <v>21119</v>
      </c>
      <c r="BB451" s="4"/>
      <c r="BC451" s="3" t="s">
        <v>21118</v>
      </c>
      <c r="BD451" s="4"/>
      <c r="BE451" s="3" t="s">
        <v>21117</v>
      </c>
    </row>
    <row r="452" spans="2:57" customFormat="1">
      <c r="B452" t="str">
        <f>IFERROR(VLOOKUP(E452,Swadesh!$C$6:$D$212,2,FALSE),"")</f>
        <v/>
      </c>
      <c r="D452" t="s">
        <v>20673</v>
      </c>
      <c r="E452" s="6" t="s">
        <v>21116</v>
      </c>
      <c r="F452" s="5">
        <v>5.75</v>
      </c>
      <c r="G452">
        <f t="shared" si="7"/>
        <v>2</v>
      </c>
      <c r="H452" s="3"/>
      <c r="I452" s="7" t="s">
        <v>21115</v>
      </c>
      <c r="J452" s="3" t="s">
        <v>21114</v>
      </c>
      <c r="K452" s="4" t="s">
        <v>959</v>
      </c>
      <c r="L452" s="3" t="s">
        <v>21113</v>
      </c>
      <c r="M452" s="4"/>
      <c r="N452" s="3" t="s">
        <v>21112</v>
      </c>
      <c r="O452" s="4"/>
      <c r="P452" t="s">
        <v>907</v>
      </c>
      <c r="Q452" s="3"/>
      <c r="R452" s="4"/>
      <c r="S452" t="s">
        <v>907</v>
      </c>
      <c r="T452" s="3"/>
      <c r="U452" s="4"/>
      <c r="V452" s="3" t="s">
        <v>21111</v>
      </c>
      <c r="W452" s="4"/>
      <c r="X452" s="3"/>
      <c r="Y452" s="4"/>
      <c r="Z452" t="s">
        <v>907</v>
      </c>
      <c r="AA452" s="3" t="s">
        <v>923</v>
      </c>
      <c r="AB452" s="4"/>
      <c r="AC452" s="3" t="s">
        <v>21110</v>
      </c>
      <c r="AD452" s="4"/>
      <c r="AE452" s="3" t="s">
        <v>21109</v>
      </c>
      <c r="AF452" s="4" t="s">
        <v>21108</v>
      </c>
      <c r="AG452" s="3" t="s">
        <v>21107</v>
      </c>
      <c r="AH452" s="4"/>
      <c r="AI452" s="3" t="s">
        <v>21106</v>
      </c>
      <c r="AJ452" s="4"/>
      <c r="AK452" s="3" t="s">
        <v>21105</v>
      </c>
      <c r="AL452" s="4"/>
      <c r="AM452" s="3" t="s">
        <v>21104</v>
      </c>
      <c r="AN452" s="4"/>
      <c r="AO452" s="3" t="s">
        <v>21103</v>
      </c>
      <c r="AP452" s="4"/>
      <c r="AQ452" s="3" t="s">
        <v>21102</v>
      </c>
      <c r="AR452" s="4"/>
      <c r="AS452" s="3" t="s">
        <v>21101</v>
      </c>
      <c r="AT452" s="4"/>
      <c r="AU452" s="3" t="s">
        <v>21100</v>
      </c>
      <c r="AV452" s="4"/>
      <c r="AW452" s="3" t="s">
        <v>21099</v>
      </c>
      <c r="AX452" s="4"/>
      <c r="AY452" s="3" t="s">
        <v>21098</v>
      </c>
      <c r="AZ452" s="4"/>
      <c r="BA452" s="3" t="s">
        <v>21097</v>
      </c>
      <c r="BB452" s="4"/>
      <c r="BC452" s="3" t="s">
        <v>21096</v>
      </c>
      <c r="BD452" s="4"/>
      <c r="BE452" s="3" t="s">
        <v>21095</v>
      </c>
    </row>
    <row r="453" spans="2:57" customFormat="1">
      <c r="B453" t="str">
        <f>IFERROR(VLOOKUP(E453,Swadesh!$C$6:$D$212,2,FALSE),"")</f>
        <v/>
      </c>
      <c r="D453" t="s">
        <v>20673</v>
      </c>
      <c r="E453" s="6" t="s">
        <v>21094</v>
      </c>
      <c r="F453" s="5">
        <v>5.76</v>
      </c>
      <c r="G453">
        <f t="shared" si="7"/>
        <v>2</v>
      </c>
      <c r="H453" s="3" t="s">
        <v>17504</v>
      </c>
      <c r="I453" s="4"/>
      <c r="J453" s="3" t="s">
        <v>21093</v>
      </c>
      <c r="K453" s="4" t="s">
        <v>3462</v>
      </c>
      <c r="L453" s="3" t="s">
        <v>21092</v>
      </c>
      <c r="M453" s="4"/>
      <c r="N453" s="3" t="s">
        <v>21091</v>
      </c>
      <c r="O453" s="4"/>
      <c r="P453" t="s">
        <v>907</v>
      </c>
      <c r="Q453" s="3"/>
      <c r="R453" s="4"/>
      <c r="S453" t="s">
        <v>907</v>
      </c>
      <c r="T453" s="3"/>
      <c r="U453" s="4"/>
      <c r="V453" s="3" t="s">
        <v>21090</v>
      </c>
      <c r="W453" s="4"/>
      <c r="X453" s="3" t="s">
        <v>21089</v>
      </c>
      <c r="Y453" s="4"/>
      <c r="Z453" t="s">
        <v>907</v>
      </c>
      <c r="AA453" s="3" t="s">
        <v>923</v>
      </c>
      <c r="AB453" s="4"/>
      <c r="AC453" s="3" t="s">
        <v>21088</v>
      </c>
      <c r="AD453" s="4"/>
      <c r="AE453" s="3" t="s">
        <v>21087</v>
      </c>
      <c r="AF453" s="4"/>
      <c r="AG453" s="3" t="s">
        <v>20750</v>
      </c>
      <c r="AH453" s="4"/>
      <c r="AI453" s="3" t="s">
        <v>21086</v>
      </c>
      <c r="AJ453" s="4"/>
      <c r="AK453" s="3" t="s">
        <v>21085</v>
      </c>
      <c r="AL453" s="4"/>
      <c r="AM453" s="3" t="s">
        <v>21084</v>
      </c>
      <c r="AN453" s="4"/>
      <c r="AO453" s="3" t="s">
        <v>21083</v>
      </c>
      <c r="AP453" s="4"/>
      <c r="AQ453" s="3" t="s">
        <v>21082</v>
      </c>
      <c r="AR453" s="4"/>
      <c r="AS453" s="3" t="s">
        <v>21081</v>
      </c>
      <c r="AT453" s="4"/>
      <c r="AU453" s="3" t="s">
        <v>21080</v>
      </c>
      <c r="AV453" s="4"/>
      <c r="AW453" s="3" t="s">
        <v>21079</v>
      </c>
      <c r="AX453" s="4"/>
      <c r="AY453" s="3" t="s">
        <v>21078</v>
      </c>
      <c r="AZ453" s="4"/>
      <c r="BA453" s="3" t="s">
        <v>21077</v>
      </c>
      <c r="BB453" s="4"/>
      <c r="BC453" s="3" t="s">
        <v>21076</v>
      </c>
      <c r="BD453" s="4"/>
      <c r="BE453" s="3" t="s">
        <v>21075</v>
      </c>
    </row>
    <row r="454" spans="2:57" customFormat="1">
      <c r="B454" t="str">
        <f>IFERROR(VLOOKUP(E454,Swadesh!$C$6:$D$212,2,FALSE),"")</f>
        <v/>
      </c>
      <c r="D454" t="s">
        <v>20673</v>
      </c>
      <c r="E454" s="6" t="s">
        <v>21074</v>
      </c>
      <c r="F454" s="5">
        <v>5.77</v>
      </c>
      <c r="G454">
        <f t="shared" si="7"/>
        <v>2</v>
      </c>
      <c r="H454" s="3" t="s">
        <v>17283</v>
      </c>
      <c r="I454" s="4" t="s">
        <v>21073</v>
      </c>
      <c r="J454" s="3" t="s">
        <v>21072</v>
      </c>
      <c r="K454" s="4" t="s">
        <v>21071</v>
      </c>
      <c r="L454" s="3" t="s">
        <v>21070</v>
      </c>
      <c r="M454" s="4" t="s">
        <v>21069</v>
      </c>
      <c r="N454" s="3" t="s">
        <v>21068</v>
      </c>
      <c r="O454" s="4"/>
      <c r="P454" t="s">
        <v>907</v>
      </c>
      <c r="Q454" s="3"/>
      <c r="R454" s="4"/>
      <c r="S454" t="s">
        <v>907</v>
      </c>
      <c r="T454" s="3"/>
      <c r="U454" s="4"/>
      <c r="V454" s="3"/>
      <c r="W454" s="4"/>
      <c r="X454" s="3"/>
      <c r="Y454" s="4"/>
      <c r="Z454" t="s">
        <v>907</v>
      </c>
      <c r="AA454" s="3"/>
      <c r="AB454" s="4"/>
      <c r="AC454" s="3" t="s">
        <v>21067</v>
      </c>
      <c r="AD454" s="4"/>
      <c r="AE454" s="3" t="s">
        <v>21066</v>
      </c>
      <c r="AF454" s="4"/>
      <c r="AG454" s="3" t="s">
        <v>21065</v>
      </c>
      <c r="AH454" s="4"/>
      <c r="AI454" s="3" t="s">
        <v>21064</v>
      </c>
      <c r="AJ454" s="4"/>
      <c r="AK454" s="3" t="s">
        <v>21063</v>
      </c>
      <c r="AL454" s="4"/>
      <c r="AM454" s="3" t="s">
        <v>21062</v>
      </c>
      <c r="AN454" s="4"/>
      <c r="AO454" s="3" t="s">
        <v>21061</v>
      </c>
      <c r="AP454" s="4"/>
      <c r="AQ454" s="3" t="s">
        <v>21060</v>
      </c>
      <c r="AR454" s="4"/>
      <c r="AS454" s="3" t="s">
        <v>923</v>
      </c>
      <c r="AT454" s="4"/>
      <c r="AU454" s="3" t="s">
        <v>21059</v>
      </c>
      <c r="AV454" s="4"/>
      <c r="AW454" s="3" t="s">
        <v>21058</v>
      </c>
      <c r="AX454" s="4"/>
      <c r="AY454" s="3" t="s">
        <v>21057</v>
      </c>
      <c r="AZ454" s="4"/>
      <c r="BA454" s="3" t="s">
        <v>21056</v>
      </c>
      <c r="BB454" s="4"/>
      <c r="BC454" s="3" t="s">
        <v>21055</v>
      </c>
      <c r="BD454" s="4"/>
      <c r="BE454" s="3" t="s">
        <v>21054</v>
      </c>
    </row>
    <row r="455" spans="2:57" customFormat="1">
      <c r="B455" t="str">
        <f>IFERROR(VLOOKUP(E455,Swadesh!$C$6:$D$212,2,FALSE),"")</f>
        <v/>
      </c>
      <c r="D455" t="s">
        <v>20673</v>
      </c>
      <c r="E455" s="6" t="s">
        <v>21045</v>
      </c>
      <c r="F455" s="5">
        <v>5.78</v>
      </c>
      <c r="G455">
        <f t="shared" si="7"/>
        <v>2</v>
      </c>
      <c r="H455" s="3"/>
      <c r="I455" s="4"/>
      <c r="J455" s="3" t="s">
        <v>21053</v>
      </c>
      <c r="K455" s="4" t="s">
        <v>959</v>
      </c>
      <c r="L455" s="3" t="s">
        <v>21052</v>
      </c>
      <c r="M455" s="4"/>
      <c r="N455" s="3" t="s">
        <v>21051</v>
      </c>
      <c r="O455" s="4"/>
      <c r="P455" t="s">
        <v>907</v>
      </c>
      <c r="Q455" s="3"/>
      <c r="R455" s="4"/>
      <c r="S455" t="s">
        <v>907</v>
      </c>
      <c r="T455" s="3"/>
      <c r="U455" s="4"/>
      <c r="V455" s="3"/>
      <c r="W455" s="4"/>
      <c r="X455" s="3" t="s">
        <v>21050</v>
      </c>
      <c r="Y455" s="4"/>
      <c r="Z455" t="s">
        <v>907</v>
      </c>
      <c r="AA455" s="3" t="s">
        <v>923</v>
      </c>
      <c r="AB455" s="4"/>
      <c r="AC455" s="3" t="s">
        <v>21049</v>
      </c>
      <c r="AD455" s="4"/>
      <c r="AE455" s="3" t="s">
        <v>21048</v>
      </c>
      <c r="AF455" s="4" t="s">
        <v>21047</v>
      </c>
      <c r="AG455" s="3"/>
      <c r="AH455" s="4"/>
      <c r="AI455" s="3" t="s">
        <v>21046</v>
      </c>
      <c r="AJ455" s="4"/>
      <c r="AK455" s="3"/>
      <c r="AL455" s="4"/>
      <c r="AM455" s="3" t="s">
        <v>21045</v>
      </c>
      <c r="AN455" s="4"/>
      <c r="AO455" s="3" t="s">
        <v>21044</v>
      </c>
      <c r="AP455" s="4"/>
      <c r="AQ455" s="3" t="s">
        <v>21043</v>
      </c>
      <c r="AR455" s="4"/>
      <c r="AS455" s="3" t="s">
        <v>21042</v>
      </c>
      <c r="AT455" s="4" t="s">
        <v>21041</v>
      </c>
      <c r="AU455" s="3" t="s">
        <v>21040</v>
      </c>
      <c r="AV455" s="4"/>
      <c r="AW455" s="3" t="s">
        <v>21039</v>
      </c>
      <c r="AX455" s="4"/>
      <c r="AY455" s="3" t="s">
        <v>21038</v>
      </c>
      <c r="AZ455" s="4"/>
      <c r="BA455" s="3" t="s">
        <v>21037</v>
      </c>
      <c r="BB455" s="4"/>
      <c r="BC455" s="3" t="s">
        <v>21036</v>
      </c>
      <c r="BD455" s="4"/>
      <c r="BE455" s="3" t="s">
        <v>21035</v>
      </c>
    </row>
    <row r="456" spans="2:57" customFormat="1">
      <c r="B456" t="str">
        <f>IFERROR(VLOOKUP(E456,Swadesh!$C$6:$D$212,2,FALSE),"")</f>
        <v/>
      </c>
      <c r="D456" t="s">
        <v>20673</v>
      </c>
      <c r="E456" s="6" t="s">
        <v>21034</v>
      </c>
      <c r="F456" s="5">
        <v>5.79</v>
      </c>
      <c r="G456">
        <f t="shared" si="7"/>
        <v>2</v>
      </c>
      <c r="H456" s="3" t="s">
        <v>21033</v>
      </c>
      <c r="I456" s="4"/>
      <c r="J456" s="3" t="s">
        <v>21032</v>
      </c>
      <c r="K456" s="4" t="s">
        <v>1848</v>
      </c>
      <c r="L456" s="3" t="s">
        <v>21031</v>
      </c>
      <c r="M456" s="4" t="s">
        <v>21030</v>
      </c>
      <c r="N456" s="3" t="s">
        <v>21029</v>
      </c>
      <c r="O456" s="4"/>
      <c r="P456" t="s">
        <v>907</v>
      </c>
      <c r="Q456" s="3"/>
      <c r="R456" s="4"/>
      <c r="S456" t="s">
        <v>907</v>
      </c>
      <c r="T456" s="3"/>
      <c r="U456" s="4"/>
      <c r="V456" s="3" t="s">
        <v>21028</v>
      </c>
      <c r="W456" s="4"/>
      <c r="X456" s="3"/>
      <c r="Y456" s="4"/>
      <c r="Z456" t="s">
        <v>907</v>
      </c>
      <c r="AA456" s="3"/>
      <c r="AB456" s="4"/>
      <c r="AC456" s="3" t="s">
        <v>21027</v>
      </c>
      <c r="AD456" s="4"/>
      <c r="AE456" s="3" t="s">
        <v>21026</v>
      </c>
      <c r="AF456" s="4" t="s">
        <v>21025</v>
      </c>
      <c r="AG456" s="3" t="s">
        <v>21024</v>
      </c>
      <c r="AH456" s="4"/>
      <c r="AI456" s="3" t="s">
        <v>21023</v>
      </c>
      <c r="AJ456" s="4"/>
      <c r="AK456" s="3" t="s">
        <v>21022</v>
      </c>
      <c r="AL456" s="4"/>
      <c r="AM456" s="3" t="s">
        <v>21021</v>
      </c>
      <c r="AN456" s="4"/>
      <c r="AO456" s="3" t="s">
        <v>21020</v>
      </c>
      <c r="AP456" s="4"/>
      <c r="AQ456" s="3" t="s">
        <v>21019</v>
      </c>
      <c r="AR456" s="4"/>
      <c r="AS456" s="3" t="s">
        <v>21018</v>
      </c>
      <c r="AT456" s="4"/>
      <c r="AU456" s="3" t="s">
        <v>21017</v>
      </c>
      <c r="AV456" s="4"/>
      <c r="AW456" s="3" t="s">
        <v>20807</v>
      </c>
      <c r="AX456" s="4"/>
      <c r="AY456" s="3" t="s">
        <v>21016</v>
      </c>
      <c r="AZ456" s="4"/>
      <c r="BA456" s="3" t="s">
        <v>21015</v>
      </c>
      <c r="BB456" s="4"/>
      <c r="BC456" s="3" t="s">
        <v>21014</v>
      </c>
      <c r="BD456" s="4"/>
      <c r="BE456" s="3" t="s">
        <v>21013</v>
      </c>
    </row>
    <row r="457" spans="2:57" customFormat="1">
      <c r="B457" t="str">
        <f>IFERROR(VLOOKUP(E457,Swadesh!$C$6:$D$212,2,FALSE),"")</f>
        <v/>
      </c>
      <c r="D457" t="s">
        <v>20673</v>
      </c>
      <c r="E457" s="6" t="s">
        <v>21012</v>
      </c>
      <c r="F457" s="5">
        <v>5.7910000000000004</v>
      </c>
      <c r="G457">
        <f t="shared" si="7"/>
        <v>3</v>
      </c>
      <c r="H457" s="3" t="s">
        <v>21011</v>
      </c>
      <c r="I457" s="4"/>
      <c r="J457" s="3" t="s">
        <v>21010</v>
      </c>
      <c r="K457" s="4"/>
      <c r="L457" s="3"/>
      <c r="M457" s="4"/>
      <c r="N457" s="3" t="s">
        <v>21009</v>
      </c>
      <c r="O457" s="4"/>
      <c r="P457" t="s">
        <v>907</v>
      </c>
      <c r="Q457" s="3"/>
      <c r="R457" s="4" t="s">
        <v>21008</v>
      </c>
      <c r="S457" t="s">
        <v>907</v>
      </c>
      <c r="T457" s="3" t="s">
        <v>21007</v>
      </c>
      <c r="U457" s="4"/>
      <c r="V457" s="3" t="s">
        <v>21006</v>
      </c>
      <c r="W457" s="4" t="s">
        <v>21005</v>
      </c>
      <c r="X457" s="3" t="s">
        <v>21004</v>
      </c>
      <c r="Y457" s="4"/>
      <c r="Z457" t="s">
        <v>907</v>
      </c>
      <c r="AA457" s="3" t="s">
        <v>21003</v>
      </c>
      <c r="AB457" s="4"/>
      <c r="AC457" s="3" t="s">
        <v>21002</v>
      </c>
      <c r="AD457" s="4"/>
      <c r="AE457" s="3" t="s">
        <v>21001</v>
      </c>
      <c r="AF457" s="4" t="s">
        <v>21000</v>
      </c>
      <c r="AG457" s="3"/>
      <c r="AH457" s="4"/>
      <c r="AI457" s="3" t="s">
        <v>20999</v>
      </c>
      <c r="AJ457" s="4"/>
      <c r="AK457" s="3" t="s">
        <v>20998</v>
      </c>
      <c r="AL457" s="4"/>
      <c r="AM457" s="3" t="s">
        <v>20997</v>
      </c>
      <c r="AN457" s="4"/>
      <c r="AO457" s="3"/>
      <c r="AP457" s="4"/>
      <c r="AQ457" s="3" t="s">
        <v>20996</v>
      </c>
      <c r="AR457" s="4" t="s">
        <v>20995</v>
      </c>
      <c r="AS457" s="3" t="s">
        <v>923</v>
      </c>
      <c r="AT457" s="4"/>
      <c r="AU457" s="3" t="s">
        <v>20994</v>
      </c>
      <c r="AV457" s="4"/>
      <c r="AW457" s="3" t="s">
        <v>20993</v>
      </c>
      <c r="AX457" s="4"/>
      <c r="AY457" s="3" t="s">
        <v>20992</v>
      </c>
      <c r="AZ457" s="4"/>
      <c r="BA457" s="3" t="s">
        <v>20991</v>
      </c>
      <c r="BB457" s="4"/>
      <c r="BC457" s="3" t="s">
        <v>20990</v>
      </c>
      <c r="BD457" s="4"/>
      <c r="BE457" s="3" t="s">
        <v>20989</v>
      </c>
    </row>
    <row r="458" spans="2:57" customFormat="1">
      <c r="B458">
        <f>IFERROR(VLOOKUP(E458,Swadesh!$C$6:$D$212,2,FALSE),"")</f>
        <v>155</v>
      </c>
      <c r="D458" t="s">
        <v>20673</v>
      </c>
      <c r="E458" s="6" t="s">
        <v>8158</v>
      </c>
      <c r="F458" s="5">
        <v>5.81</v>
      </c>
      <c r="G458">
        <f t="shared" si="7"/>
        <v>2</v>
      </c>
      <c r="H458" s="3" t="s">
        <v>20988</v>
      </c>
      <c r="I458" s="4"/>
      <c r="J458" s="3" t="s">
        <v>20987</v>
      </c>
      <c r="K458" s="4"/>
      <c r="L458" s="3" t="s">
        <v>20986</v>
      </c>
      <c r="M458" s="4"/>
      <c r="N458" s="3" t="s">
        <v>20985</v>
      </c>
      <c r="O458" s="4"/>
      <c r="P458" t="s">
        <v>907</v>
      </c>
      <c r="Q458" s="3"/>
      <c r="R458" s="4"/>
      <c r="S458" t="s">
        <v>907</v>
      </c>
      <c r="T458" s="3" t="s">
        <v>20984</v>
      </c>
      <c r="U458" s="4" t="s">
        <v>20983</v>
      </c>
      <c r="V458" s="3" t="s">
        <v>20982</v>
      </c>
      <c r="W458" s="4"/>
      <c r="X458" s="3" t="s">
        <v>20981</v>
      </c>
      <c r="Y458" s="4"/>
      <c r="Z458" t="s">
        <v>907</v>
      </c>
      <c r="AA458" s="3" t="s">
        <v>20980</v>
      </c>
      <c r="AB458" s="4" t="s">
        <v>20979</v>
      </c>
      <c r="AC458" s="3" t="s">
        <v>19205</v>
      </c>
      <c r="AD458" s="4"/>
      <c r="AE458" s="3" t="s">
        <v>20978</v>
      </c>
      <c r="AF458" s="4"/>
      <c r="AG458" s="3" t="s">
        <v>20977</v>
      </c>
      <c r="AH458" s="4"/>
      <c r="AI458" s="3" t="s">
        <v>20976</v>
      </c>
      <c r="AJ458" s="4"/>
      <c r="AK458" s="3" t="s">
        <v>20975</v>
      </c>
      <c r="AL458" s="4"/>
      <c r="AM458" s="3" t="s">
        <v>20974</v>
      </c>
      <c r="AN458" s="4"/>
      <c r="AO458" s="3" t="s">
        <v>8158</v>
      </c>
      <c r="AP458" s="4"/>
      <c r="AQ458" s="3" t="s">
        <v>8158</v>
      </c>
      <c r="AR458" s="4"/>
      <c r="AS458" s="3" t="s">
        <v>8158</v>
      </c>
      <c r="AT458" s="4"/>
      <c r="AU458" s="3" t="s">
        <v>20973</v>
      </c>
      <c r="AV458" s="4"/>
      <c r="AW458" s="3" t="s">
        <v>20972</v>
      </c>
      <c r="AX458" s="4"/>
      <c r="AY458" s="3" t="s">
        <v>20971</v>
      </c>
      <c r="AZ458" s="4"/>
      <c r="BA458" s="3" t="s">
        <v>20970</v>
      </c>
      <c r="BB458" s="4"/>
      <c r="BC458" s="3" t="s">
        <v>20969</v>
      </c>
      <c r="BD458" s="4"/>
      <c r="BE458" s="3" t="s">
        <v>20968</v>
      </c>
    </row>
    <row r="459" spans="2:57" customFormat="1">
      <c r="B459" t="str">
        <f>IFERROR(VLOOKUP(E459,Swadesh!$C$6:$D$212,2,FALSE),"")</f>
        <v/>
      </c>
      <c r="D459" t="s">
        <v>20673</v>
      </c>
      <c r="E459" s="6" t="s">
        <v>20967</v>
      </c>
      <c r="F459" s="5">
        <v>5.82</v>
      </c>
      <c r="G459">
        <f t="shared" si="7"/>
        <v>2</v>
      </c>
      <c r="H459" s="3" t="s">
        <v>20966</v>
      </c>
      <c r="I459" s="4"/>
      <c r="J459" s="3" t="s">
        <v>20965</v>
      </c>
      <c r="K459" s="4"/>
      <c r="L459" s="3" t="s">
        <v>20964</v>
      </c>
      <c r="M459" s="4"/>
      <c r="N459" s="3" t="s">
        <v>20963</v>
      </c>
      <c r="O459" s="4"/>
      <c r="P459" t="s">
        <v>907</v>
      </c>
      <c r="Q459" s="3"/>
      <c r="R459" s="4"/>
      <c r="S459" t="s">
        <v>907</v>
      </c>
      <c r="T459" s="3"/>
      <c r="U459" s="4"/>
      <c r="V459" s="3" t="s">
        <v>20962</v>
      </c>
      <c r="W459" s="4"/>
      <c r="X459" s="3" t="s">
        <v>20961</v>
      </c>
      <c r="Y459" s="4"/>
      <c r="Z459" t="s">
        <v>907</v>
      </c>
      <c r="AA459" s="3" t="s">
        <v>923</v>
      </c>
      <c r="AB459" s="4"/>
      <c r="AC459" s="3" t="s">
        <v>20960</v>
      </c>
      <c r="AD459" s="4"/>
      <c r="AE459" s="3" t="s">
        <v>20959</v>
      </c>
      <c r="AF459" s="4" t="s">
        <v>20958</v>
      </c>
      <c r="AG459" s="3" t="s">
        <v>20957</v>
      </c>
      <c r="AH459" s="4"/>
      <c r="AI459" s="3" t="s">
        <v>20956</v>
      </c>
      <c r="AJ459" s="4"/>
      <c r="AK459" s="3" t="s">
        <v>20955</v>
      </c>
      <c r="AL459" s="4"/>
      <c r="AM459" s="3" t="s">
        <v>20954</v>
      </c>
      <c r="AN459" s="4"/>
      <c r="AO459" s="3" t="s">
        <v>20953</v>
      </c>
      <c r="AP459" s="4"/>
      <c r="AQ459" s="3" t="s">
        <v>20952</v>
      </c>
      <c r="AR459" s="4"/>
      <c r="AS459" s="3" t="s">
        <v>923</v>
      </c>
      <c r="AT459" s="4"/>
      <c r="AU459" s="3" t="s">
        <v>20951</v>
      </c>
      <c r="AV459" s="4"/>
      <c r="AW459" s="3" t="s">
        <v>20950</v>
      </c>
      <c r="AX459" s="4"/>
      <c r="AY459" s="3" t="s">
        <v>20949</v>
      </c>
      <c r="AZ459" s="4"/>
      <c r="BA459" s="3" t="s">
        <v>20948</v>
      </c>
      <c r="BB459" s="4"/>
      <c r="BC459" s="3" t="s">
        <v>20947</v>
      </c>
      <c r="BD459" s="4"/>
      <c r="BE459" s="3" t="s">
        <v>20946</v>
      </c>
    </row>
    <row r="460" spans="2:57" customFormat="1">
      <c r="B460" t="str">
        <f>IFERROR(VLOOKUP(E460,Swadesh!$C$6:$D$212,2,FALSE),"")</f>
        <v/>
      </c>
      <c r="D460" t="s">
        <v>20673</v>
      </c>
      <c r="E460" s="6" t="s">
        <v>20945</v>
      </c>
      <c r="F460" s="5">
        <v>5.8209999999999997</v>
      </c>
      <c r="G460">
        <f t="shared" si="7"/>
        <v>3</v>
      </c>
      <c r="H460" s="3"/>
      <c r="I460" s="4"/>
      <c r="J460" s="3" t="s">
        <v>20944</v>
      </c>
      <c r="K460" s="4" t="s">
        <v>20943</v>
      </c>
      <c r="L460" s="3"/>
      <c r="M460" s="4"/>
      <c r="N460" s="3" t="s">
        <v>20942</v>
      </c>
      <c r="O460" s="4"/>
      <c r="P460" t="s">
        <v>907</v>
      </c>
      <c r="Q460" s="3"/>
      <c r="R460" s="4"/>
      <c r="S460" t="s">
        <v>907</v>
      </c>
      <c r="T460" s="3"/>
      <c r="U460" s="4"/>
      <c r="V460" s="3"/>
      <c r="W460" s="4"/>
      <c r="X460" s="3"/>
      <c r="Y460" s="4"/>
      <c r="Z460" t="s">
        <v>907</v>
      </c>
      <c r="AA460" s="3" t="s">
        <v>20941</v>
      </c>
      <c r="AB460" s="4" t="s">
        <v>20940</v>
      </c>
      <c r="AC460" s="3" t="s">
        <v>20939</v>
      </c>
      <c r="AD460" s="4"/>
      <c r="AE460" s="3" t="s">
        <v>20938</v>
      </c>
      <c r="AF460" s="4"/>
      <c r="AG460" s="3"/>
      <c r="AH460" s="4"/>
      <c r="AI460" s="3" t="s">
        <v>20937</v>
      </c>
      <c r="AJ460" s="4"/>
      <c r="AK460" s="3"/>
      <c r="AL460" s="4"/>
      <c r="AM460" s="3" t="s">
        <v>20936</v>
      </c>
      <c r="AN460" s="4"/>
      <c r="AO460" s="3"/>
      <c r="AP460" s="4"/>
      <c r="AQ460" s="3" t="s">
        <v>20935</v>
      </c>
      <c r="AR460" s="4"/>
      <c r="AS460" s="3" t="s">
        <v>923</v>
      </c>
      <c r="AT460" s="4"/>
      <c r="AU460" s="3" t="s">
        <v>3522</v>
      </c>
      <c r="AV460" s="4"/>
      <c r="AW460" s="3" t="s">
        <v>20934</v>
      </c>
      <c r="AX460" s="4"/>
      <c r="AY460" s="3" t="s">
        <v>923</v>
      </c>
      <c r="AZ460" s="4"/>
      <c r="BA460" s="3" t="s">
        <v>20933</v>
      </c>
      <c r="BB460" s="4"/>
      <c r="BC460" s="3" t="s">
        <v>923</v>
      </c>
      <c r="BD460" s="4"/>
      <c r="BE460" s="3" t="s">
        <v>20932</v>
      </c>
    </row>
    <row r="461" spans="2:57" customFormat="1">
      <c r="B461" t="str">
        <f>IFERROR(VLOOKUP(E461,Swadesh!$C$6:$D$212,2,FALSE),"")</f>
        <v/>
      </c>
      <c r="D461" t="s">
        <v>20673</v>
      </c>
      <c r="E461" s="6" t="s">
        <v>20931</v>
      </c>
      <c r="F461" s="5">
        <v>5.84</v>
      </c>
      <c r="G461">
        <f t="shared" si="7"/>
        <v>2</v>
      </c>
      <c r="H461" s="3" t="s">
        <v>20930</v>
      </c>
      <c r="I461" s="4"/>
      <c r="J461" s="3" t="s">
        <v>20929</v>
      </c>
      <c r="K461" s="4"/>
      <c r="L461" s="3" t="s">
        <v>20928</v>
      </c>
      <c r="M461" s="4"/>
      <c r="N461" s="3" t="s">
        <v>20927</v>
      </c>
      <c r="O461" s="4"/>
      <c r="P461" t="s">
        <v>907</v>
      </c>
      <c r="Q461" s="3"/>
      <c r="R461" s="4"/>
      <c r="S461" t="s">
        <v>907</v>
      </c>
      <c r="T461" s="3"/>
      <c r="U461" s="4"/>
      <c r="V461" s="3" t="s">
        <v>20926</v>
      </c>
      <c r="W461" s="4"/>
      <c r="X461" s="3" t="s">
        <v>20925</v>
      </c>
      <c r="Y461" s="4"/>
      <c r="Z461" t="s">
        <v>907</v>
      </c>
      <c r="AA461" s="3" t="s">
        <v>20924</v>
      </c>
      <c r="AB461" s="4" t="s">
        <v>20923</v>
      </c>
      <c r="AC461" s="3" t="s">
        <v>20920</v>
      </c>
      <c r="AD461" s="4"/>
      <c r="AE461" s="3" t="s">
        <v>20922</v>
      </c>
      <c r="AF461" s="4"/>
      <c r="AG461" s="3" t="s">
        <v>10167</v>
      </c>
      <c r="AH461" s="4"/>
      <c r="AI461" s="3" t="s">
        <v>20921</v>
      </c>
      <c r="AJ461" s="4"/>
      <c r="AK461" s="3" t="s">
        <v>20913</v>
      </c>
      <c r="AL461" s="4"/>
      <c r="AM461" s="3" t="s">
        <v>20920</v>
      </c>
      <c r="AN461" s="4"/>
      <c r="AO461" s="3" t="s">
        <v>20919</v>
      </c>
      <c r="AP461" s="4"/>
      <c r="AQ461" s="3" t="s">
        <v>20918</v>
      </c>
      <c r="AR461" s="4"/>
      <c r="AS461" s="3" t="s">
        <v>20917</v>
      </c>
      <c r="AT461" s="4"/>
      <c r="AU461" s="3" t="s">
        <v>20916</v>
      </c>
      <c r="AV461" s="4"/>
      <c r="AW461" s="3" t="s">
        <v>20915</v>
      </c>
      <c r="AX461" s="4"/>
      <c r="AY461" s="3" t="s">
        <v>20914</v>
      </c>
      <c r="AZ461" s="4"/>
      <c r="BA461" s="3" t="s">
        <v>20914</v>
      </c>
      <c r="BB461" s="4"/>
      <c r="BC461" s="3" t="s">
        <v>20913</v>
      </c>
      <c r="BD461" s="4"/>
      <c r="BE461" s="3" t="s">
        <v>20912</v>
      </c>
    </row>
    <row r="462" spans="2:57" customFormat="1">
      <c r="B462" t="str">
        <f>IFERROR(VLOOKUP(E462,Swadesh!$C$6:$D$212,2,FALSE),"")</f>
        <v/>
      </c>
      <c r="D462" t="s">
        <v>20673</v>
      </c>
      <c r="E462" s="6" t="s">
        <v>20911</v>
      </c>
      <c r="F462" s="5">
        <v>5.85</v>
      </c>
      <c r="G462">
        <f t="shared" si="7"/>
        <v>2</v>
      </c>
      <c r="H462" s="3" t="s">
        <v>20910</v>
      </c>
      <c r="I462" s="4"/>
      <c r="J462" s="3" t="s">
        <v>20909</v>
      </c>
      <c r="K462" s="4" t="s">
        <v>959</v>
      </c>
      <c r="L462" s="3" t="s">
        <v>20908</v>
      </c>
      <c r="M462" s="4"/>
      <c r="N462" s="3" t="s">
        <v>20907</v>
      </c>
      <c r="O462" s="4"/>
      <c r="P462" t="s">
        <v>907</v>
      </c>
      <c r="Q462" s="3"/>
      <c r="R462" s="4"/>
      <c r="S462" t="s">
        <v>907</v>
      </c>
      <c r="T462" s="3"/>
      <c r="U462" s="4"/>
      <c r="V462" s="3" t="s">
        <v>20906</v>
      </c>
      <c r="W462" s="4" t="s">
        <v>20905</v>
      </c>
      <c r="X462" s="3" t="s">
        <v>20904</v>
      </c>
      <c r="Y462" s="4"/>
      <c r="Z462" t="s">
        <v>907</v>
      </c>
      <c r="AA462" s="3"/>
      <c r="AB462" s="4"/>
      <c r="AC462" s="3" t="s">
        <v>20903</v>
      </c>
      <c r="AD462" s="4"/>
      <c r="AE462" s="3" t="s">
        <v>20902</v>
      </c>
      <c r="AF462" s="4"/>
      <c r="AG462" s="3"/>
      <c r="AH462" s="4"/>
      <c r="AI462" s="3" t="s">
        <v>20901</v>
      </c>
      <c r="AJ462" s="4"/>
      <c r="AK462" s="3" t="s">
        <v>20900</v>
      </c>
      <c r="AL462" s="4"/>
      <c r="AM462" s="3" t="s">
        <v>20899</v>
      </c>
      <c r="AN462" s="4"/>
      <c r="AO462" s="3"/>
      <c r="AP462" s="4"/>
      <c r="AQ462" s="3" t="s">
        <v>20898</v>
      </c>
      <c r="AR462" s="4"/>
      <c r="AS462" s="3" t="s">
        <v>923</v>
      </c>
      <c r="AT462" s="4"/>
      <c r="AU462" s="3" t="s">
        <v>20897</v>
      </c>
      <c r="AV462" s="4"/>
      <c r="AW462" s="3" t="s">
        <v>20896</v>
      </c>
      <c r="AX462" s="4"/>
      <c r="AY462" s="3" t="s">
        <v>923</v>
      </c>
      <c r="AZ462" s="4"/>
      <c r="BA462" s="3" t="s">
        <v>20895</v>
      </c>
      <c r="BB462" s="4"/>
      <c r="BC462" s="3" t="s">
        <v>17123</v>
      </c>
      <c r="BD462" s="4" t="s">
        <v>19407</v>
      </c>
      <c r="BE462" s="3" t="s">
        <v>20894</v>
      </c>
    </row>
    <row r="463" spans="2:57" customFormat="1">
      <c r="B463" t="str">
        <f>IFERROR(VLOOKUP(E463,Swadesh!$C$6:$D$212,2,FALSE),"")</f>
        <v/>
      </c>
      <c r="D463" t="s">
        <v>20673</v>
      </c>
      <c r="E463" s="6" t="s">
        <v>20893</v>
      </c>
      <c r="F463" s="5">
        <v>5.86</v>
      </c>
      <c r="G463">
        <f t="shared" si="7"/>
        <v>2</v>
      </c>
      <c r="H463" s="3" t="s">
        <v>20892</v>
      </c>
      <c r="I463" s="4"/>
      <c r="J463" s="3" t="s">
        <v>20891</v>
      </c>
      <c r="K463" s="4"/>
      <c r="L463" s="3" t="s">
        <v>20890</v>
      </c>
      <c r="M463" s="4"/>
      <c r="N463" s="3" t="s">
        <v>20889</v>
      </c>
      <c r="O463" s="4"/>
      <c r="P463" t="s">
        <v>907</v>
      </c>
      <c r="Q463" s="3"/>
      <c r="R463" s="4"/>
      <c r="S463" t="s">
        <v>907</v>
      </c>
      <c r="T463" s="3"/>
      <c r="U463" s="4"/>
      <c r="V463" s="3" t="s">
        <v>20888</v>
      </c>
      <c r="W463" s="4"/>
      <c r="X463" s="3" t="s">
        <v>20887</v>
      </c>
      <c r="Y463" s="4"/>
      <c r="Z463" t="s">
        <v>907</v>
      </c>
      <c r="AA463" s="3"/>
      <c r="AB463" s="4"/>
      <c r="AC463" s="3" t="s">
        <v>20886</v>
      </c>
      <c r="AD463" s="4"/>
      <c r="AE463" s="3" t="s">
        <v>20885</v>
      </c>
      <c r="AF463" s="4"/>
      <c r="AG463" s="3" t="s">
        <v>20884</v>
      </c>
      <c r="AH463" s="4"/>
      <c r="AI463" s="3" t="s">
        <v>20883</v>
      </c>
      <c r="AJ463" s="4"/>
      <c r="AK463" s="3" t="s">
        <v>20882</v>
      </c>
      <c r="AL463" s="4"/>
      <c r="AM463" s="3" t="s">
        <v>20881</v>
      </c>
      <c r="AN463" s="4"/>
      <c r="AO463" s="3" t="s">
        <v>20880</v>
      </c>
      <c r="AP463" s="4"/>
      <c r="AQ463" s="3" t="s">
        <v>20879</v>
      </c>
      <c r="AR463" s="4"/>
      <c r="AS463" s="3" t="s">
        <v>20878</v>
      </c>
      <c r="AT463" s="4"/>
      <c r="AU463" s="3" t="s">
        <v>20877</v>
      </c>
      <c r="AV463" s="4"/>
      <c r="AW463" s="3" t="s">
        <v>20876</v>
      </c>
      <c r="AX463" s="4"/>
      <c r="AY463" s="3" t="s">
        <v>20875</v>
      </c>
      <c r="AZ463" s="4"/>
      <c r="BA463" s="3" t="s">
        <v>20874</v>
      </c>
      <c r="BB463" s="4"/>
      <c r="BC463" s="3" t="s">
        <v>20873</v>
      </c>
      <c r="BD463" s="4"/>
      <c r="BE463" s="3" t="s">
        <v>20872</v>
      </c>
    </row>
    <row r="464" spans="2:57" customFormat="1">
      <c r="B464" t="str">
        <f>IFERROR(VLOOKUP(E464,Swadesh!$C$6:$D$212,2,FALSE),"")</f>
        <v/>
      </c>
      <c r="D464" t="s">
        <v>20673</v>
      </c>
      <c r="E464" s="6" t="s">
        <v>20871</v>
      </c>
      <c r="F464" s="5">
        <v>5.87</v>
      </c>
      <c r="G464">
        <f t="shared" si="7"/>
        <v>2</v>
      </c>
      <c r="H464" s="3" t="s">
        <v>20870</v>
      </c>
      <c r="I464" s="4"/>
      <c r="J464" s="3" t="s">
        <v>20869</v>
      </c>
      <c r="K464" s="4"/>
      <c r="L464" s="3" t="s">
        <v>20868</v>
      </c>
      <c r="M464" s="4"/>
      <c r="N464" s="3" t="s">
        <v>20867</v>
      </c>
      <c r="O464" s="4"/>
      <c r="P464" t="s">
        <v>907</v>
      </c>
      <c r="Q464" s="3"/>
      <c r="R464" s="4"/>
      <c r="S464" t="s">
        <v>907</v>
      </c>
      <c r="T464" s="3"/>
      <c r="U464" s="4"/>
      <c r="V464" s="3" t="s">
        <v>20866</v>
      </c>
      <c r="W464" s="4" t="s">
        <v>20865</v>
      </c>
      <c r="X464" s="3" t="s">
        <v>20864</v>
      </c>
      <c r="Y464" s="4"/>
      <c r="Z464" t="s">
        <v>907</v>
      </c>
      <c r="AA464" s="3" t="s">
        <v>20863</v>
      </c>
      <c r="AB464" s="4" t="s">
        <v>20862</v>
      </c>
      <c r="AC464" s="3" t="s">
        <v>20861</v>
      </c>
      <c r="AD464" s="4"/>
      <c r="AE464" s="3" t="s">
        <v>20860</v>
      </c>
      <c r="AF464" s="4"/>
      <c r="AG464" s="3" t="s">
        <v>20859</v>
      </c>
      <c r="AH464" s="4"/>
      <c r="AI464" s="3" t="s">
        <v>20858</v>
      </c>
      <c r="AJ464" s="4"/>
      <c r="AK464" s="3" t="s">
        <v>20857</v>
      </c>
      <c r="AL464" s="4"/>
      <c r="AM464" s="3" t="s">
        <v>20856</v>
      </c>
      <c r="AN464" s="4"/>
      <c r="AO464" s="3" t="s">
        <v>20855</v>
      </c>
      <c r="AP464" s="4"/>
      <c r="AQ464" s="3" t="s">
        <v>20854</v>
      </c>
      <c r="AR464" s="4"/>
      <c r="AS464" s="3" t="s">
        <v>923</v>
      </c>
      <c r="AT464" s="4"/>
      <c r="AU464" s="3" t="s">
        <v>20853</v>
      </c>
      <c r="AV464" s="4"/>
      <c r="AW464" s="3" t="s">
        <v>20852</v>
      </c>
      <c r="AX464" s="4"/>
      <c r="AY464" s="3" t="s">
        <v>20851</v>
      </c>
      <c r="AZ464" s="4"/>
      <c r="BA464" s="3" t="s">
        <v>20850</v>
      </c>
      <c r="BB464" s="4"/>
      <c r="BC464" s="3" t="s">
        <v>20849</v>
      </c>
      <c r="BD464" s="4"/>
      <c r="BE464" s="3" t="s">
        <v>20848</v>
      </c>
    </row>
    <row r="465" spans="2:57" customFormat="1">
      <c r="B465" t="str">
        <f>IFERROR(VLOOKUP(E465,Swadesh!$C$6:$D$212,2,FALSE),"")</f>
        <v/>
      </c>
      <c r="D465" t="s">
        <v>20673</v>
      </c>
      <c r="E465" s="6" t="s">
        <v>20847</v>
      </c>
      <c r="F465" s="5">
        <v>5.88</v>
      </c>
      <c r="G465">
        <f t="shared" si="7"/>
        <v>2</v>
      </c>
      <c r="H465" s="3" t="s">
        <v>20846</v>
      </c>
      <c r="I465" s="4" t="s">
        <v>20845</v>
      </c>
      <c r="J465" s="3" t="s">
        <v>20844</v>
      </c>
      <c r="K465" s="4"/>
      <c r="L465" s="3" t="s">
        <v>20843</v>
      </c>
      <c r="M465" s="4"/>
      <c r="N465" s="3" t="s">
        <v>20842</v>
      </c>
      <c r="O465" s="4"/>
      <c r="P465" t="s">
        <v>907</v>
      </c>
      <c r="Q465" s="3"/>
      <c r="R465" s="4"/>
      <c r="S465" t="s">
        <v>907</v>
      </c>
      <c r="T465" s="3"/>
      <c r="U465" s="4"/>
      <c r="V465" s="3" t="s">
        <v>20841</v>
      </c>
      <c r="W465" s="4"/>
      <c r="X465" s="3" t="s">
        <v>20840</v>
      </c>
      <c r="Y465" s="4"/>
      <c r="Z465" t="s">
        <v>907</v>
      </c>
      <c r="AA465" s="3"/>
      <c r="AB465" s="4"/>
      <c r="AC465" s="3" t="s">
        <v>20839</v>
      </c>
      <c r="AD465" s="4"/>
      <c r="AE465" s="3" t="s">
        <v>20838</v>
      </c>
      <c r="AF465" s="4" t="s">
        <v>20837</v>
      </c>
      <c r="AG465" s="3" t="s">
        <v>20836</v>
      </c>
      <c r="AH465" s="4"/>
      <c r="AI465" s="3" t="s">
        <v>20835</v>
      </c>
      <c r="AJ465" s="4"/>
      <c r="AK465" s="3" t="s">
        <v>20834</v>
      </c>
      <c r="AL465" s="4"/>
      <c r="AM465" s="3" t="s">
        <v>20833</v>
      </c>
      <c r="AN465" s="4"/>
      <c r="AO465" s="3" t="s">
        <v>20832</v>
      </c>
      <c r="AP465" s="4"/>
      <c r="AQ465" s="3" t="s">
        <v>20831</v>
      </c>
      <c r="AR465" s="4"/>
      <c r="AS465" s="3" t="s">
        <v>923</v>
      </c>
      <c r="AT465" s="4"/>
      <c r="AU465" s="3" t="s">
        <v>20830</v>
      </c>
      <c r="AV465" s="4"/>
      <c r="AW465" s="3" t="s">
        <v>20829</v>
      </c>
      <c r="AX465" s="4"/>
      <c r="AY465" s="3" t="s">
        <v>20828</v>
      </c>
      <c r="AZ465" s="4"/>
      <c r="BA465" s="3" t="s">
        <v>20827</v>
      </c>
      <c r="BB465" s="4"/>
      <c r="BC465" s="3" t="s">
        <v>20826</v>
      </c>
      <c r="BD465" s="4"/>
      <c r="BE465" s="3" t="s">
        <v>20825</v>
      </c>
    </row>
    <row r="466" spans="2:57" customFormat="1">
      <c r="B466" t="str">
        <f>IFERROR(VLOOKUP(E466,Swadesh!$C$6:$D$212,2,FALSE),"")</f>
        <v/>
      </c>
      <c r="D466" t="s">
        <v>20673</v>
      </c>
      <c r="E466" s="6" t="s">
        <v>20824</v>
      </c>
      <c r="F466" s="5">
        <v>5.89</v>
      </c>
      <c r="G466">
        <f t="shared" si="7"/>
        <v>2</v>
      </c>
      <c r="H466" s="3" t="s">
        <v>20823</v>
      </c>
      <c r="I466" s="4" t="s">
        <v>20822</v>
      </c>
      <c r="J466" s="3" t="s">
        <v>20821</v>
      </c>
      <c r="K466" s="4" t="s">
        <v>9819</v>
      </c>
      <c r="L466" s="3" t="s">
        <v>20820</v>
      </c>
      <c r="M466" s="4"/>
      <c r="N466" s="3" t="s">
        <v>20819</v>
      </c>
      <c r="O466" s="4"/>
      <c r="P466" t="s">
        <v>907</v>
      </c>
      <c r="Q466" s="3"/>
      <c r="R466" s="4"/>
      <c r="S466" t="s">
        <v>907</v>
      </c>
      <c r="T466" s="3"/>
      <c r="U466" s="4"/>
      <c r="V466" s="3" t="s">
        <v>20818</v>
      </c>
      <c r="W466" s="4"/>
      <c r="X466" s="3" t="s">
        <v>20817</v>
      </c>
      <c r="Y466" s="4"/>
      <c r="Z466" t="s">
        <v>907</v>
      </c>
      <c r="AA466" s="3"/>
      <c r="AB466" s="4"/>
      <c r="AC466" s="3" t="s">
        <v>20816</v>
      </c>
      <c r="AD466" s="4"/>
      <c r="AE466" s="3" t="s">
        <v>20815</v>
      </c>
      <c r="AF466" s="4"/>
      <c r="AG466" s="3" t="s">
        <v>20814</v>
      </c>
      <c r="AH466" s="4"/>
      <c r="AI466" s="3" t="s">
        <v>20813</v>
      </c>
      <c r="AJ466" s="4"/>
      <c r="AK466" s="3" t="s">
        <v>20812</v>
      </c>
      <c r="AL466" s="4"/>
      <c r="AM466" s="3" t="s">
        <v>20811</v>
      </c>
      <c r="AN466" s="4"/>
      <c r="AO466" s="3" t="s">
        <v>20810</v>
      </c>
      <c r="AP466" s="4"/>
      <c r="AQ466" s="3" t="s">
        <v>20809</v>
      </c>
      <c r="AR466" s="4"/>
      <c r="AS466" s="3" t="s">
        <v>923</v>
      </c>
      <c r="AT466" s="4"/>
      <c r="AU466" s="3" t="s">
        <v>20808</v>
      </c>
      <c r="AV466" s="4"/>
      <c r="AW466" s="3" t="s">
        <v>20807</v>
      </c>
      <c r="AX466" s="4"/>
      <c r="AY466" s="3" t="s">
        <v>20806</v>
      </c>
      <c r="AZ466" s="4"/>
      <c r="BA466" s="3" t="s">
        <v>20805</v>
      </c>
      <c r="BB466" s="4"/>
      <c r="BC466" s="3" t="s">
        <v>20804</v>
      </c>
      <c r="BD466" s="4" t="s">
        <v>19407</v>
      </c>
      <c r="BE466" s="3" t="s">
        <v>20803</v>
      </c>
    </row>
    <row r="467" spans="2:57" customFormat="1">
      <c r="B467" t="str">
        <f>IFERROR(VLOOKUP(E467,Swadesh!$C$6:$D$212,2,FALSE),"")</f>
        <v/>
      </c>
      <c r="D467" t="s">
        <v>20673</v>
      </c>
      <c r="E467" s="6" t="s">
        <v>20802</v>
      </c>
      <c r="F467" s="5">
        <v>5.9</v>
      </c>
      <c r="G467">
        <f t="shared" si="7"/>
        <v>1</v>
      </c>
      <c r="H467" s="3" t="s">
        <v>20801</v>
      </c>
      <c r="I467" s="4"/>
      <c r="J467" s="3" t="s">
        <v>20800</v>
      </c>
      <c r="K467" s="4" t="s">
        <v>20799</v>
      </c>
      <c r="L467" s="3" t="s">
        <v>20798</v>
      </c>
      <c r="M467" s="4"/>
      <c r="N467" s="3" t="s">
        <v>20797</v>
      </c>
      <c r="O467" s="4"/>
      <c r="P467" t="s">
        <v>907</v>
      </c>
      <c r="Q467" s="3" t="s">
        <v>18136</v>
      </c>
      <c r="R467" s="4" t="s">
        <v>20796</v>
      </c>
      <c r="S467" t="s">
        <v>907</v>
      </c>
      <c r="T467" s="3" t="s">
        <v>20795</v>
      </c>
      <c r="U467" s="4"/>
      <c r="V467" s="3" t="s">
        <v>20794</v>
      </c>
      <c r="W467" s="4" t="s">
        <v>20793</v>
      </c>
      <c r="X467" s="3"/>
      <c r="Y467" s="4"/>
      <c r="Z467" t="s">
        <v>907</v>
      </c>
      <c r="AA467" s="3" t="s">
        <v>20792</v>
      </c>
      <c r="AB467" s="4" t="s">
        <v>20791</v>
      </c>
      <c r="AC467" s="3" t="s">
        <v>20790</v>
      </c>
      <c r="AD467" s="4"/>
      <c r="AE467" s="3" t="s">
        <v>20789</v>
      </c>
      <c r="AF467" s="4"/>
      <c r="AG467" s="3"/>
      <c r="AH467" s="4"/>
      <c r="AI467" s="3" t="s">
        <v>20788</v>
      </c>
      <c r="AJ467" s="4"/>
      <c r="AK467" s="3" t="s">
        <v>20787</v>
      </c>
      <c r="AL467" s="4"/>
      <c r="AM467" s="3" t="s">
        <v>20786</v>
      </c>
      <c r="AN467" s="4"/>
      <c r="AO467" s="3"/>
      <c r="AP467" s="4"/>
      <c r="AQ467" s="3" t="s">
        <v>20785</v>
      </c>
      <c r="AR467" s="4"/>
      <c r="AS467" s="3" t="s">
        <v>923</v>
      </c>
      <c r="AT467" s="4"/>
      <c r="AU467" s="3" t="s">
        <v>20784</v>
      </c>
      <c r="AV467" s="4"/>
      <c r="AW467" s="3" t="s">
        <v>20783</v>
      </c>
      <c r="AX467" s="4"/>
      <c r="AY467" s="3" t="s">
        <v>20782</v>
      </c>
      <c r="AZ467" s="4"/>
      <c r="BA467" s="3" t="s">
        <v>20781</v>
      </c>
      <c r="BB467" s="4"/>
      <c r="BC467" s="3" t="s">
        <v>20780</v>
      </c>
      <c r="BD467" s="4"/>
      <c r="BE467" s="3" t="s">
        <v>20779</v>
      </c>
    </row>
    <row r="468" spans="2:57" customFormat="1">
      <c r="B468" t="str">
        <f>IFERROR(VLOOKUP(E468,Swadesh!$C$6:$D$212,2,FALSE),"")</f>
        <v/>
      </c>
      <c r="D468" t="s">
        <v>20673</v>
      </c>
      <c r="E468" s="6" t="s">
        <v>20778</v>
      </c>
      <c r="F468" s="5">
        <v>5.91</v>
      </c>
      <c r="G468">
        <f t="shared" si="7"/>
        <v>2</v>
      </c>
      <c r="H468" s="3" t="s">
        <v>20777</v>
      </c>
      <c r="I468" s="4"/>
      <c r="J468" s="3" t="s">
        <v>20776</v>
      </c>
      <c r="K468" s="4" t="s">
        <v>20775</v>
      </c>
      <c r="L468" s="3"/>
      <c r="M468" s="4"/>
      <c r="N468" s="3" t="s">
        <v>1872</v>
      </c>
      <c r="O468" s="4"/>
      <c r="P468" t="s">
        <v>907</v>
      </c>
      <c r="Q468" s="3"/>
      <c r="R468" s="4"/>
      <c r="S468" t="s">
        <v>907</v>
      </c>
      <c r="T468" s="3"/>
      <c r="U468" s="4"/>
      <c r="V468" s="3"/>
      <c r="W468" s="4"/>
      <c r="X468" s="3"/>
      <c r="Y468" s="4"/>
      <c r="Z468" t="s">
        <v>907</v>
      </c>
      <c r="AA468" s="3"/>
      <c r="AB468" s="4"/>
      <c r="AC468" s="3" t="s">
        <v>20774</v>
      </c>
      <c r="AD468" s="4"/>
      <c r="AE468" s="3"/>
      <c r="AF468" s="4"/>
      <c r="AG468" s="3" t="s">
        <v>20773</v>
      </c>
      <c r="AH468" s="4"/>
      <c r="AI468" s="3" t="s">
        <v>20772</v>
      </c>
      <c r="AJ468" s="4"/>
      <c r="AK468" s="3" t="s">
        <v>20771</v>
      </c>
      <c r="AL468" s="4" t="s">
        <v>20770</v>
      </c>
      <c r="AM468" s="3" t="s">
        <v>20769</v>
      </c>
      <c r="AN468" s="4"/>
      <c r="AO468" s="3" t="s">
        <v>20768</v>
      </c>
      <c r="AP468" s="4"/>
      <c r="AQ468" s="3" t="s">
        <v>20767</v>
      </c>
      <c r="AR468" s="4"/>
      <c r="AS468" s="3" t="s">
        <v>20766</v>
      </c>
      <c r="AT468" s="4" t="s">
        <v>20765</v>
      </c>
      <c r="AU468" s="3" t="s">
        <v>20764</v>
      </c>
      <c r="AV468" s="4"/>
      <c r="AW468" s="3" t="s">
        <v>20763</v>
      </c>
      <c r="AX468" s="4"/>
      <c r="AY468" s="3" t="s">
        <v>20762</v>
      </c>
      <c r="AZ468" s="4"/>
      <c r="BA468" s="3" t="s">
        <v>20761</v>
      </c>
      <c r="BB468" s="4"/>
      <c r="BC468" s="3" t="s">
        <v>20760</v>
      </c>
      <c r="BD468" s="4"/>
      <c r="BE468" s="3" t="s">
        <v>20759</v>
      </c>
    </row>
    <row r="469" spans="2:57" customFormat="1">
      <c r="B469" t="str">
        <f>IFERROR(VLOOKUP(E469,Swadesh!$C$6:$D$212,2,FALSE),"")</f>
        <v/>
      </c>
      <c r="D469" t="s">
        <v>20673</v>
      </c>
      <c r="E469" s="6" t="s">
        <v>20758</v>
      </c>
      <c r="F469" s="5">
        <v>5.92</v>
      </c>
      <c r="G469">
        <f t="shared" si="7"/>
        <v>2</v>
      </c>
      <c r="H469" s="3" t="s">
        <v>20757</v>
      </c>
      <c r="I469" s="4" t="s">
        <v>20756</v>
      </c>
      <c r="J469" s="3" t="s">
        <v>20755</v>
      </c>
      <c r="K469" s="4"/>
      <c r="L469" s="3" t="s">
        <v>20754</v>
      </c>
      <c r="M469" s="4"/>
      <c r="N469" s="3" t="s">
        <v>20753</v>
      </c>
      <c r="O469" s="4"/>
      <c r="P469" t="s">
        <v>907</v>
      </c>
      <c r="Q469" s="3"/>
      <c r="R469" s="4"/>
      <c r="S469" t="s">
        <v>907</v>
      </c>
      <c r="T469" s="3"/>
      <c r="U469" s="4"/>
      <c r="V469" s="3" t="s">
        <v>20752</v>
      </c>
      <c r="W469" s="4"/>
      <c r="X469" s="3"/>
      <c r="Y469" s="4"/>
      <c r="Z469" t="s">
        <v>907</v>
      </c>
      <c r="AA469" s="3" t="s">
        <v>923</v>
      </c>
      <c r="AB469" s="4"/>
      <c r="AC469" s="3" t="s">
        <v>20744</v>
      </c>
      <c r="AD469" s="4"/>
      <c r="AE469" s="3" t="s">
        <v>20751</v>
      </c>
      <c r="AF469" s="4"/>
      <c r="AG469" s="3" t="s">
        <v>20750</v>
      </c>
      <c r="AH469" s="4"/>
      <c r="AI469" s="3" t="s">
        <v>20749</v>
      </c>
      <c r="AJ469" s="4"/>
      <c r="AK469" s="3" t="s">
        <v>20749</v>
      </c>
      <c r="AL469" s="4"/>
      <c r="AM469" s="3" t="s">
        <v>20747</v>
      </c>
      <c r="AN469" s="4"/>
      <c r="AO469" s="3" t="s">
        <v>20748</v>
      </c>
      <c r="AP469" s="4"/>
      <c r="AQ469" s="3" t="s">
        <v>20747</v>
      </c>
      <c r="AR469" s="4"/>
      <c r="AS469" s="3" t="s">
        <v>20746</v>
      </c>
      <c r="AT469" s="4"/>
      <c r="AU469" s="3" t="s">
        <v>20745</v>
      </c>
      <c r="AV469" s="4"/>
      <c r="AW469" s="3" t="s">
        <v>20744</v>
      </c>
      <c r="AX469" s="4"/>
      <c r="AY469" s="3" t="s">
        <v>20743</v>
      </c>
      <c r="AZ469" s="4"/>
      <c r="BA469" s="3" t="s">
        <v>20742</v>
      </c>
      <c r="BB469" s="4"/>
      <c r="BC469" s="3" t="s">
        <v>20741</v>
      </c>
      <c r="BD469" s="4"/>
      <c r="BE469" s="3" t="s">
        <v>20740</v>
      </c>
    </row>
    <row r="470" spans="2:57" customFormat="1">
      <c r="B470" t="str">
        <f>IFERROR(VLOOKUP(E470,Swadesh!$C$6:$D$212,2,FALSE),"")</f>
        <v/>
      </c>
      <c r="D470" t="s">
        <v>20673</v>
      </c>
      <c r="E470" s="6" t="s">
        <v>20739</v>
      </c>
      <c r="F470" s="5">
        <v>5.93</v>
      </c>
      <c r="G470">
        <f t="shared" si="7"/>
        <v>2</v>
      </c>
      <c r="H470" s="3" t="s">
        <v>20738</v>
      </c>
      <c r="I470" s="4" t="s">
        <v>20737</v>
      </c>
      <c r="J470" s="3" t="s">
        <v>20736</v>
      </c>
      <c r="K470" s="4" t="s">
        <v>20735</v>
      </c>
      <c r="L470" s="3" t="s">
        <v>20734</v>
      </c>
      <c r="M470" s="4"/>
      <c r="N470" s="3" t="s">
        <v>20733</v>
      </c>
      <c r="O470" s="4"/>
      <c r="P470" t="s">
        <v>907</v>
      </c>
      <c r="Q470" s="3"/>
      <c r="R470" s="4"/>
      <c r="S470" t="s">
        <v>907</v>
      </c>
      <c r="T470" s="3"/>
      <c r="U470" s="4"/>
      <c r="V470" s="3" t="s">
        <v>20732</v>
      </c>
      <c r="W470" s="4"/>
      <c r="X470" s="3" t="s">
        <v>20732</v>
      </c>
      <c r="Y470" s="4"/>
      <c r="Z470" t="s">
        <v>907</v>
      </c>
      <c r="AA470" s="3" t="s">
        <v>20731</v>
      </c>
      <c r="AB470" s="4" t="s">
        <v>20730</v>
      </c>
      <c r="AC470" s="3" t="s">
        <v>20729</v>
      </c>
      <c r="AD470" s="4"/>
      <c r="AE470" s="3" t="s">
        <v>20728</v>
      </c>
      <c r="AF470" s="4"/>
      <c r="AG470" s="3" t="s">
        <v>20727</v>
      </c>
      <c r="AH470" s="4"/>
      <c r="AI470" s="3" t="s">
        <v>20726</v>
      </c>
      <c r="AJ470" s="4"/>
      <c r="AK470" s="3" t="s">
        <v>20722</v>
      </c>
      <c r="AL470" s="4"/>
      <c r="AM470" s="3" t="s">
        <v>20725</v>
      </c>
      <c r="AN470" s="4"/>
      <c r="AO470" s="3" t="s">
        <v>20724</v>
      </c>
      <c r="AP470" s="4"/>
      <c r="AQ470" s="3" t="s">
        <v>20723</v>
      </c>
      <c r="AR470" s="4"/>
      <c r="AS470" s="3" t="s">
        <v>923</v>
      </c>
      <c r="AT470" s="4"/>
      <c r="AU470" s="3" t="s">
        <v>20722</v>
      </c>
      <c r="AV470" s="4"/>
      <c r="AW470" s="3" t="s">
        <v>20721</v>
      </c>
      <c r="AX470" s="4"/>
      <c r="AY470" s="3" t="s">
        <v>20720</v>
      </c>
      <c r="AZ470" s="4"/>
      <c r="BA470" s="3" t="s">
        <v>20719</v>
      </c>
      <c r="BB470" s="4"/>
      <c r="BC470" s="3" t="s">
        <v>20718</v>
      </c>
      <c r="BD470" s="4"/>
      <c r="BE470" s="3" t="s">
        <v>20717</v>
      </c>
    </row>
    <row r="471" spans="2:57" customFormat="1">
      <c r="B471" t="str">
        <f>IFERROR(VLOOKUP(E471,Swadesh!$C$6:$D$212,2,FALSE),"")</f>
        <v/>
      </c>
      <c r="D471" t="s">
        <v>20673</v>
      </c>
      <c r="E471" s="6" t="s">
        <v>20716</v>
      </c>
      <c r="F471" s="5">
        <v>5.94</v>
      </c>
      <c r="G471">
        <f t="shared" si="7"/>
        <v>2</v>
      </c>
      <c r="H471" s="3" t="s">
        <v>20715</v>
      </c>
      <c r="I471" s="7" t="s">
        <v>20714</v>
      </c>
      <c r="J471" s="3" t="s">
        <v>20713</v>
      </c>
      <c r="K471" s="4" t="s">
        <v>20712</v>
      </c>
      <c r="L471" s="3"/>
      <c r="M471" s="4"/>
      <c r="N471" s="3" t="s">
        <v>20711</v>
      </c>
      <c r="O471" s="4"/>
      <c r="P471" t="s">
        <v>907</v>
      </c>
      <c r="Q471" s="3"/>
      <c r="R471" s="4"/>
      <c r="S471" t="s">
        <v>907</v>
      </c>
      <c r="T471" s="3" t="s">
        <v>20710</v>
      </c>
      <c r="U471" s="4"/>
      <c r="V471" s="3"/>
      <c r="W471" s="4" t="s">
        <v>20709</v>
      </c>
      <c r="X471" s="3" t="s">
        <v>20708</v>
      </c>
      <c r="Y471" s="4"/>
      <c r="Z471" t="s">
        <v>907</v>
      </c>
      <c r="AA471" s="3" t="s">
        <v>20707</v>
      </c>
      <c r="AB471" s="4"/>
      <c r="AC471" s="3" t="s">
        <v>20706</v>
      </c>
      <c r="AD471" s="4"/>
      <c r="AE471" s="3"/>
      <c r="AF471" s="4"/>
      <c r="AG471" s="3"/>
      <c r="AH471" s="4"/>
      <c r="AI471" s="3" t="s">
        <v>20705</v>
      </c>
      <c r="AJ471" s="4"/>
      <c r="AK471" s="3" t="s">
        <v>20704</v>
      </c>
      <c r="AL471" s="4"/>
      <c r="AM471" s="3" t="s">
        <v>20703</v>
      </c>
      <c r="AN471" s="4"/>
      <c r="AO471" s="3"/>
      <c r="AP471" s="4"/>
      <c r="AQ471" s="3" t="s">
        <v>20702</v>
      </c>
      <c r="AR471" s="4"/>
      <c r="AS471" s="3" t="s">
        <v>923</v>
      </c>
      <c r="AT471" s="4"/>
      <c r="AU471" s="3" t="s">
        <v>13817</v>
      </c>
      <c r="AV471" s="4"/>
      <c r="AW471" s="3" t="s">
        <v>20701</v>
      </c>
      <c r="AX471" s="4"/>
      <c r="AY471" s="3" t="s">
        <v>923</v>
      </c>
      <c r="AZ471" s="4"/>
      <c r="BA471" s="3" t="s">
        <v>20700</v>
      </c>
      <c r="BB471" s="4"/>
      <c r="BC471" s="3" t="s">
        <v>20699</v>
      </c>
      <c r="BD471" s="4"/>
      <c r="BE471" s="3" t="s">
        <v>20698</v>
      </c>
    </row>
    <row r="472" spans="2:57" customFormat="1">
      <c r="B472">
        <f>IFERROR(VLOOKUP(E472,Swadesh!$C$6:$D$212,2,FALSE),"")</f>
        <v>67</v>
      </c>
      <c r="D472" t="s">
        <v>20673</v>
      </c>
      <c r="E472" s="6" t="s">
        <v>20697</v>
      </c>
      <c r="F472" s="5">
        <v>5.97</v>
      </c>
      <c r="G472">
        <f t="shared" si="7"/>
        <v>2</v>
      </c>
      <c r="H472" s="3" t="s">
        <v>20696</v>
      </c>
      <c r="I472" s="4"/>
      <c r="J472" s="3" t="s">
        <v>20695</v>
      </c>
      <c r="K472" s="4"/>
      <c r="L472" s="3" t="s">
        <v>20694</v>
      </c>
      <c r="M472" s="4"/>
      <c r="N472" s="3" t="s">
        <v>20693</v>
      </c>
      <c r="O472" s="4"/>
      <c r="P472" t="s">
        <v>907</v>
      </c>
      <c r="Q472" s="3"/>
      <c r="R472" s="4"/>
      <c r="S472" t="s">
        <v>907</v>
      </c>
      <c r="T472" s="3"/>
      <c r="U472" s="4"/>
      <c r="V472" s="3" t="s">
        <v>20692</v>
      </c>
      <c r="W472" s="4" t="s">
        <v>20691</v>
      </c>
      <c r="X472" s="3" t="s">
        <v>20690</v>
      </c>
      <c r="Y472" s="4"/>
      <c r="Z472" t="s">
        <v>907</v>
      </c>
      <c r="AA472" s="3" t="s">
        <v>20689</v>
      </c>
      <c r="AB472" s="4" t="s">
        <v>20688</v>
      </c>
      <c r="AC472" s="3" t="s">
        <v>20687</v>
      </c>
      <c r="AD472" s="4"/>
      <c r="AE472" s="3" t="s">
        <v>20686</v>
      </c>
      <c r="AF472" s="4"/>
      <c r="AG472" s="3" t="s">
        <v>20685</v>
      </c>
      <c r="AH472" s="4"/>
      <c r="AI472" s="3" t="s">
        <v>20684</v>
      </c>
      <c r="AJ472" s="4"/>
      <c r="AK472" s="3" t="s">
        <v>20683</v>
      </c>
      <c r="AL472" s="4"/>
      <c r="AM472" s="3" t="s">
        <v>20682</v>
      </c>
      <c r="AN472" s="4"/>
      <c r="AO472" s="3"/>
      <c r="AP472" s="4"/>
      <c r="AQ472" s="3" t="s">
        <v>20681</v>
      </c>
      <c r="AR472" s="4"/>
      <c r="AS472" s="3" t="s">
        <v>20680</v>
      </c>
      <c r="AT472" s="4" t="s">
        <v>20679</v>
      </c>
      <c r="AU472" s="3" t="s">
        <v>4935</v>
      </c>
      <c r="AV472" s="4"/>
      <c r="AW472" s="3" t="s">
        <v>20678</v>
      </c>
      <c r="AX472" s="4"/>
      <c r="AY472" s="3" t="s">
        <v>20677</v>
      </c>
      <c r="AZ472" s="4"/>
      <c r="BA472" s="3" t="s">
        <v>20676</v>
      </c>
      <c r="BB472" s="4"/>
      <c r="BC472" s="3" t="s">
        <v>20675</v>
      </c>
      <c r="BD472" s="4"/>
      <c r="BE472" s="3" t="s">
        <v>20674</v>
      </c>
    </row>
    <row r="473" spans="2:57" customFormat="1">
      <c r="B473" t="str">
        <f>IFERROR(VLOOKUP(E473,Swadesh!$C$6:$D$212,2,FALSE),"")</f>
        <v/>
      </c>
      <c r="D473" t="s">
        <v>20673</v>
      </c>
      <c r="E473" s="6" t="s">
        <v>20672</v>
      </c>
      <c r="F473" s="5">
        <v>5.9710000000000001</v>
      </c>
      <c r="G473">
        <f t="shared" si="7"/>
        <v>3</v>
      </c>
      <c r="H473" s="3" t="s">
        <v>20671</v>
      </c>
      <c r="I473" s="4" t="s">
        <v>20670</v>
      </c>
      <c r="J473" s="3" t="s">
        <v>20669</v>
      </c>
      <c r="K473" s="4" t="s">
        <v>959</v>
      </c>
      <c r="L473" s="3" t="s">
        <v>20668</v>
      </c>
      <c r="M473" s="4"/>
      <c r="N473" s="3" t="s">
        <v>20667</v>
      </c>
      <c r="O473" s="4"/>
      <c r="P473" t="s">
        <v>907</v>
      </c>
      <c r="Q473" s="3"/>
      <c r="R473" s="4"/>
      <c r="S473" t="s">
        <v>907</v>
      </c>
      <c r="T473" s="3"/>
      <c r="U473" s="4"/>
      <c r="V473" s="3"/>
      <c r="W473" s="4"/>
      <c r="X473" s="3" t="s">
        <v>20666</v>
      </c>
      <c r="Y473" s="4"/>
      <c r="Z473" t="s">
        <v>907</v>
      </c>
      <c r="AA473" s="3" t="s">
        <v>20665</v>
      </c>
      <c r="AB473" s="4" t="s">
        <v>20664</v>
      </c>
      <c r="AC473" s="3" t="s">
        <v>20663</v>
      </c>
      <c r="AD473" s="4"/>
      <c r="AE473" s="3" t="s">
        <v>20662</v>
      </c>
      <c r="AF473" s="4"/>
      <c r="AG473" s="3"/>
      <c r="AH473" s="4"/>
      <c r="AI473" s="3" t="s">
        <v>20661</v>
      </c>
      <c r="AJ473" s="4"/>
      <c r="AK473" s="3" t="s">
        <v>20660</v>
      </c>
      <c r="AL473" s="4"/>
      <c r="AM473" s="3" t="s">
        <v>20659</v>
      </c>
      <c r="AN473" s="4"/>
      <c r="AO473" s="3"/>
      <c r="AP473" s="4"/>
      <c r="AQ473" s="3" t="s">
        <v>20658</v>
      </c>
      <c r="AR473" s="4"/>
      <c r="AS473" s="3" t="s">
        <v>923</v>
      </c>
      <c r="AT473" s="4"/>
      <c r="AU473" s="3" t="s">
        <v>20657</v>
      </c>
      <c r="AV473" s="4"/>
      <c r="AW473" s="3" t="s">
        <v>20656</v>
      </c>
      <c r="AX473" s="4"/>
      <c r="AY473" s="3" t="s">
        <v>20655</v>
      </c>
      <c r="AZ473" s="4" t="s">
        <v>1063</v>
      </c>
      <c r="BA473" s="3" t="s">
        <v>20654</v>
      </c>
      <c r="BB473" s="4"/>
      <c r="BC473" s="3" t="s">
        <v>20653</v>
      </c>
      <c r="BD473" s="4"/>
      <c r="BE473" s="3" t="s">
        <v>20652</v>
      </c>
    </row>
    <row r="474" spans="2:57" customFormat="1">
      <c r="B474" t="str">
        <f>IFERROR(VLOOKUP(E474,Swadesh!$C$6:$D$212,2,FALSE),"")</f>
        <v/>
      </c>
      <c r="D474" t="s">
        <v>19405</v>
      </c>
      <c r="E474" s="6" t="s">
        <v>20651</v>
      </c>
      <c r="F474" s="5">
        <v>6.11</v>
      </c>
      <c r="G474">
        <f t="shared" si="7"/>
        <v>2</v>
      </c>
      <c r="H474" s="3" t="s">
        <v>20650</v>
      </c>
      <c r="I474" s="4"/>
      <c r="J474" s="3" t="s">
        <v>20649</v>
      </c>
      <c r="K474" s="4" t="s">
        <v>20648</v>
      </c>
      <c r="L474" s="3" t="s">
        <v>20647</v>
      </c>
      <c r="M474" s="4"/>
      <c r="N474" s="3" t="s">
        <v>20646</v>
      </c>
      <c r="O474" s="4"/>
      <c r="P474" t="s">
        <v>907</v>
      </c>
      <c r="Q474" s="3"/>
      <c r="R474" s="4" t="s">
        <v>20645</v>
      </c>
      <c r="S474" t="s">
        <v>907</v>
      </c>
      <c r="T474" s="3" t="s">
        <v>20644</v>
      </c>
      <c r="U474" s="4"/>
      <c r="V474" s="3" t="s">
        <v>20643</v>
      </c>
      <c r="W474" s="4" t="s">
        <v>20642</v>
      </c>
      <c r="X474" s="3" t="s">
        <v>20641</v>
      </c>
      <c r="Y474" s="4"/>
      <c r="Z474" t="s">
        <v>907</v>
      </c>
      <c r="AA474" s="3" t="s">
        <v>20640</v>
      </c>
      <c r="AB474" s="4"/>
      <c r="AC474" s="3" t="s">
        <v>20639</v>
      </c>
      <c r="AD474" s="4"/>
      <c r="AE474" s="3" t="s">
        <v>20638</v>
      </c>
      <c r="AF474" s="4"/>
      <c r="AG474" s="3" t="s">
        <v>20637</v>
      </c>
      <c r="AH474" s="4"/>
      <c r="AI474" s="3" t="s">
        <v>20636</v>
      </c>
      <c r="AJ474" s="4"/>
      <c r="AK474" s="3" t="s">
        <v>20635</v>
      </c>
      <c r="AL474" s="4"/>
      <c r="AM474" s="3" t="s">
        <v>20634</v>
      </c>
      <c r="AN474" s="4"/>
      <c r="AO474" s="3" t="s">
        <v>20633</v>
      </c>
      <c r="AP474" s="4"/>
      <c r="AQ474" s="3" t="s">
        <v>20632</v>
      </c>
      <c r="AR474" s="4"/>
      <c r="AS474" s="3" t="s">
        <v>20631</v>
      </c>
      <c r="AT474" s="4"/>
      <c r="AU474" s="3" t="s">
        <v>20630</v>
      </c>
      <c r="AV474" s="4"/>
      <c r="AW474" s="3" t="s">
        <v>20629</v>
      </c>
      <c r="AX474" s="4"/>
      <c r="AY474" s="3" t="s">
        <v>20628</v>
      </c>
      <c r="AZ474" s="4"/>
      <c r="BA474" s="3" t="s">
        <v>20627</v>
      </c>
      <c r="BB474" s="4"/>
      <c r="BC474" s="3" t="s">
        <v>20626</v>
      </c>
      <c r="BD474" s="4"/>
      <c r="BE474" s="3" t="s">
        <v>20625</v>
      </c>
    </row>
    <row r="475" spans="2:57" customFormat="1">
      <c r="B475" t="str">
        <f>IFERROR(VLOOKUP(E475,Swadesh!$C$6:$D$212,2,FALSE),"")</f>
        <v/>
      </c>
      <c r="D475" t="s">
        <v>19405</v>
      </c>
      <c r="E475" s="6" t="s">
        <v>20624</v>
      </c>
      <c r="F475" s="5">
        <v>6.12</v>
      </c>
      <c r="G475">
        <f t="shared" si="7"/>
        <v>2</v>
      </c>
      <c r="H475" s="3" t="s">
        <v>20623</v>
      </c>
      <c r="I475" s="4"/>
      <c r="J475" s="3" t="s">
        <v>20622</v>
      </c>
      <c r="K475" s="4" t="s">
        <v>20621</v>
      </c>
      <c r="L475" s="3" t="s">
        <v>20620</v>
      </c>
      <c r="M475" s="4"/>
      <c r="N475" s="3" t="s">
        <v>20619</v>
      </c>
      <c r="O475" s="4"/>
      <c r="P475" t="s">
        <v>907</v>
      </c>
      <c r="Q475" s="3"/>
      <c r="R475" s="4"/>
      <c r="S475" t="s">
        <v>907</v>
      </c>
      <c r="T475" s="3" t="s">
        <v>20618</v>
      </c>
      <c r="U475" s="4" t="s">
        <v>20617</v>
      </c>
      <c r="V475" s="3" t="s">
        <v>20616</v>
      </c>
      <c r="W475" s="4"/>
      <c r="X475" s="3" t="s">
        <v>20615</v>
      </c>
      <c r="Y475" s="4"/>
      <c r="Z475" t="s">
        <v>907</v>
      </c>
      <c r="AA475" s="3" t="s">
        <v>20614</v>
      </c>
      <c r="AB475" s="4" t="s">
        <v>20613</v>
      </c>
      <c r="AC475" s="3" t="s">
        <v>20612</v>
      </c>
      <c r="AD475" s="4"/>
      <c r="AE475" s="3" t="s">
        <v>20611</v>
      </c>
      <c r="AF475" s="4" t="s">
        <v>20610</v>
      </c>
      <c r="AG475" s="3" t="s">
        <v>20609</v>
      </c>
      <c r="AH475" s="4"/>
      <c r="AI475" s="3" t="s">
        <v>20608</v>
      </c>
      <c r="AJ475" s="4"/>
      <c r="AK475" s="3" t="s">
        <v>20607</v>
      </c>
      <c r="AL475" s="4"/>
      <c r="AM475" s="3" t="s">
        <v>20606</v>
      </c>
      <c r="AN475" s="4"/>
      <c r="AO475" s="3" t="s">
        <v>20605</v>
      </c>
      <c r="AP475" s="4"/>
      <c r="AQ475" s="3" t="s">
        <v>20604</v>
      </c>
      <c r="AR475" s="4"/>
      <c r="AS475" s="3" t="s">
        <v>20603</v>
      </c>
      <c r="AT475" s="4"/>
      <c r="AU475" s="3" t="s">
        <v>20602</v>
      </c>
      <c r="AV475" s="4"/>
      <c r="AW475" s="3" t="s">
        <v>20601</v>
      </c>
      <c r="AX475" s="4"/>
      <c r="AY475" s="3" t="s">
        <v>20600</v>
      </c>
      <c r="AZ475" s="4" t="s">
        <v>20599</v>
      </c>
      <c r="BA475" s="3" t="s">
        <v>20598</v>
      </c>
      <c r="BB475" s="4"/>
      <c r="BC475" s="3" t="s">
        <v>20597</v>
      </c>
      <c r="BD475" s="4"/>
      <c r="BE475" s="3" t="s">
        <v>20596</v>
      </c>
    </row>
    <row r="476" spans="2:57" customFormat="1">
      <c r="B476" t="str">
        <f>IFERROR(VLOOKUP(E476,Swadesh!$C$6:$D$212,2,FALSE),"")</f>
        <v/>
      </c>
      <c r="D476" t="s">
        <v>19405</v>
      </c>
      <c r="E476" s="6" t="s">
        <v>20595</v>
      </c>
      <c r="F476" s="5">
        <v>6.13</v>
      </c>
      <c r="G476">
        <f t="shared" si="7"/>
        <v>2</v>
      </c>
      <c r="H476" s="3" t="s">
        <v>20594</v>
      </c>
      <c r="I476" s="4" t="s">
        <v>20593</v>
      </c>
      <c r="J476" s="3" t="s">
        <v>20592</v>
      </c>
      <c r="K476" s="4" t="s">
        <v>12524</v>
      </c>
      <c r="L476" s="3" t="s">
        <v>20591</v>
      </c>
      <c r="M476" s="4"/>
      <c r="N476" s="3" t="s">
        <v>20590</v>
      </c>
      <c r="O476" s="4"/>
      <c r="P476" t="s">
        <v>907</v>
      </c>
      <c r="Q476" s="3"/>
      <c r="R476" s="4"/>
      <c r="S476" t="s">
        <v>907</v>
      </c>
      <c r="T476" s="3"/>
      <c r="U476" s="4"/>
      <c r="V476" s="3"/>
      <c r="W476" s="4"/>
      <c r="X476" s="3" t="s">
        <v>20589</v>
      </c>
      <c r="Y476" s="4"/>
      <c r="Z476" t="s">
        <v>907</v>
      </c>
      <c r="AA476" s="3" t="s">
        <v>923</v>
      </c>
      <c r="AB476" s="4"/>
      <c r="AC476" s="3" t="s">
        <v>20588</v>
      </c>
      <c r="AD476" s="4"/>
      <c r="AE476" s="3" t="s">
        <v>20587</v>
      </c>
      <c r="AF476" s="4"/>
      <c r="AG476" s="3"/>
      <c r="AH476" s="4"/>
      <c r="AI476" s="3" t="s">
        <v>20586</v>
      </c>
      <c r="AJ476" s="4"/>
      <c r="AK476" s="3" t="s">
        <v>20585</v>
      </c>
      <c r="AL476" s="4"/>
      <c r="AM476" s="3" t="s">
        <v>20584</v>
      </c>
      <c r="AN476" s="4"/>
      <c r="AO476" s="3" t="s">
        <v>20583</v>
      </c>
      <c r="AP476" s="4"/>
      <c r="AQ476" s="3" t="s">
        <v>20582</v>
      </c>
      <c r="AR476" s="4"/>
      <c r="AS476" s="3" t="s">
        <v>923</v>
      </c>
      <c r="AT476" s="4"/>
      <c r="AU476" s="3" t="s">
        <v>20581</v>
      </c>
      <c r="AV476" s="4"/>
      <c r="AW476" s="3" t="s">
        <v>20580</v>
      </c>
      <c r="AX476" s="4"/>
      <c r="AY476" s="3" t="s">
        <v>20579</v>
      </c>
      <c r="AZ476" s="4" t="s">
        <v>1037</v>
      </c>
      <c r="BA476" s="3" t="s">
        <v>20578</v>
      </c>
      <c r="BB476" s="4"/>
      <c r="BC476" s="3" t="s">
        <v>20577</v>
      </c>
      <c r="BD476" s="4"/>
      <c r="BE476" s="3" t="s">
        <v>20576</v>
      </c>
    </row>
    <row r="477" spans="2:57" customFormat="1">
      <c r="B477" t="str">
        <f>IFERROR(VLOOKUP(E477,Swadesh!$C$6:$D$212,2,FALSE),"")</f>
        <v/>
      </c>
      <c r="D477" t="s">
        <v>19405</v>
      </c>
      <c r="E477" s="6" t="s">
        <v>20575</v>
      </c>
      <c r="F477" s="5">
        <v>6.21</v>
      </c>
      <c r="G477">
        <f t="shared" si="7"/>
        <v>2</v>
      </c>
      <c r="H477" s="3" t="s">
        <v>20574</v>
      </c>
      <c r="I477" s="4" t="s">
        <v>20573</v>
      </c>
      <c r="J477" s="3" t="s">
        <v>20572</v>
      </c>
      <c r="K477" s="4" t="s">
        <v>1176</v>
      </c>
      <c r="L477" s="3" t="s">
        <v>20571</v>
      </c>
      <c r="M477" s="4"/>
      <c r="N477" s="3" t="s">
        <v>20570</v>
      </c>
      <c r="O477" s="4"/>
      <c r="P477" t="s">
        <v>907</v>
      </c>
      <c r="Q477" s="3"/>
      <c r="R477" s="4"/>
      <c r="S477" t="s">
        <v>907</v>
      </c>
      <c r="T477" s="3"/>
      <c r="U477" s="4"/>
      <c r="V477" s="3"/>
      <c r="W477" s="4"/>
      <c r="X477" s="3" t="s">
        <v>20569</v>
      </c>
      <c r="Y477" s="4"/>
      <c r="Z477" t="s">
        <v>907</v>
      </c>
      <c r="AA477" s="3" t="s">
        <v>20568</v>
      </c>
      <c r="AB477" s="4"/>
      <c r="AC477" s="3" t="s">
        <v>12183</v>
      </c>
      <c r="AD477" s="4"/>
      <c r="AE477" s="3" t="s">
        <v>20567</v>
      </c>
      <c r="AF477" s="4"/>
      <c r="AG477" s="3" t="s">
        <v>20566</v>
      </c>
      <c r="AH477" s="4"/>
      <c r="AI477" s="3" t="s">
        <v>20565</v>
      </c>
      <c r="AJ477" s="4"/>
      <c r="AK477" s="3" t="s">
        <v>20564</v>
      </c>
      <c r="AL477" s="4"/>
      <c r="AM477" s="3" t="s">
        <v>20563</v>
      </c>
      <c r="AN477" s="4"/>
      <c r="AO477" s="3" t="s">
        <v>20562</v>
      </c>
      <c r="AP477" s="4"/>
      <c r="AQ477" s="3" t="s">
        <v>20561</v>
      </c>
      <c r="AR477" s="4"/>
      <c r="AS477" s="3" t="s">
        <v>20560</v>
      </c>
      <c r="AT477" s="4"/>
      <c r="AU477" s="3" t="s">
        <v>20559</v>
      </c>
      <c r="AV477" s="4"/>
      <c r="AW477" s="3" t="s">
        <v>20558</v>
      </c>
      <c r="AX477" s="4"/>
      <c r="AY477" s="3" t="s">
        <v>20557</v>
      </c>
      <c r="AZ477" s="4"/>
      <c r="BA477" s="3" t="s">
        <v>20556</v>
      </c>
      <c r="BB477" s="4"/>
      <c r="BC477" s="3" t="s">
        <v>20555</v>
      </c>
      <c r="BD477" s="4"/>
      <c r="BE477" s="3" t="s">
        <v>20554</v>
      </c>
    </row>
    <row r="478" spans="2:57" customFormat="1">
      <c r="B478" t="str">
        <f>IFERROR(VLOOKUP(E478,Swadesh!$C$6:$D$212,2,FALSE),"")</f>
        <v/>
      </c>
      <c r="D478" t="s">
        <v>19405</v>
      </c>
      <c r="E478" s="6" t="s">
        <v>20553</v>
      </c>
      <c r="F478" s="5">
        <v>6.22</v>
      </c>
      <c r="G478">
        <f t="shared" si="7"/>
        <v>2</v>
      </c>
      <c r="H478" s="3" t="s">
        <v>20552</v>
      </c>
      <c r="I478" s="4"/>
      <c r="J478" s="3" t="s">
        <v>20551</v>
      </c>
      <c r="K478" s="4"/>
      <c r="L478" s="3" t="s">
        <v>20550</v>
      </c>
      <c r="M478" s="4"/>
      <c r="N478" s="3" t="s">
        <v>20549</v>
      </c>
      <c r="O478" s="4"/>
      <c r="P478" t="s">
        <v>907</v>
      </c>
      <c r="Q478" s="3"/>
      <c r="R478" s="4"/>
      <c r="S478" t="s">
        <v>907</v>
      </c>
      <c r="T478" s="3"/>
      <c r="U478" s="4"/>
      <c r="V478" s="3" t="s">
        <v>20548</v>
      </c>
      <c r="W478" s="4" t="s">
        <v>20547</v>
      </c>
      <c r="X478" s="3" t="s">
        <v>20546</v>
      </c>
      <c r="Y478" s="4"/>
      <c r="Z478" t="s">
        <v>907</v>
      </c>
      <c r="AA478" s="3" t="s">
        <v>20545</v>
      </c>
      <c r="AB478" s="4" t="s">
        <v>20544</v>
      </c>
      <c r="AC478" s="3" t="s">
        <v>20543</v>
      </c>
      <c r="AD478" s="4"/>
      <c r="AE478" s="3" t="s">
        <v>20542</v>
      </c>
      <c r="AF478" s="4"/>
      <c r="AG478" s="3" t="s">
        <v>20541</v>
      </c>
      <c r="AH478" s="4"/>
      <c r="AI478" s="3" t="s">
        <v>20540</v>
      </c>
      <c r="AJ478" s="4"/>
      <c r="AK478" s="3" t="s">
        <v>20539</v>
      </c>
      <c r="AL478" s="4"/>
      <c r="AM478" s="3" t="s">
        <v>20538</v>
      </c>
      <c r="AN478" s="4"/>
      <c r="AO478" s="3" t="s">
        <v>20537</v>
      </c>
      <c r="AP478" s="4"/>
      <c r="AQ478" s="3" t="s">
        <v>20537</v>
      </c>
      <c r="AR478" s="4"/>
      <c r="AS478" s="3" t="s">
        <v>20536</v>
      </c>
      <c r="AT478" s="4"/>
      <c r="AU478" s="3" t="s">
        <v>20535</v>
      </c>
      <c r="AV478" s="4"/>
      <c r="AW478" s="3" t="s">
        <v>20534</v>
      </c>
      <c r="AX478" s="4"/>
      <c r="AY478" s="3" t="s">
        <v>20533</v>
      </c>
      <c r="AZ478" s="4"/>
      <c r="BA478" s="3" t="s">
        <v>20532</v>
      </c>
      <c r="BB478" s="4"/>
      <c r="BC478" s="3" t="s">
        <v>20531</v>
      </c>
      <c r="BD478" s="4"/>
      <c r="BE478" s="3" t="s">
        <v>20530</v>
      </c>
    </row>
    <row r="479" spans="2:57" customFormat="1">
      <c r="B479" t="str">
        <f>IFERROR(VLOOKUP(E479,Swadesh!$C$6:$D$212,2,FALSE),"")</f>
        <v/>
      </c>
      <c r="D479" t="s">
        <v>19405</v>
      </c>
      <c r="E479" s="6" t="s">
        <v>20529</v>
      </c>
      <c r="F479" s="5">
        <v>6.23</v>
      </c>
      <c r="G479">
        <f t="shared" si="7"/>
        <v>2</v>
      </c>
      <c r="H479" s="3" t="s">
        <v>20528</v>
      </c>
      <c r="I479" s="4" t="s">
        <v>20527</v>
      </c>
      <c r="J479" s="3" t="s">
        <v>20526</v>
      </c>
      <c r="K479" s="4" t="s">
        <v>1176</v>
      </c>
      <c r="L479" s="3" t="s">
        <v>20525</v>
      </c>
      <c r="M479" s="4"/>
      <c r="N479" s="3" t="s">
        <v>20524</v>
      </c>
      <c r="O479" s="4"/>
      <c r="P479" t="s">
        <v>907</v>
      </c>
      <c r="Q479" s="3"/>
      <c r="R479" s="4"/>
      <c r="S479" t="s">
        <v>907</v>
      </c>
      <c r="T479" s="3"/>
      <c r="U479" s="4"/>
      <c r="V479" s="3" t="s">
        <v>20523</v>
      </c>
      <c r="W479" s="4"/>
      <c r="X479" s="3" t="s">
        <v>20522</v>
      </c>
      <c r="Y479" s="4"/>
      <c r="Z479" t="s">
        <v>907</v>
      </c>
      <c r="AA479" s="3" t="s">
        <v>923</v>
      </c>
      <c r="AB479" s="4"/>
      <c r="AC479" s="3" t="s">
        <v>20521</v>
      </c>
      <c r="AD479" s="4"/>
      <c r="AE479" s="3" t="s">
        <v>20520</v>
      </c>
      <c r="AF479" s="4"/>
      <c r="AG479" s="3" t="s">
        <v>20519</v>
      </c>
      <c r="AH479" s="4"/>
      <c r="AI479" s="3" t="s">
        <v>20518</v>
      </c>
      <c r="AJ479" s="4"/>
      <c r="AK479" s="3" t="s">
        <v>19848</v>
      </c>
      <c r="AL479" s="4"/>
      <c r="AM479" s="3" t="s">
        <v>19848</v>
      </c>
      <c r="AN479" s="4"/>
      <c r="AO479" s="3" t="s">
        <v>20517</v>
      </c>
      <c r="AP479" s="4"/>
      <c r="AQ479" s="3" t="s">
        <v>20516</v>
      </c>
      <c r="AR479" s="4" t="s">
        <v>20515</v>
      </c>
      <c r="AS479" s="3" t="s">
        <v>20514</v>
      </c>
      <c r="AT479" s="4"/>
      <c r="AU479" s="3" t="s">
        <v>20513</v>
      </c>
      <c r="AV479" s="4"/>
      <c r="AW479" s="3" t="s">
        <v>20512</v>
      </c>
      <c r="AX479" s="4"/>
      <c r="AY479" s="3" t="s">
        <v>20511</v>
      </c>
      <c r="AZ479" s="4"/>
      <c r="BA479" s="3" t="s">
        <v>20510</v>
      </c>
      <c r="BB479" s="4"/>
      <c r="BC479" s="3" t="s">
        <v>20509</v>
      </c>
      <c r="BD479" s="4"/>
      <c r="BE479" s="3" t="s">
        <v>20508</v>
      </c>
    </row>
    <row r="480" spans="2:57" customFormat="1">
      <c r="B480" t="str">
        <f>IFERROR(VLOOKUP(E480,Swadesh!$C$6:$D$212,2,FALSE),"")</f>
        <v/>
      </c>
      <c r="D480" t="s">
        <v>19405</v>
      </c>
      <c r="E480" s="6" t="s">
        <v>20507</v>
      </c>
      <c r="F480" s="5">
        <v>6.24</v>
      </c>
      <c r="G480">
        <f t="shared" si="7"/>
        <v>2</v>
      </c>
      <c r="H480" s="3" t="s">
        <v>20506</v>
      </c>
      <c r="I480" s="4"/>
      <c r="J480" s="3" t="s">
        <v>20505</v>
      </c>
      <c r="K480" s="4" t="s">
        <v>959</v>
      </c>
      <c r="L480" s="3" t="s">
        <v>20504</v>
      </c>
      <c r="M480" s="4" t="s">
        <v>4746</v>
      </c>
      <c r="N480" s="3" t="s">
        <v>20503</v>
      </c>
      <c r="O480" s="4"/>
      <c r="P480" t="s">
        <v>907</v>
      </c>
      <c r="Q480" s="3"/>
      <c r="R480" s="4"/>
      <c r="S480" t="s">
        <v>907</v>
      </c>
      <c r="T480" s="3"/>
      <c r="U480" s="4"/>
      <c r="V480" s="3"/>
      <c r="W480" s="4"/>
      <c r="X480" s="3" t="s">
        <v>20502</v>
      </c>
      <c r="Y480" s="4"/>
      <c r="Z480" t="s">
        <v>907</v>
      </c>
      <c r="AA480" s="3"/>
      <c r="AB480" s="4" t="s">
        <v>20501</v>
      </c>
      <c r="AC480" s="3" t="s">
        <v>20500</v>
      </c>
      <c r="AD480" s="4"/>
      <c r="AE480" s="3" t="s">
        <v>20499</v>
      </c>
      <c r="AF480" s="4"/>
      <c r="AG480" s="3"/>
      <c r="AH480" s="4"/>
      <c r="AI480" s="3" t="s">
        <v>20498</v>
      </c>
      <c r="AJ480" s="4"/>
      <c r="AK480" s="3" t="s">
        <v>20497</v>
      </c>
      <c r="AL480" s="4"/>
      <c r="AM480" s="3" t="s">
        <v>20496</v>
      </c>
      <c r="AN480" s="4"/>
      <c r="AO480" s="3"/>
      <c r="AP480" s="4"/>
      <c r="AQ480" s="3" t="s">
        <v>20495</v>
      </c>
      <c r="AR480" s="4"/>
      <c r="AS480" s="3" t="s">
        <v>923</v>
      </c>
      <c r="AT480" s="4"/>
      <c r="AU480" s="3" t="s">
        <v>20494</v>
      </c>
      <c r="AV480" s="4"/>
      <c r="AW480" s="3" t="s">
        <v>20493</v>
      </c>
      <c r="AX480" s="4"/>
      <c r="AY480" s="3" t="s">
        <v>20492</v>
      </c>
      <c r="AZ480" s="4" t="s">
        <v>1037</v>
      </c>
      <c r="BA480" s="3" t="s">
        <v>20491</v>
      </c>
      <c r="BB480" s="4"/>
      <c r="BC480" s="3" t="s">
        <v>20490</v>
      </c>
      <c r="BD480" s="4"/>
      <c r="BE480" s="3" t="s">
        <v>20489</v>
      </c>
    </row>
    <row r="481" spans="2:57" customFormat="1">
      <c r="B481" t="str">
        <f>IFERROR(VLOOKUP(E481,Swadesh!$C$6:$D$212,2,FALSE),"")</f>
        <v/>
      </c>
      <c r="D481" t="s">
        <v>19405</v>
      </c>
      <c r="E481" s="6" t="s">
        <v>20488</v>
      </c>
      <c r="F481" s="5">
        <v>6.25</v>
      </c>
      <c r="G481">
        <f t="shared" si="7"/>
        <v>2</v>
      </c>
      <c r="H481" s="3" t="s">
        <v>20487</v>
      </c>
      <c r="I481" s="4"/>
      <c r="J481" s="3" t="s">
        <v>20486</v>
      </c>
      <c r="K481" s="4"/>
      <c r="L481" s="3" t="s">
        <v>20485</v>
      </c>
      <c r="M481" s="4"/>
      <c r="N481" s="3" t="s">
        <v>20484</v>
      </c>
      <c r="O481" s="4"/>
      <c r="P481" t="s">
        <v>907</v>
      </c>
      <c r="Q481" s="3"/>
      <c r="R481" s="4"/>
      <c r="S481" t="s">
        <v>907</v>
      </c>
      <c r="T481" s="3"/>
      <c r="U481" s="4"/>
      <c r="V481" s="3"/>
      <c r="W481" s="4"/>
      <c r="X481" s="3" t="s">
        <v>20483</v>
      </c>
      <c r="Y481" s="4"/>
      <c r="Z481" t="s">
        <v>907</v>
      </c>
      <c r="AA481" s="3" t="s">
        <v>923</v>
      </c>
      <c r="AB481" s="4"/>
      <c r="AC481" s="3" t="s">
        <v>20482</v>
      </c>
      <c r="AD481" s="4"/>
      <c r="AE481" s="3" t="s">
        <v>20481</v>
      </c>
      <c r="AF481" s="4" t="s">
        <v>20480</v>
      </c>
      <c r="AG481" s="3" t="s">
        <v>20479</v>
      </c>
      <c r="AH481" s="4"/>
      <c r="AI481" s="3" t="s">
        <v>20478</v>
      </c>
      <c r="AJ481" s="4"/>
      <c r="AK481" s="3" t="s">
        <v>10370</v>
      </c>
      <c r="AL481" s="4"/>
      <c r="AM481" s="3" t="s">
        <v>20477</v>
      </c>
      <c r="AN481" s="4"/>
      <c r="AO481" s="3" t="s">
        <v>20470</v>
      </c>
      <c r="AP481" s="4"/>
      <c r="AQ481" s="3" t="s">
        <v>20476</v>
      </c>
      <c r="AR481" s="4"/>
      <c r="AS481" s="3" t="s">
        <v>923</v>
      </c>
      <c r="AT481" s="4"/>
      <c r="AU481" s="3" t="s">
        <v>20475</v>
      </c>
      <c r="AV481" s="4"/>
      <c r="AW481" s="3" t="s">
        <v>20474</v>
      </c>
      <c r="AX481" s="4"/>
      <c r="AY481" s="3" t="s">
        <v>20473</v>
      </c>
      <c r="AZ481" s="4"/>
      <c r="BA481" s="3" t="s">
        <v>20472</v>
      </c>
      <c r="BB481" s="4"/>
      <c r="BC481" s="3" t="s">
        <v>20471</v>
      </c>
      <c r="BD481" s="4"/>
      <c r="BE481" s="3" t="s">
        <v>20470</v>
      </c>
    </row>
    <row r="482" spans="2:57" customFormat="1">
      <c r="B482" t="str">
        <f>IFERROR(VLOOKUP(E482,Swadesh!$C$6:$D$212,2,FALSE),"")</f>
        <v/>
      </c>
      <c r="D482" t="s">
        <v>19405</v>
      </c>
      <c r="E482" s="6" t="s">
        <v>20469</v>
      </c>
      <c r="F482" s="5">
        <v>6.27</v>
      </c>
      <c r="G482">
        <f t="shared" si="7"/>
        <v>2</v>
      </c>
      <c r="H482" s="3"/>
      <c r="I482" s="4" t="s">
        <v>20468</v>
      </c>
      <c r="J482" s="3" t="s">
        <v>20467</v>
      </c>
      <c r="K482" s="4" t="s">
        <v>1031</v>
      </c>
      <c r="L482" s="3" t="s">
        <v>20466</v>
      </c>
      <c r="M482" s="4"/>
      <c r="N482" s="3" t="s">
        <v>20465</v>
      </c>
      <c r="O482" s="4"/>
      <c r="P482" t="s">
        <v>907</v>
      </c>
      <c r="Q482" s="3"/>
      <c r="R482" s="4"/>
      <c r="S482" t="s">
        <v>907</v>
      </c>
      <c r="T482" s="3"/>
      <c r="U482" s="4"/>
      <c r="V482" s="3"/>
      <c r="W482" s="4"/>
      <c r="X482" s="3"/>
      <c r="Y482" s="4"/>
      <c r="Z482" t="s">
        <v>907</v>
      </c>
      <c r="AA482" s="3" t="s">
        <v>923</v>
      </c>
      <c r="AB482" s="4"/>
      <c r="AC482" s="3" t="s">
        <v>20464</v>
      </c>
      <c r="AD482" s="4"/>
      <c r="AE482" s="3"/>
      <c r="AF482" s="4"/>
      <c r="AG482" s="3"/>
      <c r="AH482" s="4"/>
      <c r="AI482" s="3" t="s">
        <v>20463</v>
      </c>
      <c r="AJ482" s="4"/>
      <c r="AK482" s="3" t="s">
        <v>20462</v>
      </c>
      <c r="AL482" s="4"/>
      <c r="AM482" s="3" t="s">
        <v>20461</v>
      </c>
      <c r="AN482" s="4"/>
      <c r="AO482" s="3" t="s">
        <v>20460</v>
      </c>
      <c r="AP482" s="4"/>
      <c r="AQ482" s="3" t="s">
        <v>20459</v>
      </c>
      <c r="AR482" s="4"/>
      <c r="AS482" s="3" t="s">
        <v>923</v>
      </c>
      <c r="AT482" s="4"/>
      <c r="AU482" s="3" t="s">
        <v>20458</v>
      </c>
      <c r="AV482" s="4"/>
      <c r="AW482" s="3" t="s">
        <v>20457</v>
      </c>
      <c r="AX482" s="4"/>
      <c r="AY482" s="3" t="s">
        <v>20456</v>
      </c>
      <c r="AZ482" s="4"/>
      <c r="BA482" s="3" t="s">
        <v>20455</v>
      </c>
      <c r="BB482" s="4"/>
      <c r="BC482" s="3" t="s">
        <v>20454</v>
      </c>
      <c r="BD482" s="4" t="s">
        <v>20453</v>
      </c>
      <c r="BE482" s="3" t="s">
        <v>20452</v>
      </c>
    </row>
    <row r="483" spans="2:57" customFormat="1">
      <c r="B483" t="str">
        <f>IFERROR(VLOOKUP(E483,Swadesh!$C$6:$D$212,2,FALSE),"")</f>
        <v/>
      </c>
      <c r="D483" t="s">
        <v>19405</v>
      </c>
      <c r="E483" s="6" t="s">
        <v>20451</v>
      </c>
      <c r="F483" s="5">
        <v>6.28</v>
      </c>
      <c r="G483">
        <f t="shared" si="7"/>
        <v>2</v>
      </c>
      <c r="H483" s="3" t="s">
        <v>20450</v>
      </c>
      <c r="I483" s="4" t="s">
        <v>20449</v>
      </c>
      <c r="J483" s="3"/>
      <c r="K483" s="4" t="s">
        <v>20448</v>
      </c>
      <c r="L483" s="3" t="s">
        <v>20447</v>
      </c>
      <c r="M483" s="4"/>
      <c r="N483" s="3" t="s">
        <v>20446</v>
      </c>
      <c r="O483" s="4"/>
      <c r="P483" t="s">
        <v>907</v>
      </c>
      <c r="Q483" s="3"/>
      <c r="R483" s="4"/>
      <c r="S483" t="s">
        <v>907</v>
      </c>
      <c r="T483" s="3"/>
      <c r="U483" s="4"/>
      <c r="V483" s="3"/>
      <c r="W483" s="4"/>
      <c r="X483" s="3" t="s">
        <v>20445</v>
      </c>
      <c r="Y483" s="4"/>
      <c r="Z483" t="s">
        <v>907</v>
      </c>
      <c r="AA483" s="3"/>
      <c r="AB483" s="4"/>
      <c r="AC483" s="3" t="s">
        <v>20444</v>
      </c>
      <c r="AD483" s="4"/>
      <c r="AE483" s="3" t="s">
        <v>20443</v>
      </c>
      <c r="AF483" s="4"/>
      <c r="AG483" s="3" t="s">
        <v>20442</v>
      </c>
      <c r="AH483" s="4"/>
      <c r="AI483" s="3" t="s">
        <v>20441</v>
      </c>
      <c r="AJ483" s="4"/>
      <c r="AK483" s="3" t="s">
        <v>20440</v>
      </c>
      <c r="AL483" s="4"/>
      <c r="AM483" s="3" t="s">
        <v>20439</v>
      </c>
      <c r="AN483" s="4"/>
      <c r="AO483" s="3" t="s">
        <v>20438</v>
      </c>
      <c r="AP483" s="4"/>
      <c r="AQ483" s="3" t="s">
        <v>20437</v>
      </c>
      <c r="AR483" s="4"/>
      <c r="AS483" s="3" t="s">
        <v>923</v>
      </c>
      <c r="AT483" s="4"/>
      <c r="AU483" s="3" t="s">
        <v>20436</v>
      </c>
      <c r="AV483" s="4"/>
      <c r="AW483" s="3" t="s">
        <v>20435</v>
      </c>
      <c r="AX483" s="4"/>
      <c r="AY483" s="3" t="s">
        <v>20434</v>
      </c>
      <c r="AZ483" s="4"/>
      <c r="BA483" s="3" t="s">
        <v>20433</v>
      </c>
      <c r="BB483" s="4"/>
      <c r="BC483" s="3" t="s">
        <v>20432</v>
      </c>
      <c r="BD483" s="4"/>
      <c r="BE483" s="3" t="s">
        <v>20431</v>
      </c>
    </row>
    <row r="484" spans="2:57" customFormat="1">
      <c r="B484" t="str">
        <f>IFERROR(VLOOKUP(E484,Swadesh!$C$6:$D$212,2,FALSE),"")</f>
        <v/>
      </c>
      <c r="D484" t="s">
        <v>19405</v>
      </c>
      <c r="E484" s="6" t="s">
        <v>20430</v>
      </c>
      <c r="F484" s="5">
        <v>6.29</v>
      </c>
      <c r="G484">
        <f t="shared" si="7"/>
        <v>2</v>
      </c>
      <c r="H484" s="3" t="s">
        <v>20429</v>
      </c>
      <c r="I484" s="4" t="s">
        <v>20428</v>
      </c>
      <c r="J484" s="3" t="s">
        <v>20427</v>
      </c>
      <c r="K484" s="4" t="s">
        <v>17356</v>
      </c>
      <c r="L484" s="3" t="s">
        <v>20426</v>
      </c>
      <c r="M484" s="4"/>
      <c r="N484" s="3" t="s">
        <v>20425</v>
      </c>
      <c r="O484" s="4"/>
      <c r="P484" t="s">
        <v>907</v>
      </c>
      <c r="Q484" s="3"/>
      <c r="R484" s="4"/>
      <c r="S484" t="s">
        <v>907</v>
      </c>
      <c r="T484" s="3"/>
      <c r="U484" s="4"/>
      <c r="V484" s="3" t="s">
        <v>20424</v>
      </c>
      <c r="W484" s="4"/>
      <c r="X484" s="3" t="s">
        <v>20423</v>
      </c>
      <c r="Y484" s="4"/>
      <c r="Z484" t="s">
        <v>907</v>
      </c>
      <c r="AA484" s="3" t="s">
        <v>20422</v>
      </c>
      <c r="AB484" s="4" t="s">
        <v>20421</v>
      </c>
      <c r="AC484" s="3" t="s">
        <v>20420</v>
      </c>
      <c r="AD484" s="4"/>
      <c r="AE484" s="3" t="s">
        <v>20419</v>
      </c>
      <c r="AF484" s="4"/>
      <c r="AG484" s="3" t="s">
        <v>20418</v>
      </c>
      <c r="AH484" s="4"/>
      <c r="AI484" s="3" t="s">
        <v>20417</v>
      </c>
      <c r="AJ484" s="4"/>
      <c r="AK484" s="3" t="s">
        <v>20416</v>
      </c>
      <c r="AL484" s="4"/>
      <c r="AM484" s="3" t="s">
        <v>20415</v>
      </c>
      <c r="AN484" s="4"/>
      <c r="AO484" s="3" t="s">
        <v>20414</v>
      </c>
      <c r="AP484" s="4"/>
      <c r="AQ484" s="3" t="s">
        <v>20413</v>
      </c>
      <c r="AR484" s="4"/>
      <c r="AS484" s="3" t="s">
        <v>20412</v>
      </c>
      <c r="AT484" s="4" t="s">
        <v>10740</v>
      </c>
      <c r="AU484" s="3" t="s">
        <v>20411</v>
      </c>
      <c r="AV484" s="4"/>
      <c r="AW484" s="3" t="s">
        <v>20410</v>
      </c>
      <c r="AX484" s="4"/>
      <c r="AY484" s="3" t="s">
        <v>20409</v>
      </c>
      <c r="AZ484" s="4"/>
      <c r="BA484" s="3" t="s">
        <v>20408</v>
      </c>
      <c r="BB484" s="4"/>
      <c r="BC484" s="3" t="s">
        <v>20407</v>
      </c>
      <c r="BD484" s="4"/>
      <c r="BE484" s="3" t="s">
        <v>20406</v>
      </c>
    </row>
    <row r="485" spans="2:57" customFormat="1">
      <c r="B485" t="str">
        <f>IFERROR(VLOOKUP(E485,Swadesh!$C$6:$D$212,2,FALSE),"")</f>
        <v/>
      </c>
      <c r="D485" t="s">
        <v>19405</v>
      </c>
      <c r="E485" s="6" t="s">
        <v>20405</v>
      </c>
      <c r="F485" s="5">
        <v>6.31</v>
      </c>
      <c r="G485">
        <f t="shared" si="7"/>
        <v>2</v>
      </c>
      <c r="H485" s="3" t="s">
        <v>20404</v>
      </c>
      <c r="I485" s="4" t="s">
        <v>20403</v>
      </c>
      <c r="J485" s="3" t="s">
        <v>20402</v>
      </c>
      <c r="K485" s="4" t="s">
        <v>1129</v>
      </c>
      <c r="L485" s="3" t="s">
        <v>20401</v>
      </c>
      <c r="M485" s="4"/>
      <c r="N485" s="3" t="s">
        <v>20400</v>
      </c>
      <c r="O485" s="4"/>
      <c r="P485" t="s">
        <v>907</v>
      </c>
      <c r="Q485" s="3"/>
      <c r="R485" s="4" t="s">
        <v>20399</v>
      </c>
      <c r="S485" t="s">
        <v>907</v>
      </c>
      <c r="T485" s="3" t="s">
        <v>20398</v>
      </c>
      <c r="U485" s="4"/>
      <c r="V485" s="3" t="s">
        <v>20397</v>
      </c>
      <c r="W485" s="4"/>
      <c r="X485" s="3" t="s">
        <v>20396</v>
      </c>
      <c r="Y485" s="4"/>
      <c r="Z485" t="s">
        <v>907</v>
      </c>
      <c r="AA485" s="3" t="s">
        <v>20395</v>
      </c>
      <c r="AB485" s="4" t="s">
        <v>20394</v>
      </c>
      <c r="AC485" s="3" t="s">
        <v>20393</v>
      </c>
      <c r="AD485" s="4"/>
      <c r="AE485" s="3" t="s">
        <v>20392</v>
      </c>
      <c r="AF485" s="4"/>
      <c r="AG485" s="3" t="s">
        <v>20391</v>
      </c>
      <c r="AH485" s="4"/>
      <c r="AI485" s="3" t="s">
        <v>20390</v>
      </c>
      <c r="AJ485" s="4"/>
      <c r="AK485" s="3" t="s">
        <v>20389</v>
      </c>
      <c r="AL485" s="4"/>
      <c r="AM485" s="3" t="s">
        <v>20388</v>
      </c>
      <c r="AN485" s="4"/>
      <c r="AO485" s="3" t="s">
        <v>20387</v>
      </c>
      <c r="AP485" s="4"/>
      <c r="AQ485" s="3" t="s">
        <v>20387</v>
      </c>
      <c r="AR485" s="4"/>
      <c r="AS485" s="3" t="s">
        <v>20386</v>
      </c>
      <c r="AT485" s="4"/>
      <c r="AU485" s="3" t="s">
        <v>20385</v>
      </c>
      <c r="AV485" s="4"/>
      <c r="AW485" s="3" t="s">
        <v>20384</v>
      </c>
      <c r="AX485" s="4"/>
      <c r="AY485" s="3" t="s">
        <v>20383</v>
      </c>
      <c r="AZ485" s="4"/>
      <c r="BA485" s="3" t="s">
        <v>20382</v>
      </c>
      <c r="BB485" s="4"/>
      <c r="BC485" s="3" t="s">
        <v>20381</v>
      </c>
      <c r="BD485" s="4"/>
      <c r="BE485" s="3" t="s">
        <v>15628</v>
      </c>
    </row>
    <row r="486" spans="2:57" customFormat="1">
      <c r="B486" t="str">
        <f>IFERROR(VLOOKUP(E486,Swadesh!$C$6:$D$212,2,FALSE),"")</f>
        <v/>
      </c>
      <c r="D486" t="s">
        <v>19405</v>
      </c>
      <c r="E486" s="6" t="s">
        <v>20380</v>
      </c>
      <c r="F486" s="5">
        <v>6.32</v>
      </c>
      <c r="G486">
        <f t="shared" si="7"/>
        <v>2</v>
      </c>
      <c r="H486" s="3" t="s">
        <v>20379</v>
      </c>
      <c r="I486" s="4"/>
      <c r="J486" s="3" t="s">
        <v>20378</v>
      </c>
      <c r="K486" s="4" t="s">
        <v>1129</v>
      </c>
      <c r="L486" s="3" t="s">
        <v>20377</v>
      </c>
      <c r="M486" s="4"/>
      <c r="N486" s="3" t="s">
        <v>20376</v>
      </c>
      <c r="O486" s="4"/>
      <c r="P486" t="s">
        <v>907</v>
      </c>
      <c r="Q486" s="3"/>
      <c r="R486" s="4"/>
      <c r="S486" t="s">
        <v>907</v>
      </c>
      <c r="T486" s="3"/>
      <c r="U486" s="4"/>
      <c r="V486" s="3"/>
      <c r="W486" s="4"/>
      <c r="X486" s="3"/>
      <c r="Y486" s="4"/>
      <c r="Z486" t="s">
        <v>907</v>
      </c>
      <c r="AA486" s="3" t="s">
        <v>20375</v>
      </c>
      <c r="AB486" s="4" t="s">
        <v>20374</v>
      </c>
      <c r="AC486" s="3" t="s">
        <v>20373</v>
      </c>
      <c r="AD486" s="4"/>
      <c r="AE486" s="3" t="s">
        <v>20372</v>
      </c>
      <c r="AF486" s="4"/>
      <c r="AG486" s="3" t="s">
        <v>13755</v>
      </c>
      <c r="AH486" s="4"/>
      <c r="AI486" s="3" t="s">
        <v>20371</v>
      </c>
      <c r="AJ486" s="4"/>
      <c r="AK486" s="3" t="s">
        <v>20370</v>
      </c>
      <c r="AL486" s="4"/>
      <c r="AM486" s="3" t="s">
        <v>20369</v>
      </c>
      <c r="AN486" s="4"/>
      <c r="AO486" s="3" t="s">
        <v>20368</v>
      </c>
      <c r="AP486" s="4"/>
      <c r="AQ486" s="3" t="s">
        <v>20367</v>
      </c>
      <c r="AR486" s="4"/>
      <c r="AS486" s="3" t="s">
        <v>923</v>
      </c>
      <c r="AT486" s="4"/>
      <c r="AU486" s="3" t="s">
        <v>20366</v>
      </c>
      <c r="AV486" s="4"/>
      <c r="AW486" s="3" t="s">
        <v>20365</v>
      </c>
      <c r="AX486" s="4"/>
      <c r="AY486" s="3" t="s">
        <v>20364</v>
      </c>
      <c r="AZ486" s="4"/>
      <c r="BA486" s="3" t="s">
        <v>20363</v>
      </c>
      <c r="BB486" s="4"/>
      <c r="BC486" s="3" t="s">
        <v>20362</v>
      </c>
      <c r="BD486" s="4"/>
      <c r="BE486" s="3" t="s">
        <v>1872</v>
      </c>
    </row>
    <row r="487" spans="2:57" customFormat="1">
      <c r="B487" t="str">
        <f>IFERROR(VLOOKUP(E487,Swadesh!$C$6:$D$212,2,FALSE),"")</f>
        <v/>
      </c>
      <c r="D487" t="s">
        <v>19405</v>
      </c>
      <c r="E487" s="6" t="s">
        <v>20361</v>
      </c>
      <c r="F487" s="5">
        <v>6.33</v>
      </c>
      <c r="G487">
        <f t="shared" si="7"/>
        <v>2</v>
      </c>
      <c r="H487" s="3" t="s">
        <v>20360</v>
      </c>
      <c r="I487" s="4"/>
      <c r="J487" s="3" t="s">
        <v>15651</v>
      </c>
      <c r="K487" s="4"/>
      <c r="L487" s="3" t="s">
        <v>15650</v>
      </c>
      <c r="M487" s="4"/>
      <c r="N487" s="3" t="s">
        <v>20359</v>
      </c>
      <c r="O487" s="4"/>
      <c r="P487" t="s">
        <v>907</v>
      </c>
      <c r="Q487" s="3"/>
      <c r="R487" s="4" t="s">
        <v>20358</v>
      </c>
      <c r="S487" t="s">
        <v>907</v>
      </c>
      <c r="T487" s="3" t="s">
        <v>20357</v>
      </c>
      <c r="U487" s="4"/>
      <c r="V487" s="3" t="s">
        <v>20356</v>
      </c>
      <c r="W487" s="4"/>
      <c r="X487" s="3" t="s">
        <v>20355</v>
      </c>
      <c r="Y487" s="4"/>
      <c r="Z487" t="s">
        <v>907</v>
      </c>
      <c r="AA487" s="3" t="s">
        <v>20354</v>
      </c>
      <c r="AB487" s="4" t="s">
        <v>20353</v>
      </c>
      <c r="AC487" s="3" t="s">
        <v>20352</v>
      </c>
      <c r="AD487" s="4"/>
      <c r="AE487" s="3" t="s">
        <v>10191</v>
      </c>
      <c r="AF487" s="4"/>
      <c r="AG487" s="3" t="s">
        <v>15641</v>
      </c>
      <c r="AH487" s="4"/>
      <c r="AI487" s="3" t="s">
        <v>20351</v>
      </c>
      <c r="AJ487" s="4"/>
      <c r="AK487" s="3" t="s">
        <v>15200</v>
      </c>
      <c r="AL487" s="4"/>
      <c r="AM487" s="3" t="s">
        <v>20350</v>
      </c>
      <c r="AN487" s="4"/>
      <c r="AO487" s="3" t="s">
        <v>20349</v>
      </c>
      <c r="AP487" s="4"/>
      <c r="AQ487" s="3" t="s">
        <v>20348</v>
      </c>
      <c r="AR487" s="4"/>
      <c r="AS487" s="3" t="s">
        <v>923</v>
      </c>
      <c r="AT487" s="4"/>
      <c r="AU487" s="3" t="s">
        <v>20347</v>
      </c>
      <c r="AV487" s="4"/>
      <c r="AW487" s="3" t="s">
        <v>20346</v>
      </c>
      <c r="AX487" s="4"/>
      <c r="AY487" s="3" t="s">
        <v>20345</v>
      </c>
      <c r="AZ487" s="4"/>
      <c r="BA487" s="3" t="s">
        <v>20344</v>
      </c>
      <c r="BB487" s="4"/>
      <c r="BC487" s="3" t="s">
        <v>20343</v>
      </c>
      <c r="BD487" s="4"/>
      <c r="BE487" s="3" t="s">
        <v>20342</v>
      </c>
    </row>
    <row r="488" spans="2:57" customFormat="1">
      <c r="B488" t="str">
        <f>IFERROR(VLOOKUP(E488,Swadesh!$C$6:$D$212,2,FALSE),"")</f>
        <v/>
      </c>
      <c r="D488" t="s">
        <v>19405</v>
      </c>
      <c r="E488" s="6" t="s">
        <v>20341</v>
      </c>
      <c r="F488" s="5">
        <v>6.34</v>
      </c>
      <c r="G488">
        <f t="shared" si="7"/>
        <v>2</v>
      </c>
      <c r="H488" s="3" t="s">
        <v>20340</v>
      </c>
      <c r="I488" s="4"/>
      <c r="J488" s="3" t="s">
        <v>20339</v>
      </c>
      <c r="K488" s="4" t="s">
        <v>959</v>
      </c>
      <c r="L488" s="3" t="s">
        <v>20338</v>
      </c>
      <c r="M488" s="4"/>
      <c r="N488" s="3" t="s">
        <v>20337</v>
      </c>
      <c r="O488" s="4"/>
      <c r="P488" t="s">
        <v>907</v>
      </c>
      <c r="Q488" s="3"/>
      <c r="R488" s="4"/>
      <c r="S488" t="s">
        <v>907</v>
      </c>
      <c r="T488" s="3"/>
      <c r="U488" s="4"/>
      <c r="V488" s="3"/>
      <c r="W488" s="4"/>
      <c r="X488" s="3"/>
      <c r="Y488" s="4"/>
      <c r="Z488" t="s">
        <v>907</v>
      </c>
      <c r="AA488" s="3" t="s">
        <v>20336</v>
      </c>
      <c r="AB488" s="4"/>
      <c r="AC488" s="3" t="s">
        <v>20335</v>
      </c>
      <c r="AD488" s="4"/>
      <c r="AE488" s="3"/>
      <c r="AF488" s="4"/>
      <c r="AG488" s="3" t="s">
        <v>20334</v>
      </c>
      <c r="AH488" s="4"/>
      <c r="AI488" s="3" t="s">
        <v>20333</v>
      </c>
      <c r="AJ488" s="4"/>
      <c r="AK488" s="3" t="s">
        <v>20332</v>
      </c>
      <c r="AL488" s="4"/>
      <c r="AM488" s="3" t="s">
        <v>20331</v>
      </c>
      <c r="AN488" s="4"/>
      <c r="AO488" s="3" t="s">
        <v>20330</v>
      </c>
      <c r="AP488" s="4"/>
      <c r="AQ488" s="3" t="s">
        <v>20329</v>
      </c>
      <c r="AR488" s="4"/>
      <c r="AS488" s="3" t="s">
        <v>923</v>
      </c>
      <c r="AT488" s="4"/>
      <c r="AU488" s="3" t="s">
        <v>20328</v>
      </c>
      <c r="AV488" s="4"/>
      <c r="AW488" s="3" t="s">
        <v>20327</v>
      </c>
      <c r="AX488" s="4"/>
      <c r="AY488" s="3" t="s">
        <v>13529</v>
      </c>
      <c r="AZ488" s="4"/>
      <c r="BA488" s="3" t="s">
        <v>20326</v>
      </c>
      <c r="BB488" s="4"/>
      <c r="BC488" s="3" t="s">
        <v>20325</v>
      </c>
      <c r="BD488" s="4"/>
      <c r="BE488" s="3" t="s">
        <v>20324</v>
      </c>
    </row>
    <row r="489" spans="2:57" customFormat="1">
      <c r="B489">
        <f>IFERROR(VLOOKUP(E489,Swadesh!$C$6:$D$212,2,FALSE),"")</f>
        <v>138</v>
      </c>
      <c r="D489" t="s">
        <v>19405</v>
      </c>
      <c r="E489" s="6" t="s">
        <v>20323</v>
      </c>
      <c r="F489" s="5">
        <v>6.35</v>
      </c>
      <c r="G489">
        <f t="shared" si="7"/>
        <v>2</v>
      </c>
      <c r="H489" s="3" t="s">
        <v>20322</v>
      </c>
      <c r="I489" s="4"/>
      <c r="J489" s="3" t="s">
        <v>20321</v>
      </c>
      <c r="K489" s="4"/>
      <c r="L489" s="3" t="s">
        <v>20320</v>
      </c>
      <c r="M489" s="4"/>
      <c r="N489" s="3" t="s">
        <v>20319</v>
      </c>
      <c r="O489" s="4"/>
      <c r="P489" t="s">
        <v>907</v>
      </c>
      <c r="Q489" s="3"/>
      <c r="R489" s="4" t="s">
        <v>20318</v>
      </c>
      <c r="S489" t="s">
        <v>907</v>
      </c>
      <c r="T489" s="3" t="s">
        <v>20317</v>
      </c>
      <c r="U489" s="4"/>
      <c r="V489" s="3" t="s">
        <v>20316</v>
      </c>
      <c r="W489" s="4"/>
      <c r="X489" s="3" t="s">
        <v>20315</v>
      </c>
      <c r="Y489" s="4"/>
      <c r="Z489" t="s">
        <v>907</v>
      </c>
      <c r="AA489" s="3" t="s">
        <v>20314</v>
      </c>
      <c r="AB489" s="4" t="s">
        <v>20313</v>
      </c>
      <c r="AC489" s="3" t="s">
        <v>20312</v>
      </c>
      <c r="AD489" s="4"/>
      <c r="AE489" s="3" t="s">
        <v>20311</v>
      </c>
      <c r="AF489" s="4"/>
      <c r="AG489" s="3" t="s">
        <v>20310</v>
      </c>
      <c r="AH489" s="4"/>
      <c r="AI489" s="3" t="s">
        <v>20309</v>
      </c>
      <c r="AJ489" s="4"/>
      <c r="AK489" s="3" t="s">
        <v>20308</v>
      </c>
      <c r="AL489" s="4"/>
      <c r="AM489" s="3" t="s">
        <v>20307</v>
      </c>
      <c r="AN489" s="4"/>
      <c r="AO489" s="3" t="s">
        <v>20306</v>
      </c>
      <c r="AP489" s="4"/>
      <c r="AQ489" s="3" t="s">
        <v>20305</v>
      </c>
      <c r="AR489" s="4" t="s">
        <v>20304</v>
      </c>
      <c r="AS489" s="3" t="s">
        <v>20303</v>
      </c>
      <c r="AT489" s="4"/>
      <c r="AU489" s="3" t="s">
        <v>20302</v>
      </c>
      <c r="AV489" s="4"/>
      <c r="AW489" s="3" t="s">
        <v>20301</v>
      </c>
      <c r="AX489" s="4"/>
      <c r="AY489" s="3" t="s">
        <v>20300</v>
      </c>
      <c r="AZ489" s="4"/>
      <c r="BA489" s="3" t="s">
        <v>20299</v>
      </c>
      <c r="BB489" s="4"/>
      <c r="BC489" s="3" t="s">
        <v>20298</v>
      </c>
      <c r="BD489" s="4"/>
      <c r="BE489" s="3" t="s">
        <v>20297</v>
      </c>
    </row>
    <row r="490" spans="2:57" customFormat="1">
      <c r="B490" t="str">
        <f>IFERROR(VLOOKUP(E490,Swadesh!$C$6:$D$212,2,FALSE),"")</f>
        <v/>
      </c>
      <c r="D490" t="s">
        <v>19405</v>
      </c>
      <c r="E490" s="6" t="s">
        <v>20296</v>
      </c>
      <c r="F490" s="5">
        <v>6.36</v>
      </c>
      <c r="G490">
        <f t="shared" si="7"/>
        <v>2</v>
      </c>
      <c r="H490" s="3" t="s">
        <v>20295</v>
      </c>
      <c r="I490" s="4"/>
      <c r="J490" s="3" t="s">
        <v>20294</v>
      </c>
      <c r="K490" s="4"/>
      <c r="L490" s="3" t="s">
        <v>20293</v>
      </c>
      <c r="M490" s="4"/>
      <c r="N490" s="3" t="s">
        <v>20292</v>
      </c>
      <c r="O490" s="4"/>
      <c r="P490" t="s">
        <v>907</v>
      </c>
      <c r="Q490" s="3"/>
      <c r="R490" s="4" t="s">
        <v>20291</v>
      </c>
      <c r="S490" t="s">
        <v>907</v>
      </c>
      <c r="T490" s="3" t="s">
        <v>20290</v>
      </c>
      <c r="U490" s="4" t="s">
        <v>20289</v>
      </c>
      <c r="V490" s="3" t="s">
        <v>20288</v>
      </c>
      <c r="W490" s="4" t="s">
        <v>20287</v>
      </c>
      <c r="X490" s="3" t="s">
        <v>20286</v>
      </c>
      <c r="Y490" s="4" t="s">
        <v>20285</v>
      </c>
      <c r="Z490" t="s">
        <v>907</v>
      </c>
      <c r="AA490" s="3" t="s">
        <v>20284</v>
      </c>
      <c r="AB490" s="4" t="s">
        <v>20283</v>
      </c>
      <c r="AC490" s="3" t="s">
        <v>20282</v>
      </c>
      <c r="AD490" s="4"/>
      <c r="AE490" s="3" t="s">
        <v>20281</v>
      </c>
      <c r="AF490" s="4"/>
      <c r="AG490" s="3" t="s">
        <v>20280</v>
      </c>
      <c r="AH490" s="4"/>
      <c r="AI490" s="3" t="s">
        <v>20279</v>
      </c>
      <c r="AJ490" s="4"/>
      <c r="AK490" s="3" t="s">
        <v>20278</v>
      </c>
      <c r="AL490" s="4"/>
      <c r="AM490" s="3" t="s">
        <v>20277</v>
      </c>
      <c r="AN490" s="4"/>
      <c r="AO490" s="3" t="s">
        <v>20276</v>
      </c>
      <c r="AP490" s="4"/>
      <c r="AQ490" s="3" t="s">
        <v>19787</v>
      </c>
      <c r="AR490" s="4"/>
      <c r="AS490" s="3" t="s">
        <v>20275</v>
      </c>
      <c r="AT490" s="4"/>
      <c r="AU490" s="3" t="s">
        <v>20274</v>
      </c>
      <c r="AV490" s="4"/>
      <c r="AW490" s="3" t="s">
        <v>20273</v>
      </c>
      <c r="AX490" s="4"/>
      <c r="AY490" s="3" t="s">
        <v>20272</v>
      </c>
      <c r="AZ490" s="4"/>
      <c r="BA490" s="3" t="s">
        <v>20271</v>
      </c>
      <c r="BB490" s="4"/>
      <c r="BC490" s="3" t="s">
        <v>20270</v>
      </c>
      <c r="BD490" s="4"/>
      <c r="BE490" s="3" t="s">
        <v>20269</v>
      </c>
    </row>
    <row r="491" spans="2:57" customFormat="1">
      <c r="B491" t="str">
        <f>IFERROR(VLOOKUP(E491,Swadesh!$C$6:$D$212,2,FALSE),"")</f>
        <v/>
      </c>
      <c r="D491" t="s">
        <v>19405</v>
      </c>
      <c r="E491" s="6" t="s">
        <v>20268</v>
      </c>
      <c r="F491" s="5">
        <v>6.37</v>
      </c>
      <c r="G491">
        <f t="shared" si="7"/>
        <v>2</v>
      </c>
      <c r="H491" s="3" t="s">
        <v>20267</v>
      </c>
      <c r="I491" s="4"/>
      <c r="J491" s="3" t="s">
        <v>20266</v>
      </c>
      <c r="K491" s="4" t="s">
        <v>20265</v>
      </c>
      <c r="L491" s="3" t="s">
        <v>10167</v>
      </c>
      <c r="M491" s="4"/>
      <c r="N491" s="3" t="s">
        <v>20264</v>
      </c>
      <c r="O491" s="4"/>
      <c r="P491" t="s">
        <v>907</v>
      </c>
      <c r="Q491" s="3"/>
      <c r="R491" s="4"/>
      <c r="S491" t="s">
        <v>907</v>
      </c>
      <c r="T491" s="3"/>
      <c r="U491" s="4"/>
      <c r="V491" s="3"/>
      <c r="W491" s="4"/>
      <c r="X491" s="3"/>
      <c r="Y491" s="4"/>
      <c r="Z491" t="s">
        <v>907</v>
      </c>
      <c r="AA491" s="3"/>
      <c r="AB491" s="4"/>
      <c r="AC491" s="3" t="s">
        <v>20263</v>
      </c>
      <c r="AD491" s="4"/>
      <c r="AE491" s="3" t="s">
        <v>20262</v>
      </c>
      <c r="AF491" s="4" t="s">
        <v>20261</v>
      </c>
      <c r="AG491" s="3" t="s">
        <v>20260</v>
      </c>
      <c r="AH491" s="4"/>
      <c r="AI491" s="3" t="s">
        <v>20259</v>
      </c>
      <c r="AJ491" s="4"/>
      <c r="AK491" s="3" t="s">
        <v>20258</v>
      </c>
      <c r="AL491" s="4"/>
      <c r="AM491" s="3" t="s">
        <v>20257</v>
      </c>
      <c r="AN491" s="4"/>
      <c r="AO491" s="3" t="s">
        <v>20256</v>
      </c>
      <c r="AP491" s="4"/>
      <c r="AQ491" s="3" t="s">
        <v>20255</v>
      </c>
      <c r="AR491" s="4"/>
      <c r="AS491" s="3" t="s">
        <v>923</v>
      </c>
      <c r="AT491" s="4"/>
      <c r="AU491" s="3" t="s">
        <v>20254</v>
      </c>
      <c r="AV491" s="4"/>
      <c r="AW491" s="3" t="s">
        <v>20253</v>
      </c>
      <c r="AX491" s="4"/>
      <c r="AY491" s="3" t="s">
        <v>20252</v>
      </c>
      <c r="AZ491" s="4"/>
      <c r="BA491" s="3" t="s">
        <v>20251</v>
      </c>
      <c r="BB491" s="4"/>
      <c r="BC491" s="3" t="s">
        <v>20250</v>
      </c>
      <c r="BD491" s="4"/>
      <c r="BE491" s="3" t="s">
        <v>20249</v>
      </c>
    </row>
    <row r="492" spans="2:57" customFormat="1">
      <c r="B492" t="str">
        <f>IFERROR(VLOOKUP(E492,Swadesh!$C$6:$D$212,2,FALSE),"")</f>
        <v/>
      </c>
      <c r="D492" t="s">
        <v>19405</v>
      </c>
      <c r="E492" s="6" t="s">
        <v>20248</v>
      </c>
      <c r="F492" s="5">
        <v>6.38</v>
      </c>
      <c r="G492">
        <f t="shared" si="7"/>
        <v>2</v>
      </c>
      <c r="H492" s="3" t="s">
        <v>20247</v>
      </c>
      <c r="I492" s="4"/>
      <c r="J492" s="3" t="s">
        <v>20246</v>
      </c>
      <c r="K492" s="4"/>
      <c r="L492" s="3" t="s">
        <v>20245</v>
      </c>
      <c r="M492" s="4"/>
      <c r="N492" s="3" t="s">
        <v>20244</v>
      </c>
      <c r="O492" s="4"/>
      <c r="P492" t="s">
        <v>907</v>
      </c>
      <c r="Q492" s="3"/>
      <c r="R492" s="4" t="s">
        <v>20243</v>
      </c>
      <c r="S492" t="s">
        <v>907</v>
      </c>
      <c r="T492" s="3" t="s">
        <v>20242</v>
      </c>
      <c r="U492" s="4" t="s">
        <v>20241</v>
      </c>
      <c r="V492" s="3" t="s">
        <v>20240</v>
      </c>
      <c r="W492" s="4" t="s">
        <v>20239</v>
      </c>
      <c r="X492" s="3" t="s">
        <v>20238</v>
      </c>
      <c r="Y492" s="4"/>
      <c r="Z492" t="s">
        <v>907</v>
      </c>
      <c r="AA492" s="3" t="s">
        <v>20237</v>
      </c>
      <c r="AB492" s="4" t="s">
        <v>20236</v>
      </c>
      <c r="AC492" s="3" t="s">
        <v>20235</v>
      </c>
      <c r="AD492" s="4"/>
      <c r="AE492" s="3" t="s">
        <v>20234</v>
      </c>
      <c r="AF492" s="4"/>
      <c r="AG492" s="3" t="s">
        <v>20233</v>
      </c>
      <c r="AH492" s="4"/>
      <c r="AI492" s="3" t="s">
        <v>20232</v>
      </c>
      <c r="AJ492" s="4"/>
      <c r="AK492" s="3" t="s">
        <v>20231</v>
      </c>
      <c r="AL492" s="4"/>
      <c r="AM492" s="3" t="s">
        <v>20230</v>
      </c>
      <c r="AN492" s="4"/>
      <c r="AO492" s="3" t="s">
        <v>20229</v>
      </c>
      <c r="AP492" s="4"/>
      <c r="AQ492" s="3" t="s">
        <v>20228</v>
      </c>
      <c r="AR492" s="4"/>
      <c r="AS492" s="3" t="s">
        <v>923</v>
      </c>
      <c r="AT492" s="4"/>
      <c r="AU492" s="3" t="s">
        <v>20227</v>
      </c>
      <c r="AV492" s="4"/>
      <c r="AW492" s="3" t="s">
        <v>20226</v>
      </c>
      <c r="AX492" s="4"/>
      <c r="AY492" s="3" t="s">
        <v>20225</v>
      </c>
      <c r="AZ492" s="4"/>
      <c r="BA492" s="3" t="s">
        <v>20224</v>
      </c>
      <c r="BB492" s="4"/>
      <c r="BC492" s="3" t="s">
        <v>20223</v>
      </c>
      <c r="BD492" s="4"/>
      <c r="BE492" s="3" t="s">
        <v>20222</v>
      </c>
    </row>
    <row r="493" spans="2:57" customFormat="1">
      <c r="B493" t="str">
        <f>IFERROR(VLOOKUP(E493,Swadesh!$C$6:$D$212,2,FALSE),"")</f>
        <v/>
      </c>
      <c r="D493" t="s">
        <v>19405</v>
      </c>
      <c r="E493" s="6" t="s">
        <v>20221</v>
      </c>
      <c r="F493" s="5">
        <v>6.39</v>
      </c>
      <c r="G493">
        <f t="shared" si="7"/>
        <v>2</v>
      </c>
      <c r="H493" s="3" t="s">
        <v>20220</v>
      </c>
      <c r="I493" s="7" t="s">
        <v>20219</v>
      </c>
      <c r="J493" s="3" t="s">
        <v>7829</v>
      </c>
      <c r="K493" s="4" t="s">
        <v>20218</v>
      </c>
      <c r="L493" s="3" t="s">
        <v>20217</v>
      </c>
      <c r="M493" s="4"/>
      <c r="N493" s="3" t="s">
        <v>20216</v>
      </c>
      <c r="O493" s="4"/>
      <c r="P493" t="s">
        <v>907</v>
      </c>
      <c r="Q493" s="3"/>
      <c r="R493" s="4" t="s">
        <v>20215</v>
      </c>
      <c r="S493" t="s">
        <v>907</v>
      </c>
      <c r="T493" s="3"/>
      <c r="U493" s="4"/>
      <c r="V493" s="3"/>
      <c r="W493" s="4"/>
      <c r="X493" s="3" t="s">
        <v>20214</v>
      </c>
      <c r="Y493" s="4"/>
      <c r="Z493" t="s">
        <v>907</v>
      </c>
      <c r="AA493" s="3" t="s">
        <v>20213</v>
      </c>
      <c r="AB493" s="4" t="s">
        <v>20212</v>
      </c>
      <c r="AC493" s="3" t="s">
        <v>20211</v>
      </c>
      <c r="AD493" s="4"/>
      <c r="AE493" s="3" t="s">
        <v>20210</v>
      </c>
      <c r="AF493" s="4"/>
      <c r="AG493" s="3" t="s">
        <v>20209</v>
      </c>
      <c r="AH493" s="4"/>
      <c r="AI493" s="3" t="s">
        <v>20208</v>
      </c>
      <c r="AJ493" s="4"/>
      <c r="AK493" s="3" t="s">
        <v>20207</v>
      </c>
      <c r="AL493" s="4"/>
      <c r="AM493" s="3" t="s">
        <v>20206</v>
      </c>
      <c r="AN493" s="4"/>
      <c r="AO493" s="3" t="s">
        <v>20205</v>
      </c>
      <c r="AP493" s="4"/>
      <c r="AQ493" s="3" t="s">
        <v>20204</v>
      </c>
      <c r="AR493" s="4"/>
      <c r="AS493" s="3" t="s">
        <v>923</v>
      </c>
      <c r="AT493" s="4"/>
      <c r="AU493" s="3" t="s">
        <v>20203</v>
      </c>
      <c r="AV493" s="4"/>
      <c r="AW493" s="3" t="s">
        <v>15378</v>
      </c>
      <c r="AX493" s="4"/>
      <c r="AY493" s="3" t="s">
        <v>20202</v>
      </c>
      <c r="AZ493" s="4"/>
      <c r="BA493" s="3" t="s">
        <v>20201</v>
      </c>
      <c r="BB493" s="4"/>
      <c r="BC493" s="3" t="s">
        <v>20200</v>
      </c>
      <c r="BD493" s="4"/>
      <c r="BE493" s="3" t="s">
        <v>20199</v>
      </c>
    </row>
    <row r="494" spans="2:57" customFormat="1">
      <c r="B494" t="str">
        <f>IFERROR(VLOOKUP(E494,Swadesh!$C$6:$D$212,2,FALSE),"")</f>
        <v/>
      </c>
      <c r="D494" t="s">
        <v>19405</v>
      </c>
      <c r="E494" s="6" t="s">
        <v>20198</v>
      </c>
      <c r="F494" s="5">
        <v>6.41</v>
      </c>
      <c r="G494">
        <f t="shared" si="7"/>
        <v>2</v>
      </c>
      <c r="H494" s="3" t="s">
        <v>20197</v>
      </c>
      <c r="I494" s="4" t="s">
        <v>20196</v>
      </c>
      <c r="J494" s="3" t="s">
        <v>20195</v>
      </c>
      <c r="K494" s="4" t="s">
        <v>1176</v>
      </c>
      <c r="L494" s="3" t="s">
        <v>20194</v>
      </c>
      <c r="M494" s="4"/>
      <c r="N494" s="3" t="s">
        <v>20193</v>
      </c>
      <c r="O494" s="4"/>
      <c r="P494" t="s">
        <v>907</v>
      </c>
      <c r="Q494" s="3"/>
      <c r="R494" s="4"/>
      <c r="S494" t="s">
        <v>907</v>
      </c>
      <c r="T494" s="3"/>
      <c r="U494" s="4"/>
      <c r="V494" s="3" t="s">
        <v>20192</v>
      </c>
      <c r="W494" s="4"/>
      <c r="X494" s="3" t="s">
        <v>20191</v>
      </c>
      <c r="Y494" s="4"/>
      <c r="Z494" t="s">
        <v>907</v>
      </c>
      <c r="AA494" s="3" t="s">
        <v>20190</v>
      </c>
      <c r="AB494" s="4"/>
      <c r="AC494" s="3" t="s">
        <v>20189</v>
      </c>
      <c r="AD494" s="4"/>
      <c r="AE494" s="3" t="s">
        <v>20188</v>
      </c>
      <c r="AF494" s="4"/>
      <c r="AG494" s="3" t="s">
        <v>20187</v>
      </c>
      <c r="AH494" s="4"/>
      <c r="AI494" s="3" t="s">
        <v>20186</v>
      </c>
      <c r="AJ494" s="4"/>
      <c r="AK494" s="3" t="s">
        <v>20185</v>
      </c>
      <c r="AL494" s="4"/>
      <c r="AM494" s="3" t="s">
        <v>20184</v>
      </c>
      <c r="AN494" s="4"/>
      <c r="AO494" s="3" t="s">
        <v>20183</v>
      </c>
      <c r="AP494" s="4"/>
      <c r="AQ494" s="3" t="s">
        <v>20182</v>
      </c>
      <c r="AR494" s="4"/>
      <c r="AS494" s="3" t="s">
        <v>20181</v>
      </c>
      <c r="AT494" s="4" t="s">
        <v>20180</v>
      </c>
      <c r="AU494" s="3" t="s">
        <v>20179</v>
      </c>
      <c r="AV494" s="4"/>
      <c r="AW494" s="3" t="s">
        <v>20178</v>
      </c>
      <c r="AX494" s="4"/>
      <c r="AY494" s="3" t="s">
        <v>20177</v>
      </c>
      <c r="AZ494" s="4"/>
      <c r="BA494" s="3" t="s">
        <v>20176</v>
      </c>
      <c r="BB494" s="4"/>
      <c r="BC494" s="3" t="s">
        <v>20175</v>
      </c>
      <c r="BD494" s="4" t="s">
        <v>20174</v>
      </c>
      <c r="BE494" s="3" t="s">
        <v>1872</v>
      </c>
    </row>
    <row r="495" spans="2:57" customFormat="1">
      <c r="B495" t="str">
        <f>IFERROR(VLOOKUP(E495,Swadesh!$C$6:$D$212,2,FALSE),"")</f>
        <v/>
      </c>
      <c r="D495" t="s">
        <v>19405</v>
      </c>
      <c r="E495" s="6" t="s">
        <v>20171</v>
      </c>
      <c r="F495" s="5">
        <v>6.4109999999999996</v>
      </c>
      <c r="G495">
        <f t="shared" si="7"/>
        <v>3</v>
      </c>
      <c r="H495" s="3" t="s">
        <v>923</v>
      </c>
      <c r="I495" s="4"/>
      <c r="J495" s="3" t="s">
        <v>923</v>
      </c>
      <c r="K495" s="4"/>
      <c r="L495" s="3"/>
      <c r="M495" s="4"/>
      <c r="N495" s="3" t="s">
        <v>1872</v>
      </c>
      <c r="O495" s="4"/>
      <c r="P495" t="s">
        <v>907</v>
      </c>
      <c r="Q495" s="3"/>
      <c r="R495" s="4"/>
      <c r="S495" t="s">
        <v>907</v>
      </c>
      <c r="T495" s="3"/>
      <c r="U495" s="4"/>
      <c r="V495" s="3"/>
      <c r="W495" s="4"/>
      <c r="X495" s="3"/>
      <c r="Y495" s="4"/>
      <c r="Z495" t="s">
        <v>907</v>
      </c>
      <c r="AA495" s="3"/>
      <c r="AB495" s="4"/>
      <c r="AC495" s="3" t="s">
        <v>20173</v>
      </c>
      <c r="AD495" s="4"/>
      <c r="AE495" s="3"/>
      <c r="AF495" s="4"/>
      <c r="AG495" s="3"/>
      <c r="AH495" s="4"/>
      <c r="AI495" s="3" t="s">
        <v>20172</v>
      </c>
      <c r="AJ495" s="4"/>
      <c r="AK495" s="3"/>
      <c r="AL495" s="4"/>
      <c r="AM495" s="3" t="s">
        <v>20171</v>
      </c>
      <c r="AN495" s="4"/>
      <c r="AO495" s="3"/>
      <c r="AP495" s="4"/>
      <c r="AQ495" s="3" t="s">
        <v>20170</v>
      </c>
      <c r="AR495" s="4"/>
      <c r="AS495" s="3" t="s">
        <v>923</v>
      </c>
      <c r="AT495" s="4"/>
      <c r="AU495" s="3" t="s">
        <v>3522</v>
      </c>
      <c r="AV495" s="4"/>
      <c r="AW495" s="3" t="s">
        <v>20169</v>
      </c>
      <c r="AX495" s="4"/>
      <c r="AY495" s="3" t="s">
        <v>923</v>
      </c>
      <c r="AZ495" s="4"/>
      <c r="BA495" s="3" t="s">
        <v>20168</v>
      </c>
      <c r="BB495" s="4"/>
      <c r="BC495" s="3" t="s">
        <v>20167</v>
      </c>
      <c r="BD495" s="4" t="s">
        <v>20166</v>
      </c>
      <c r="BE495" s="3" t="s">
        <v>20165</v>
      </c>
    </row>
    <row r="496" spans="2:57" customFormat="1">
      <c r="B496" t="str">
        <f>IFERROR(VLOOKUP(E496,Swadesh!$C$6:$D$212,2,FALSE),"")</f>
        <v/>
      </c>
      <c r="D496" t="s">
        <v>19405</v>
      </c>
      <c r="E496" s="6" t="s">
        <v>20164</v>
      </c>
      <c r="F496" s="5">
        <v>6.42</v>
      </c>
      <c r="G496">
        <f t="shared" si="7"/>
        <v>2</v>
      </c>
      <c r="H496" s="3"/>
      <c r="I496" s="4"/>
      <c r="J496" s="3" t="s">
        <v>20072</v>
      </c>
      <c r="K496" s="4" t="s">
        <v>20163</v>
      </c>
      <c r="L496" s="3" t="s">
        <v>20162</v>
      </c>
      <c r="M496" s="4"/>
      <c r="N496" s="3" t="s">
        <v>20161</v>
      </c>
      <c r="O496" s="4"/>
      <c r="P496" t="s">
        <v>907</v>
      </c>
      <c r="Q496" s="3"/>
      <c r="R496" s="4"/>
      <c r="S496" t="s">
        <v>907</v>
      </c>
      <c r="T496" s="3"/>
      <c r="U496" s="4"/>
      <c r="V496" s="3" t="s">
        <v>20160</v>
      </c>
      <c r="W496" s="4"/>
      <c r="X496" s="3" t="s">
        <v>20159</v>
      </c>
      <c r="Y496" s="4"/>
      <c r="Z496" t="s">
        <v>907</v>
      </c>
      <c r="AA496" s="3" t="s">
        <v>20158</v>
      </c>
      <c r="AB496" s="4" t="s">
        <v>20157</v>
      </c>
      <c r="AC496" s="3" t="s">
        <v>20156</v>
      </c>
      <c r="AD496" s="4"/>
      <c r="AE496" s="3" t="s">
        <v>20155</v>
      </c>
      <c r="AF496" s="4"/>
      <c r="AG496" s="3"/>
      <c r="AH496" s="4"/>
      <c r="AI496" s="3" t="s">
        <v>20154</v>
      </c>
      <c r="AJ496" s="4"/>
      <c r="AK496" s="3" t="s">
        <v>20153</v>
      </c>
      <c r="AL496" s="4" t="s">
        <v>20152</v>
      </c>
      <c r="AM496" s="3" t="s">
        <v>20151</v>
      </c>
      <c r="AN496" s="4"/>
      <c r="AO496" s="3"/>
      <c r="AP496" s="4"/>
      <c r="AQ496" s="3" t="s">
        <v>20150</v>
      </c>
      <c r="AR496" s="4"/>
      <c r="AS496" s="3" t="s">
        <v>923</v>
      </c>
      <c r="AT496" s="4"/>
      <c r="AU496" s="3" t="s">
        <v>20149</v>
      </c>
      <c r="AV496" s="4"/>
      <c r="AW496" s="3" t="s">
        <v>20148</v>
      </c>
      <c r="AX496" s="4"/>
      <c r="AY496" s="3" t="s">
        <v>20147</v>
      </c>
      <c r="AZ496" s="4"/>
      <c r="BA496" s="3" t="s">
        <v>20146</v>
      </c>
      <c r="BB496" s="4"/>
      <c r="BC496" s="3" t="s">
        <v>20145</v>
      </c>
      <c r="BD496" s="4"/>
      <c r="BE496" s="3" t="s">
        <v>20144</v>
      </c>
    </row>
    <row r="497" spans="2:57" customFormat="1">
      <c r="B497" t="str">
        <f>IFERROR(VLOOKUP(E497,Swadesh!$C$6:$D$212,2,FALSE),"")</f>
        <v/>
      </c>
      <c r="D497" t="s">
        <v>19405</v>
      </c>
      <c r="E497" s="6" t="s">
        <v>20143</v>
      </c>
      <c r="F497" s="5">
        <v>6.43</v>
      </c>
      <c r="G497">
        <f t="shared" si="7"/>
        <v>2</v>
      </c>
      <c r="H497" s="3" t="s">
        <v>20142</v>
      </c>
      <c r="I497" s="4" t="s">
        <v>20141</v>
      </c>
      <c r="J497" s="3" t="s">
        <v>20140</v>
      </c>
      <c r="K497" s="4" t="s">
        <v>20139</v>
      </c>
      <c r="L497" s="3" t="s">
        <v>20138</v>
      </c>
      <c r="M497" s="4"/>
      <c r="N497" s="3" t="s">
        <v>20137</v>
      </c>
      <c r="O497" s="4"/>
      <c r="P497" t="s">
        <v>907</v>
      </c>
      <c r="Q497" s="3"/>
      <c r="R497" s="4"/>
      <c r="S497" t="s">
        <v>907</v>
      </c>
      <c r="T497" s="3"/>
      <c r="U497" s="4"/>
      <c r="V497" s="3" t="s">
        <v>20136</v>
      </c>
      <c r="W497" s="4"/>
      <c r="X497" s="3" t="s">
        <v>20135</v>
      </c>
      <c r="Y497" s="4"/>
      <c r="Z497" t="s">
        <v>907</v>
      </c>
      <c r="AA497" s="3" t="s">
        <v>20134</v>
      </c>
      <c r="AB497" s="4"/>
      <c r="AC497" s="3" t="s">
        <v>20133</v>
      </c>
      <c r="AD497" s="4"/>
      <c r="AE497" s="3" t="s">
        <v>20132</v>
      </c>
      <c r="AF497" s="4" t="s">
        <v>20131</v>
      </c>
      <c r="AG497" s="3" t="s">
        <v>20130</v>
      </c>
      <c r="AH497" s="4"/>
      <c r="AI497" s="3" t="s">
        <v>20129</v>
      </c>
      <c r="AJ497" s="4"/>
      <c r="AK497" s="3" t="s">
        <v>20128</v>
      </c>
      <c r="AL497" s="4" t="s">
        <v>20127</v>
      </c>
      <c r="AM497" s="3" t="s">
        <v>20126</v>
      </c>
      <c r="AN497" s="4"/>
      <c r="AO497" s="3" t="s">
        <v>20125</v>
      </c>
      <c r="AP497" s="4"/>
      <c r="AQ497" s="3" t="s">
        <v>20124</v>
      </c>
      <c r="AR497" s="4" t="s">
        <v>20123</v>
      </c>
      <c r="AS497" s="3" t="s">
        <v>20122</v>
      </c>
      <c r="AT497" s="4"/>
      <c r="AU497" s="3" t="s">
        <v>20121</v>
      </c>
      <c r="AV497" s="4"/>
      <c r="AW497" s="3" t="s">
        <v>20120</v>
      </c>
      <c r="AX497" s="4"/>
      <c r="AY497" s="3" t="s">
        <v>20119</v>
      </c>
      <c r="AZ497" s="4"/>
      <c r="BA497" s="3" t="s">
        <v>20118</v>
      </c>
      <c r="BB497" s="4"/>
      <c r="BC497" s="3" t="s">
        <v>20096</v>
      </c>
      <c r="BD497" s="4"/>
      <c r="BE497" s="3" t="s">
        <v>20117</v>
      </c>
    </row>
    <row r="498" spans="2:57" customFormat="1">
      <c r="B498" t="str">
        <f>IFERROR(VLOOKUP(E498,Swadesh!$C$6:$D$212,2,FALSE),"")</f>
        <v/>
      </c>
      <c r="D498" t="s">
        <v>19405</v>
      </c>
      <c r="E498" s="6" t="s">
        <v>20116</v>
      </c>
      <c r="F498" s="5">
        <v>6.44</v>
      </c>
      <c r="G498">
        <f t="shared" si="7"/>
        <v>2</v>
      </c>
      <c r="H498" s="3" t="s">
        <v>20115</v>
      </c>
      <c r="I498" s="4"/>
      <c r="J498" s="3" t="s">
        <v>20114</v>
      </c>
      <c r="K498" s="4"/>
      <c r="L498" s="3" t="s">
        <v>20113</v>
      </c>
      <c r="M498" s="4"/>
      <c r="N498" s="3" t="s">
        <v>20112</v>
      </c>
      <c r="O498" s="4"/>
      <c r="P498" t="s">
        <v>907</v>
      </c>
      <c r="Q498" s="3"/>
      <c r="R498" s="4"/>
      <c r="S498" t="s">
        <v>907</v>
      </c>
      <c r="T498" s="3"/>
      <c r="U498" s="4"/>
      <c r="V498" s="3" t="s">
        <v>20111</v>
      </c>
      <c r="W498" s="4"/>
      <c r="X498" s="3" t="s">
        <v>20110</v>
      </c>
      <c r="Y498" s="4"/>
      <c r="Z498" t="s">
        <v>907</v>
      </c>
      <c r="AA498" s="3"/>
      <c r="AB498" s="4"/>
      <c r="AC498" s="3" t="s">
        <v>20109</v>
      </c>
      <c r="AD498" s="4"/>
      <c r="AE498" s="3" t="s">
        <v>20108</v>
      </c>
      <c r="AF498" s="4" t="s">
        <v>20107</v>
      </c>
      <c r="AG498" s="3" t="s">
        <v>20106</v>
      </c>
      <c r="AH498" s="4"/>
      <c r="AI498" s="3" t="s">
        <v>20105</v>
      </c>
      <c r="AJ498" s="4"/>
      <c r="AK498" s="3" t="s">
        <v>20104</v>
      </c>
      <c r="AL498" s="4" t="s">
        <v>20103</v>
      </c>
      <c r="AM498" s="3" t="s">
        <v>20102</v>
      </c>
      <c r="AN498" s="4"/>
      <c r="AO498" s="3" t="s">
        <v>20101</v>
      </c>
      <c r="AP498" s="4"/>
      <c r="AQ498" s="3" t="s">
        <v>20100</v>
      </c>
      <c r="AR498" s="4"/>
      <c r="AS498" s="3" t="s">
        <v>923</v>
      </c>
      <c r="AT498" s="4"/>
      <c r="AU498" s="3" t="s">
        <v>20099</v>
      </c>
      <c r="AV498" s="4"/>
      <c r="AW498" s="3" t="s">
        <v>20098</v>
      </c>
      <c r="AX498" s="4"/>
      <c r="AY498" s="3" t="s">
        <v>923</v>
      </c>
      <c r="AZ498" s="4"/>
      <c r="BA498" s="3" t="s">
        <v>20097</v>
      </c>
      <c r="BB498" s="4"/>
      <c r="BC498" s="3" t="s">
        <v>20096</v>
      </c>
      <c r="BD498" s="4" t="s">
        <v>20095</v>
      </c>
      <c r="BE498" s="3" t="s">
        <v>20094</v>
      </c>
    </row>
    <row r="499" spans="2:57" customFormat="1">
      <c r="B499" t="str">
        <f>IFERROR(VLOOKUP(E499,Swadesh!$C$6:$D$212,2,FALSE),"")</f>
        <v/>
      </c>
      <c r="D499" t="s">
        <v>19405</v>
      </c>
      <c r="E499" s="6" t="s">
        <v>19677</v>
      </c>
      <c r="F499" s="5">
        <v>6.45</v>
      </c>
      <c r="G499">
        <f t="shared" si="7"/>
        <v>2</v>
      </c>
      <c r="H499" s="3" t="s">
        <v>20093</v>
      </c>
      <c r="I499" s="4" t="s">
        <v>20092</v>
      </c>
      <c r="J499" s="3" t="s">
        <v>20091</v>
      </c>
      <c r="K499" s="4" t="s">
        <v>959</v>
      </c>
      <c r="L499" s="3" t="s">
        <v>20090</v>
      </c>
      <c r="M499" s="4" t="s">
        <v>2577</v>
      </c>
      <c r="N499" s="3" t="s">
        <v>20089</v>
      </c>
      <c r="O499" s="4"/>
      <c r="P499" t="s">
        <v>907</v>
      </c>
      <c r="Q499" s="3"/>
      <c r="R499" s="4"/>
      <c r="S499" t="s">
        <v>907</v>
      </c>
      <c r="T499" s="3"/>
      <c r="U499" s="4"/>
      <c r="V499" s="3"/>
      <c r="W499" s="4"/>
      <c r="X499" s="3" t="s">
        <v>20088</v>
      </c>
      <c r="Y499" s="4"/>
      <c r="Z499" t="s">
        <v>907</v>
      </c>
      <c r="AA499" s="3" t="s">
        <v>20087</v>
      </c>
      <c r="AB499" s="4"/>
      <c r="AC499" s="3" t="s">
        <v>20086</v>
      </c>
      <c r="AD499" s="4"/>
      <c r="AE499" s="3" t="s">
        <v>20085</v>
      </c>
      <c r="AF499" s="4"/>
      <c r="AG499" s="3"/>
      <c r="AH499" s="4"/>
      <c r="AI499" s="3" t="s">
        <v>20084</v>
      </c>
      <c r="AJ499" s="4"/>
      <c r="AK499" s="3" t="s">
        <v>19672</v>
      </c>
      <c r="AL499" s="4"/>
      <c r="AM499" s="3" t="s">
        <v>20083</v>
      </c>
      <c r="AN499" s="4"/>
      <c r="AO499" s="3" t="s">
        <v>20082</v>
      </c>
      <c r="AP499" s="4"/>
      <c r="AQ499" s="3" t="s">
        <v>20081</v>
      </c>
      <c r="AR499" s="4"/>
      <c r="AS499" s="3" t="s">
        <v>923</v>
      </c>
      <c r="AT499" s="4"/>
      <c r="AU499" s="3" t="s">
        <v>20080</v>
      </c>
      <c r="AV499" s="4" t="s">
        <v>20079</v>
      </c>
      <c r="AW499" s="3" t="s">
        <v>20078</v>
      </c>
      <c r="AX499" s="4"/>
      <c r="AY499" s="3" t="s">
        <v>923</v>
      </c>
      <c r="AZ499" s="4"/>
      <c r="BA499" s="3" t="s">
        <v>20077</v>
      </c>
      <c r="BB499" s="4"/>
      <c r="BC499" s="3" t="s">
        <v>20076</v>
      </c>
      <c r="BD499" s="4"/>
      <c r="BE499" s="3" t="s">
        <v>20075</v>
      </c>
    </row>
    <row r="500" spans="2:57" customFormat="1">
      <c r="B500" t="str">
        <f>IFERROR(VLOOKUP(E500,Swadesh!$C$6:$D$212,2,FALSE),"")</f>
        <v/>
      </c>
      <c r="D500" t="s">
        <v>19405</v>
      </c>
      <c r="E500" s="6" t="s">
        <v>20074</v>
      </c>
      <c r="F500" s="5">
        <v>6.46</v>
      </c>
      <c r="G500">
        <f t="shared" si="7"/>
        <v>2</v>
      </c>
      <c r="H500" s="3" t="s">
        <v>20073</v>
      </c>
      <c r="I500" s="4"/>
      <c r="J500" s="3" t="s">
        <v>20072</v>
      </c>
      <c r="K500" s="4" t="s">
        <v>20071</v>
      </c>
      <c r="L500" s="3" t="s">
        <v>20070</v>
      </c>
      <c r="M500" s="4"/>
      <c r="N500" s="3" t="s">
        <v>20069</v>
      </c>
      <c r="O500" s="4"/>
      <c r="P500" t="s">
        <v>907</v>
      </c>
      <c r="Q500" s="3"/>
      <c r="R500" s="4"/>
      <c r="S500" t="s">
        <v>907</v>
      </c>
      <c r="T500" s="3"/>
      <c r="U500" s="4"/>
      <c r="V500" s="3"/>
      <c r="W500" s="4" t="s">
        <v>20068</v>
      </c>
      <c r="X500" s="3" t="s">
        <v>20067</v>
      </c>
      <c r="Y500" s="4"/>
      <c r="Z500" t="s">
        <v>907</v>
      </c>
      <c r="AA500" s="3" t="s">
        <v>20066</v>
      </c>
      <c r="AB500" s="4" t="s">
        <v>20065</v>
      </c>
      <c r="AC500" s="3" t="s">
        <v>16971</v>
      </c>
      <c r="AD500" s="4"/>
      <c r="AE500" s="3" t="s">
        <v>20064</v>
      </c>
      <c r="AF500" s="4" t="s">
        <v>20063</v>
      </c>
      <c r="AG500" s="3"/>
      <c r="AH500" s="4"/>
      <c r="AI500" s="3" t="s">
        <v>20062</v>
      </c>
      <c r="AJ500" s="4"/>
      <c r="AK500" s="3" t="s">
        <v>20061</v>
      </c>
      <c r="AL500" s="4" t="s">
        <v>20060</v>
      </c>
      <c r="AM500" s="3" t="s">
        <v>20059</v>
      </c>
      <c r="AN500" s="4"/>
      <c r="AO500" s="3"/>
      <c r="AP500" s="4"/>
      <c r="AQ500" s="3" t="s">
        <v>20058</v>
      </c>
      <c r="AR500" s="4"/>
      <c r="AS500" s="3" t="s">
        <v>923</v>
      </c>
      <c r="AT500" s="4"/>
      <c r="AU500" s="3" t="s">
        <v>20057</v>
      </c>
      <c r="AV500" s="4"/>
      <c r="AW500" s="3" t="s">
        <v>20056</v>
      </c>
      <c r="AX500" s="4"/>
      <c r="AY500" s="3" t="s">
        <v>923</v>
      </c>
      <c r="AZ500" s="4"/>
      <c r="BA500" s="3" t="s">
        <v>20044</v>
      </c>
      <c r="BB500" s="4"/>
      <c r="BC500" s="3" t="s">
        <v>20055</v>
      </c>
      <c r="BD500" s="4" t="s">
        <v>20054</v>
      </c>
      <c r="BE500" s="3" t="s">
        <v>20053</v>
      </c>
    </row>
    <row r="501" spans="2:57" customFormat="1">
      <c r="B501" t="str">
        <f>IFERROR(VLOOKUP(E501,Swadesh!$C$6:$D$212,2,FALSE),"")</f>
        <v/>
      </c>
      <c r="D501" t="s">
        <v>19405</v>
      </c>
      <c r="E501" s="6" t="s">
        <v>20052</v>
      </c>
      <c r="F501" s="5">
        <v>6.4610000000000003</v>
      </c>
      <c r="G501">
        <f t="shared" si="7"/>
        <v>3</v>
      </c>
      <c r="H501" s="3" t="s">
        <v>923</v>
      </c>
      <c r="I501" s="4"/>
      <c r="J501" s="3" t="s">
        <v>20051</v>
      </c>
      <c r="K501" s="4" t="s">
        <v>20050</v>
      </c>
      <c r="L501" s="3"/>
      <c r="M501" s="4"/>
      <c r="N501" s="3" t="s">
        <v>20049</v>
      </c>
      <c r="O501" s="4"/>
      <c r="P501" t="s">
        <v>907</v>
      </c>
      <c r="Q501" s="3"/>
      <c r="R501" s="4"/>
      <c r="S501" t="s">
        <v>907</v>
      </c>
      <c r="T501" s="3"/>
      <c r="U501" s="4"/>
      <c r="V501" s="3"/>
      <c r="W501" s="4"/>
      <c r="X501" s="3"/>
      <c r="Y501" s="4"/>
      <c r="Z501" t="s">
        <v>907</v>
      </c>
      <c r="AA501" s="3" t="s">
        <v>923</v>
      </c>
      <c r="AB501" s="4"/>
      <c r="AC501" s="3" t="s">
        <v>20048</v>
      </c>
      <c r="AD501" s="4"/>
      <c r="AE501" s="3" t="s">
        <v>923</v>
      </c>
      <c r="AF501" s="4"/>
      <c r="AG501" s="3"/>
      <c r="AH501" s="4"/>
      <c r="AI501" s="3" t="s">
        <v>20047</v>
      </c>
      <c r="AJ501" s="4"/>
      <c r="AK501" s="3" t="s">
        <v>923</v>
      </c>
      <c r="AL501" s="4"/>
      <c r="AM501" s="3" t="s">
        <v>20046</v>
      </c>
      <c r="AN501" s="4"/>
      <c r="AO501" s="3"/>
      <c r="AP501" s="4"/>
      <c r="AQ501" s="3" t="s">
        <v>20045</v>
      </c>
      <c r="AR501" s="4"/>
      <c r="AS501" s="3" t="s">
        <v>923</v>
      </c>
      <c r="AT501" s="4"/>
      <c r="AU501" s="3" t="s">
        <v>3522</v>
      </c>
      <c r="AV501" s="4"/>
      <c r="AW501" s="3" t="s">
        <v>923</v>
      </c>
      <c r="AX501" s="4"/>
      <c r="AY501" s="3" t="s">
        <v>923</v>
      </c>
      <c r="AZ501" s="4"/>
      <c r="BA501" s="3" t="s">
        <v>20044</v>
      </c>
      <c r="BB501" s="4"/>
      <c r="BC501" s="3" t="s">
        <v>923</v>
      </c>
      <c r="BD501" s="4"/>
      <c r="BE501" s="3" t="s">
        <v>1872</v>
      </c>
    </row>
    <row r="502" spans="2:57" customFormat="1">
      <c r="B502" t="str">
        <f>IFERROR(VLOOKUP(E502,Swadesh!$C$6:$D$212,2,FALSE),"")</f>
        <v/>
      </c>
      <c r="D502" t="s">
        <v>19405</v>
      </c>
      <c r="E502" s="6" t="s">
        <v>20043</v>
      </c>
      <c r="F502" s="5">
        <v>6.48</v>
      </c>
      <c r="G502">
        <f t="shared" si="7"/>
        <v>2</v>
      </c>
      <c r="H502" s="3" t="s">
        <v>20042</v>
      </c>
      <c r="I502" s="4" t="s">
        <v>20041</v>
      </c>
      <c r="J502" s="3" t="s">
        <v>20040</v>
      </c>
      <c r="K502" s="4" t="s">
        <v>20039</v>
      </c>
      <c r="L502" s="3" t="s">
        <v>20038</v>
      </c>
      <c r="M502" s="4"/>
      <c r="N502" s="3" t="s">
        <v>20037</v>
      </c>
      <c r="O502" s="4"/>
      <c r="P502" t="s">
        <v>907</v>
      </c>
      <c r="Q502" s="3"/>
      <c r="R502" s="4"/>
      <c r="S502" t="s">
        <v>907</v>
      </c>
      <c r="T502" s="3"/>
      <c r="U502" s="4"/>
      <c r="V502" s="3" t="s">
        <v>20036</v>
      </c>
      <c r="W502" s="4"/>
      <c r="X502" s="3" t="s">
        <v>20035</v>
      </c>
      <c r="Y502" s="4"/>
      <c r="Z502" t="s">
        <v>907</v>
      </c>
      <c r="AA502" s="3"/>
      <c r="AB502" s="4"/>
      <c r="AC502" s="3" t="s">
        <v>20034</v>
      </c>
      <c r="AD502" s="4"/>
      <c r="AE502" s="3" t="s">
        <v>20033</v>
      </c>
      <c r="AF502" s="4"/>
      <c r="AG502" s="3" t="s">
        <v>20032</v>
      </c>
      <c r="AH502" s="4"/>
      <c r="AI502" s="3" t="s">
        <v>20031</v>
      </c>
      <c r="AJ502" s="4"/>
      <c r="AK502" s="3" t="s">
        <v>20030</v>
      </c>
      <c r="AL502" s="4"/>
      <c r="AM502" s="3" t="s">
        <v>20029</v>
      </c>
      <c r="AN502" s="4"/>
      <c r="AO502" s="3" t="s">
        <v>20028</v>
      </c>
      <c r="AP502" s="4"/>
      <c r="AQ502" s="3" t="s">
        <v>20027</v>
      </c>
      <c r="AR502" s="4"/>
      <c r="AS502" s="3" t="s">
        <v>923</v>
      </c>
      <c r="AT502" s="4"/>
      <c r="AU502" s="3" t="s">
        <v>20026</v>
      </c>
      <c r="AV502" s="4"/>
      <c r="AW502" s="3" t="s">
        <v>20025</v>
      </c>
      <c r="AX502" s="4"/>
      <c r="AY502" s="3" t="s">
        <v>20024</v>
      </c>
      <c r="AZ502" s="4" t="s">
        <v>20023</v>
      </c>
      <c r="BA502" s="3" t="s">
        <v>20022</v>
      </c>
      <c r="BB502" s="4"/>
      <c r="BC502" s="3" t="s">
        <v>20021</v>
      </c>
      <c r="BD502" s="4"/>
      <c r="BE502" s="3" t="s">
        <v>20020</v>
      </c>
    </row>
    <row r="503" spans="2:57" customFormat="1">
      <c r="B503" t="str">
        <f>IFERROR(VLOOKUP(E503,Swadesh!$C$6:$D$212,2,FALSE),"")</f>
        <v/>
      </c>
      <c r="D503" t="s">
        <v>19405</v>
      </c>
      <c r="E503" s="6" t="s">
        <v>20019</v>
      </c>
      <c r="F503" s="5">
        <v>6.49</v>
      </c>
      <c r="G503">
        <f t="shared" si="7"/>
        <v>2</v>
      </c>
      <c r="H503" s="3" t="s">
        <v>20018</v>
      </c>
      <c r="I503" s="4"/>
      <c r="J503" s="3" t="s">
        <v>20017</v>
      </c>
      <c r="K503" s="4" t="s">
        <v>20016</v>
      </c>
      <c r="L503" s="3" t="s">
        <v>20015</v>
      </c>
      <c r="M503" s="4"/>
      <c r="N503" s="3" t="s">
        <v>20014</v>
      </c>
      <c r="O503" s="4"/>
      <c r="P503" t="s">
        <v>907</v>
      </c>
      <c r="Q503" s="3"/>
      <c r="R503" s="4"/>
      <c r="S503" t="s">
        <v>907</v>
      </c>
      <c r="T503" s="3"/>
      <c r="U503" s="4"/>
      <c r="V503" s="3" t="s">
        <v>20013</v>
      </c>
      <c r="W503" s="4"/>
      <c r="X503" s="3" t="s">
        <v>20012</v>
      </c>
      <c r="Y503" s="4"/>
      <c r="Z503" t="s">
        <v>907</v>
      </c>
      <c r="AA503" s="3"/>
      <c r="AB503" s="4"/>
      <c r="AC503" s="3" t="s">
        <v>20011</v>
      </c>
      <c r="AD503" s="4"/>
      <c r="AE503" s="3" t="s">
        <v>20010</v>
      </c>
      <c r="AF503" s="4"/>
      <c r="AG503" s="3"/>
      <c r="AH503" s="4"/>
      <c r="AI503" s="3" t="s">
        <v>20009</v>
      </c>
      <c r="AJ503" s="4"/>
      <c r="AK503" s="3" t="s">
        <v>20008</v>
      </c>
      <c r="AL503" s="4"/>
      <c r="AM503" s="3" t="s">
        <v>20007</v>
      </c>
      <c r="AN503" s="4"/>
      <c r="AO503" s="3" t="s">
        <v>20006</v>
      </c>
      <c r="AP503" s="4"/>
      <c r="AQ503" s="3" t="s">
        <v>20005</v>
      </c>
      <c r="AR503" s="4"/>
      <c r="AS503" s="3" t="s">
        <v>923</v>
      </c>
      <c r="AT503" s="4"/>
      <c r="AU503" s="3" t="s">
        <v>20004</v>
      </c>
      <c r="AV503" s="4"/>
      <c r="AW503" s="3" t="s">
        <v>20003</v>
      </c>
      <c r="AX503" s="4"/>
      <c r="AY503" s="3" t="s">
        <v>923</v>
      </c>
      <c r="AZ503" s="4"/>
      <c r="BA503" s="3" t="s">
        <v>20002</v>
      </c>
      <c r="BB503" s="4"/>
      <c r="BC503" s="3" t="s">
        <v>20001</v>
      </c>
      <c r="BD503" s="4"/>
      <c r="BE503" s="3" t="s">
        <v>20000</v>
      </c>
    </row>
    <row r="504" spans="2:57" customFormat="1">
      <c r="B504" t="str">
        <f>IFERROR(VLOOKUP(E504,Swadesh!$C$6:$D$212,2,FALSE),"")</f>
        <v/>
      </c>
      <c r="D504" t="s">
        <v>19405</v>
      </c>
      <c r="E504" s="6" t="s">
        <v>19999</v>
      </c>
      <c r="F504" s="5">
        <v>6.51</v>
      </c>
      <c r="G504">
        <f t="shared" si="7"/>
        <v>2</v>
      </c>
      <c r="H504" s="3" t="s">
        <v>19998</v>
      </c>
      <c r="I504" s="4" t="s">
        <v>19997</v>
      </c>
      <c r="J504" s="3" t="s">
        <v>19996</v>
      </c>
      <c r="K504" s="4" t="s">
        <v>1176</v>
      </c>
      <c r="L504" s="3" t="s">
        <v>19995</v>
      </c>
      <c r="M504" s="4"/>
      <c r="N504" s="3" t="s">
        <v>19994</v>
      </c>
      <c r="O504" s="4"/>
      <c r="P504" t="s">
        <v>907</v>
      </c>
      <c r="Q504" s="3"/>
      <c r="R504" s="4"/>
      <c r="S504" t="s">
        <v>907</v>
      </c>
      <c r="T504" s="3"/>
      <c r="U504" s="4"/>
      <c r="V504" s="3" t="s">
        <v>19993</v>
      </c>
      <c r="W504" s="4"/>
      <c r="X504" s="3" t="s">
        <v>19992</v>
      </c>
      <c r="Y504" s="4" t="s">
        <v>19991</v>
      </c>
      <c r="Z504" t="s">
        <v>907</v>
      </c>
      <c r="AA504" s="3"/>
      <c r="AB504" s="4"/>
      <c r="AC504" s="3" t="s">
        <v>19990</v>
      </c>
      <c r="AD504" s="4"/>
      <c r="AE504" s="3" t="s">
        <v>19989</v>
      </c>
      <c r="AF504" s="4"/>
      <c r="AG504" s="3" t="s">
        <v>19988</v>
      </c>
      <c r="AH504" s="4"/>
      <c r="AI504" s="3" t="s">
        <v>19987</v>
      </c>
      <c r="AJ504" s="4"/>
      <c r="AK504" s="3" t="s">
        <v>19986</v>
      </c>
      <c r="AL504" s="4" t="s">
        <v>19985</v>
      </c>
      <c r="AM504" s="3" t="s">
        <v>19984</v>
      </c>
      <c r="AN504" s="4"/>
      <c r="AO504" s="3" t="s">
        <v>19983</v>
      </c>
      <c r="AP504" s="4"/>
      <c r="AQ504" s="3" t="s">
        <v>19982</v>
      </c>
      <c r="AR504" s="4"/>
      <c r="AS504" s="3" t="s">
        <v>19981</v>
      </c>
      <c r="AT504" s="4"/>
      <c r="AU504" s="3" t="s">
        <v>19980</v>
      </c>
      <c r="AV504" s="4"/>
      <c r="AW504" s="3" t="s">
        <v>19979</v>
      </c>
      <c r="AX504" s="4"/>
      <c r="AY504" s="3" t="s">
        <v>19978</v>
      </c>
      <c r="AZ504" s="4"/>
      <c r="BA504" s="3" t="s">
        <v>19977</v>
      </c>
      <c r="BB504" s="4"/>
      <c r="BC504" s="3" t="s">
        <v>19976</v>
      </c>
      <c r="BD504" s="4"/>
      <c r="BE504" s="3" t="s">
        <v>19975</v>
      </c>
    </row>
    <row r="505" spans="2:57" customFormat="1">
      <c r="B505" t="str">
        <f>IFERROR(VLOOKUP(E505,Swadesh!$C$6:$D$212,2,FALSE),"")</f>
        <v/>
      </c>
      <c r="D505" t="s">
        <v>19405</v>
      </c>
      <c r="E505" s="6" t="s">
        <v>19974</v>
      </c>
      <c r="F505" s="5">
        <v>6.52</v>
      </c>
      <c r="G505">
        <f t="shared" si="7"/>
        <v>2</v>
      </c>
      <c r="H505" s="3"/>
      <c r="I505" s="4" t="s">
        <v>19973</v>
      </c>
      <c r="J505" s="3" t="s">
        <v>19972</v>
      </c>
      <c r="K505" s="4" t="s">
        <v>19971</v>
      </c>
      <c r="L505" s="3" t="s">
        <v>19970</v>
      </c>
      <c r="M505" s="4" t="s">
        <v>2577</v>
      </c>
      <c r="N505" s="3" t="s">
        <v>19969</v>
      </c>
      <c r="O505" s="4"/>
      <c r="P505" t="s">
        <v>907</v>
      </c>
      <c r="Q505" s="3"/>
      <c r="R505" s="4"/>
      <c r="S505" t="s">
        <v>907</v>
      </c>
      <c r="T505" s="3"/>
      <c r="U505" s="4"/>
      <c r="V505" s="3" t="s">
        <v>19968</v>
      </c>
      <c r="W505" s="4"/>
      <c r="X505" s="3" t="s">
        <v>19967</v>
      </c>
      <c r="Y505" s="4"/>
      <c r="Z505" t="s">
        <v>907</v>
      </c>
      <c r="AA505" s="3"/>
      <c r="AB505" s="4"/>
      <c r="AC505" s="3" t="s">
        <v>19966</v>
      </c>
      <c r="AD505" s="4"/>
      <c r="AE505" s="3" t="s">
        <v>19965</v>
      </c>
      <c r="AF505" s="4"/>
      <c r="AG505" s="3"/>
      <c r="AH505" s="4"/>
      <c r="AI505" s="3" t="s">
        <v>19964</v>
      </c>
      <c r="AJ505" s="4"/>
      <c r="AK505" s="3" t="s">
        <v>19963</v>
      </c>
      <c r="AL505" s="4"/>
      <c r="AM505" s="3" t="s">
        <v>19962</v>
      </c>
      <c r="AN505" s="4"/>
      <c r="AO505" s="3" t="s">
        <v>19961</v>
      </c>
      <c r="AP505" s="4"/>
      <c r="AQ505" s="3" t="s">
        <v>19960</v>
      </c>
      <c r="AR505" s="4" t="s">
        <v>19959</v>
      </c>
      <c r="AS505" s="3" t="s">
        <v>923</v>
      </c>
      <c r="AT505" s="4"/>
      <c r="AU505" s="3" t="s">
        <v>19958</v>
      </c>
      <c r="AV505" s="4"/>
      <c r="AW505" s="3" t="s">
        <v>19957</v>
      </c>
      <c r="AX505" s="4"/>
      <c r="AY505" s="3" t="s">
        <v>19956</v>
      </c>
      <c r="AZ505" s="4"/>
      <c r="BA505" s="3" t="s">
        <v>19955</v>
      </c>
      <c r="BB505" s="4"/>
      <c r="BC505" s="3" t="s">
        <v>19954</v>
      </c>
      <c r="BD505" s="4"/>
      <c r="BE505" s="3" t="s">
        <v>19953</v>
      </c>
    </row>
    <row r="506" spans="2:57" customFormat="1">
      <c r="B506" t="str">
        <f>IFERROR(VLOOKUP(E506,Swadesh!$C$6:$D$212,2,FALSE),"")</f>
        <v/>
      </c>
      <c r="D506" t="s">
        <v>19405</v>
      </c>
      <c r="E506" s="6" t="s">
        <v>19952</v>
      </c>
      <c r="F506" s="5">
        <v>6.54</v>
      </c>
      <c r="G506">
        <f t="shared" si="7"/>
        <v>2</v>
      </c>
      <c r="H506" s="3" t="s">
        <v>19951</v>
      </c>
      <c r="I506" s="4"/>
      <c r="J506" s="3" t="s">
        <v>19950</v>
      </c>
      <c r="K506" s="4" t="s">
        <v>1176</v>
      </c>
      <c r="L506" s="3" t="s">
        <v>19949</v>
      </c>
      <c r="M506" s="4"/>
      <c r="N506" s="3" t="s">
        <v>19948</v>
      </c>
      <c r="O506" s="4"/>
      <c r="P506" t="s">
        <v>907</v>
      </c>
      <c r="Q506" s="3"/>
      <c r="R506" s="4"/>
      <c r="S506" t="s">
        <v>907</v>
      </c>
      <c r="T506" s="3"/>
      <c r="U506" s="4"/>
      <c r="V506" s="3"/>
      <c r="W506" s="4"/>
      <c r="X506" s="3"/>
      <c r="Y506" s="4"/>
      <c r="Z506" t="s">
        <v>907</v>
      </c>
      <c r="AA506" s="3" t="s">
        <v>923</v>
      </c>
      <c r="AB506" s="4"/>
      <c r="AC506" s="3" t="s">
        <v>19947</v>
      </c>
      <c r="AD506" s="4"/>
      <c r="AE506" s="3" t="s">
        <v>19946</v>
      </c>
      <c r="AF506" s="4"/>
      <c r="AG506" s="3" t="s">
        <v>19945</v>
      </c>
      <c r="AH506" s="4"/>
      <c r="AI506" s="3" t="s">
        <v>19944</v>
      </c>
      <c r="AJ506" s="4"/>
      <c r="AK506" s="3" t="s">
        <v>19943</v>
      </c>
      <c r="AL506" s="4"/>
      <c r="AM506" s="3" t="s">
        <v>19942</v>
      </c>
      <c r="AN506" s="4"/>
      <c r="AO506" s="3" t="s">
        <v>19941</v>
      </c>
      <c r="AP506" s="4"/>
      <c r="AQ506" s="3" t="s">
        <v>19940</v>
      </c>
      <c r="AR506" s="4"/>
      <c r="AS506" s="3" t="s">
        <v>923</v>
      </c>
      <c r="AT506" s="4"/>
      <c r="AU506" s="3" t="s">
        <v>19939</v>
      </c>
      <c r="AV506" s="4"/>
      <c r="AW506" s="3" t="s">
        <v>19938</v>
      </c>
      <c r="AX506" s="4"/>
      <c r="AY506" s="3" t="s">
        <v>19937</v>
      </c>
      <c r="AZ506" s="4"/>
      <c r="BA506" s="3" t="s">
        <v>19936</v>
      </c>
      <c r="BB506" s="4"/>
      <c r="BC506" s="3" t="s">
        <v>19935</v>
      </c>
      <c r="BD506" s="4"/>
      <c r="BE506" s="3" t="s">
        <v>19934</v>
      </c>
    </row>
    <row r="507" spans="2:57" customFormat="1">
      <c r="B507" t="str">
        <f>IFERROR(VLOOKUP(E507,Swadesh!$C$6:$D$212,2,FALSE),"")</f>
        <v/>
      </c>
      <c r="D507" t="s">
        <v>19405</v>
      </c>
      <c r="E507" s="6" t="s">
        <v>19933</v>
      </c>
      <c r="F507" s="5">
        <v>6.55</v>
      </c>
      <c r="G507">
        <f t="shared" si="7"/>
        <v>2</v>
      </c>
      <c r="H507" s="3" t="s">
        <v>19932</v>
      </c>
      <c r="I507" s="4" t="s">
        <v>19931</v>
      </c>
      <c r="J507" s="3" t="s">
        <v>19930</v>
      </c>
      <c r="K507" s="4" t="s">
        <v>19929</v>
      </c>
      <c r="L507" s="3" t="s">
        <v>19928</v>
      </c>
      <c r="M507" s="4"/>
      <c r="N507" s="3" t="s">
        <v>19927</v>
      </c>
      <c r="O507" s="4"/>
      <c r="P507" t="s">
        <v>907</v>
      </c>
      <c r="Q507" s="3"/>
      <c r="R507" s="4"/>
      <c r="S507" t="s">
        <v>907</v>
      </c>
      <c r="T507" s="3"/>
      <c r="U507" s="4"/>
      <c r="V507" s="3" t="s">
        <v>19926</v>
      </c>
      <c r="W507" s="4"/>
      <c r="X507" s="3" t="s">
        <v>19925</v>
      </c>
      <c r="Y507" s="4"/>
      <c r="Z507" t="s">
        <v>907</v>
      </c>
      <c r="AA507" s="3" t="s">
        <v>19924</v>
      </c>
      <c r="AB507" s="4"/>
      <c r="AC507" s="3" t="s">
        <v>19923</v>
      </c>
      <c r="AD507" s="4"/>
      <c r="AE507" s="3" t="s">
        <v>19922</v>
      </c>
      <c r="AF507" s="4" t="s">
        <v>19921</v>
      </c>
      <c r="AG507" s="3" t="s">
        <v>19920</v>
      </c>
      <c r="AH507" s="4"/>
      <c r="AI507" s="3" t="s">
        <v>19919</v>
      </c>
      <c r="AJ507" s="4"/>
      <c r="AK507" s="3" t="s">
        <v>19918</v>
      </c>
      <c r="AL507" s="4"/>
      <c r="AM507" s="3" t="s">
        <v>19917</v>
      </c>
      <c r="AN507" s="4"/>
      <c r="AO507" s="3" t="s">
        <v>19916</v>
      </c>
      <c r="AP507" s="4"/>
      <c r="AQ507" s="3" t="s">
        <v>19915</v>
      </c>
      <c r="AR507" s="4"/>
      <c r="AS507" s="3" t="s">
        <v>923</v>
      </c>
      <c r="AT507" s="4"/>
      <c r="AU507" s="3" t="s">
        <v>19914</v>
      </c>
      <c r="AV507" s="4"/>
      <c r="AW507" s="3" t="s">
        <v>19913</v>
      </c>
      <c r="AX507" s="4"/>
      <c r="AY507" s="3" t="s">
        <v>19912</v>
      </c>
      <c r="AZ507" s="4"/>
      <c r="BA507" s="3" t="s">
        <v>19911</v>
      </c>
      <c r="BB507" s="4"/>
      <c r="BC507" s="3" t="s">
        <v>19910</v>
      </c>
      <c r="BD507" s="4"/>
      <c r="BE507" s="3" t="s">
        <v>19909</v>
      </c>
    </row>
    <row r="508" spans="2:57" customFormat="1">
      <c r="B508" t="str">
        <f>IFERROR(VLOOKUP(E508,Swadesh!$C$6:$D$212,2,FALSE),"")</f>
        <v/>
      </c>
      <c r="D508" t="s">
        <v>19405</v>
      </c>
      <c r="E508" s="6" t="s">
        <v>19908</v>
      </c>
      <c r="F508" s="5">
        <v>6.57</v>
      </c>
      <c r="G508">
        <f t="shared" si="7"/>
        <v>2</v>
      </c>
      <c r="H508" s="3" t="s">
        <v>19907</v>
      </c>
      <c r="I508" s="4"/>
      <c r="J508" s="3" t="s">
        <v>19906</v>
      </c>
      <c r="K508" s="4"/>
      <c r="L508" s="3" t="s">
        <v>19905</v>
      </c>
      <c r="M508" s="4"/>
      <c r="N508" s="3" t="s">
        <v>19904</v>
      </c>
      <c r="O508" s="4"/>
      <c r="P508" t="s">
        <v>907</v>
      </c>
      <c r="Q508" s="3"/>
      <c r="R508" s="4"/>
      <c r="S508" t="s">
        <v>907</v>
      </c>
      <c r="T508" s="3" t="s">
        <v>19903</v>
      </c>
      <c r="U508" s="4"/>
      <c r="V508" s="3" t="s">
        <v>19902</v>
      </c>
      <c r="W508" s="4"/>
      <c r="X508" s="3" t="s">
        <v>19901</v>
      </c>
      <c r="Y508" s="4"/>
      <c r="Z508" t="s">
        <v>907</v>
      </c>
      <c r="AA508" s="3" t="s">
        <v>19900</v>
      </c>
      <c r="AB508" s="4" t="s">
        <v>19899</v>
      </c>
      <c r="AC508" s="3" t="s">
        <v>19898</v>
      </c>
      <c r="AD508" s="4"/>
      <c r="AE508" s="3" t="s">
        <v>19897</v>
      </c>
      <c r="AF508" s="4"/>
      <c r="AG508" s="3" t="s">
        <v>19896</v>
      </c>
      <c r="AH508" s="4"/>
      <c r="AI508" s="3" t="s">
        <v>19895</v>
      </c>
      <c r="AJ508" s="4"/>
      <c r="AK508" s="3" t="s">
        <v>19894</v>
      </c>
      <c r="AL508" s="4" t="s">
        <v>19893</v>
      </c>
      <c r="AM508" s="3" t="s">
        <v>19892</v>
      </c>
      <c r="AN508" s="4"/>
      <c r="AO508" s="3" t="s">
        <v>19891</v>
      </c>
      <c r="AP508" s="4"/>
      <c r="AQ508" s="3" t="s">
        <v>19890</v>
      </c>
      <c r="AR508" s="4"/>
      <c r="AS508" s="3" t="s">
        <v>19889</v>
      </c>
      <c r="AT508" s="4"/>
      <c r="AU508" s="3" t="s">
        <v>19888</v>
      </c>
      <c r="AV508" s="4"/>
      <c r="AW508" s="3" t="s">
        <v>19887</v>
      </c>
      <c r="AX508" s="4"/>
      <c r="AY508" s="3" t="s">
        <v>19886</v>
      </c>
      <c r="AZ508" s="4"/>
      <c r="BA508" s="3" t="s">
        <v>19885</v>
      </c>
      <c r="BB508" s="4"/>
      <c r="BC508" s="3" t="s">
        <v>19884</v>
      </c>
      <c r="BD508" s="4"/>
      <c r="BE508" s="3" t="s">
        <v>19883</v>
      </c>
    </row>
    <row r="509" spans="2:57" customFormat="1">
      <c r="B509" t="str">
        <f>IFERROR(VLOOKUP(E509,Swadesh!$C$6:$D$212,2,FALSE),"")</f>
        <v/>
      </c>
      <c r="D509" t="s">
        <v>19405</v>
      </c>
      <c r="E509" s="6" t="s">
        <v>19882</v>
      </c>
      <c r="F509" s="5">
        <v>6.58</v>
      </c>
      <c r="G509">
        <f t="shared" si="7"/>
        <v>2</v>
      </c>
      <c r="H509" s="3" t="s">
        <v>19881</v>
      </c>
      <c r="I509" s="4"/>
      <c r="J509" s="3" t="s">
        <v>19880</v>
      </c>
      <c r="K509" s="4" t="s">
        <v>959</v>
      </c>
      <c r="L509" s="3" t="s">
        <v>19879</v>
      </c>
      <c r="M509" s="4"/>
      <c r="N509" s="3" t="s">
        <v>19878</v>
      </c>
      <c r="O509" s="4"/>
      <c r="P509" t="s">
        <v>907</v>
      </c>
      <c r="Q509" s="3"/>
      <c r="R509" s="4"/>
      <c r="S509" t="s">
        <v>907</v>
      </c>
      <c r="T509" s="3"/>
      <c r="U509" s="4"/>
      <c r="V509" s="3"/>
      <c r="W509" s="4"/>
      <c r="X509" s="3" t="s">
        <v>19877</v>
      </c>
      <c r="Y509" s="4"/>
      <c r="Z509" t="s">
        <v>907</v>
      </c>
      <c r="AA509" s="3" t="s">
        <v>19876</v>
      </c>
      <c r="AB509" s="4"/>
      <c r="AC509" s="3" t="s">
        <v>19875</v>
      </c>
      <c r="AD509" s="4"/>
      <c r="AE509" s="3" t="s">
        <v>19874</v>
      </c>
      <c r="AF509" s="4" t="s">
        <v>19873</v>
      </c>
      <c r="AG509" s="3" t="s">
        <v>19872</v>
      </c>
      <c r="AH509" s="4"/>
      <c r="AI509" s="3" t="s">
        <v>19871</v>
      </c>
      <c r="AJ509" s="4"/>
      <c r="AK509" s="3" t="s">
        <v>19871</v>
      </c>
      <c r="AL509" s="4"/>
      <c r="AM509" s="3" t="s">
        <v>19870</v>
      </c>
      <c r="AN509" s="4"/>
      <c r="AO509" s="3" t="s">
        <v>19869</v>
      </c>
      <c r="AP509" s="4"/>
      <c r="AQ509" s="3" t="s">
        <v>19868</v>
      </c>
      <c r="AR509" s="4"/>
      <c r="AS509" s="3" t="s">
        <v>923</v>
      </c>
      <c r="AT509" s="4"/>
      <c r="AU509" s="3" t="s">
        <v>19867</v>
      </c>
      <c r="AV509" s="4"/>
      <c r="AW509" s="3" t="s">
        <v>19866</v>
      </c>
      <c r="AX509" s="4"/>
      <c r="AY509" s="3" t="s">
        <v>19865</v>
      </c>
      <c r="AZ509" s="4"/>
      <c r="BA509" s="3" t="s">
        <v>19864</v>
      </c>
      <c r="BB509" s="4"/>
      <c r="BC509" s="3" t="s">
        <v>19863</v>
      </c>
      <c r="BD509" s="4" t="s">
        <v>19862</v>
      </c>
      <c r="BE509" s="3" t="s">
        <v>19861</v>
      </c>
    </row>
    <row r="510" spans="2:57" customFormat="1">
      <c r="B510" t="str">
        <f>IFERROR(VLOOKUP(E510,Swadesh!$C$6:$D$212,2,FALSE),"")</f>
        <v/>
      </c>
      <c r="D510" t="s">
        <v>19405</v>
      </c>
      <c r="E510" s="6" t="s">
        <v>19860</v>
      </c>
      <c r="F510" s="5">
        <v>6.59</v>
      </c>
      <c r="G510">
        <f t="shared" si="7"/>
        <v>2</v>
      </c>
      <c r="H510" s="3" t="s">
        <v>19859</v>
      </c>
      <c r="I510" s="4"/>
      <c r="J510" s="3" t="s">
        <v>19858</v>
      </c>
      <c r="K510" s="4"/>
      <c r="L510" s="3" t="s">
        <v>19857</v>
      </c>
      <c r="M510" s="4"/>
      <c r="N510" s="3" t="s">
        <v>19856</v>
      </c>
      <c r="O510" s="4"/>
      <c r="P510" t="s">
        <v>907</v>
      </c>
      <c r="Q510" s="3"/>
      <c r="R510" s="4"/>
      <c r="S510" t="s">
        <v>907</v>
      </c>
      <c r="T510" s="3"/>
      <c r="U510" s="4"/>
      <c r="V510" s="3" t="s">
        <v>19855</v>
      </c>
      <c r="W510" s="4"/>
      <c r="X510" s="3" t="s">
        <v>19854</v>
      </c>
      <c r="Y510" s="4"/>
      <c r="Z510" t="s">
        <v>907</v>
      </c>
      <c r="AA510" s="3" t="s">
        <v>923</v>
      </c>
      <c r="AB510" s="4"/>
      <c r="AC510" s="3" t="s">
        <v>19853</v>
      </c>
      <c r="AD510" s="4"/>
      <c r="AE510" s="3" t="s">
        <v>19852</v>
      </c>
      <c r="AF510" s="4"/>
      <c r="AG510" s="3" t="s">
        <v>19851</v>
      </c>
      <c r="AH510" s="4"/>
      <c r="AI510" s="3" t="s">
        <v>19850</v>
      </c>
      <c r="AJ510" s="4"/>
      <c r="AK510" s="3" t="s">
        <v>19849</v>
      </c>
      <c r="AL510" s="4"/>
      <c r="AM510" s="3" t="s">
        <v>13513</v>
      </c>
      <c r="AN510" s="4"/>
      <c r="AO510" s="3" t="s">
        <v>19848</v>
      </c>
      <c r="AP510" s="4"/>
      <c r="AQ510" s="3" t="s">
        <v>19847</v>
      </c>
      <c r="AR510" s="4" t="s">
        <v>19846</v>
      </c>
      <c r="AS510" s="3" t="s">
        <v>923</v>
      </c>
      <c r="AT510" s="4"/>
      <c r="AU510" s="3" t="s">
        <v>19845</v>
      </c>
      <c r="AV510" s="4"/>
      <c r="AW510" s="3" t="s">
        <v>19844</v>
      </c>
      <c r="AX510" s="4"/>
      <c r="AY510" s="3" t="s">
        <v>19843</v>
      </c>
      <c r="AZ510" s="4"/>
      <c r="BA510" s="3" t="s">
        <v>19842</v>
      </c>
      <c r="BB510" s="4"/>
      <c r="BC510" s="3" t="s">
        <v>13506</v>
      </c>
      <c r="BD510" s="4"/>
      <c r="BE510" s="3" t="s">
        <v>19841</v>
      </c>
    </row>
    <row r="511" spans="2:57" customFormat="1">
      <c r="B511" t="str">
        <f>IFERROR(VLOOKUP(E511,Swadesh!$C$6:$D$212,2,FALSE),"")</f>
        <v/>
      </c>
      <c r="D511" t="s">
        <v>19405</v>
      </c>
      <c r="E511" s="6" t="s">
        <v>19840</v>
      </c>
      <c r="F511" s="5">
        <v>6.61</v>
      </c>
      <c r="G511">
        <f t="shared" si="7"/>
        <v>2</v>
      </c>
      <c r="H511" s="3" t="s">
        <v>19839</v>
      </c>
      <c r="I511" s="4" t="s">
        <v>19838</v>
      </c>
      <c r="J511" s="3" t="s">
        <v>19837</v>
      </c>
      <c r="K511" s="4"/>
      <c r="L511" s="3" t="s">
        <v>19836</v>
      </c>
      <c r="M511" s="4"/>
      <c r="N511" s="3" t="s">
        <v>19835</v>
      </c>
      <c r="O511" s="4"/>
      <c r="P511" t="s">
        <v>907</v>
      </c>
      <c r="Q511" s="3"/>
      <c r="R511" s="4"/>
      <c r="S511" t="s">
        <v>907</v>
      </c>
      <c r="T511" s="3"/>
      <c r="U511" s="4"/>
      <c r="V511" s="3" t="s">
        <v>19834</v>
      </c>
      <c r="W511" s="4"/>
      <c r="X511" s="3" t="s">
        <v>19833</v>
      </c>
      <c r="Y511" s="4"/>
      <c r="Z511" t="s">
        <v>907</v>
      </c>
      <c r="AA511" s="3"/>
      <c r="AB511" s="4"/>
      <c r="AC511" s="3" t="s">
        <v>19832</v>
      </c>
      <c r="AD511" s="4"/>
      <c r="AE511" s="3" t="s">
        <v>19831</v>
      </c>
      <c r="AF511" s="4"/>
      <c r="AG511" s="3"/>
      <c r="AH511" s="4"/>
      <c r="AI511" s="3" t="s">
        <v>19830</v>
      </c>
      <c r="AJ511" s="4"/>
      <c r="AK511" s="3" t="s">
        <v>19829</v>
      </c>
      <c r="AL511" s="4"/>
      <c r="AM511" s="3" t="s">
        <v>19828</v>
      </c>
      <c r="AN511" s="4"/>
      <c r="AO511" s="3"/>
      <c r="AP511" s="4"/>
      <c r="AQ511" s="3" t="s">
        <v>19827</v>
      </c>
      <c r="AR511" s="4"/>
      <c r="AS511" s="3" t="s">
        <v>923</v>
      </c>
      <c r="AT511" s="4"/>
      <c r="AU511" s="3" t="s">
        <v>19826</v>
      </c>
      <c r="AV511" s="4" t="s">
        <v>19825</v>
      </c>
      <c r="AW511" s="3" t="s">
        <v>19824</v>
      </c>
      <c r="AX511" s="4"/>
      <c r="AY511" s="3" t="s">
        <v>923</v>
      </c>
      <c r="AZ511" s="4"/>
      <c r="BA511" s="3" t="s">
        <v>19823</v>
      </c>
      <c r="BB511" s="4"/>
      <c r="BC511" s="3" t="s">
        <v>19822</v>
      </c>
      <c r="BD511" s="4"/>
      <c r="BE511" s="3" t="s">
        <v>19821</v>
      </c>
    </row>
    <row r="512" spans="2:57" customFormat="1">
      <c r="B512" t="str">
        <f>IFERROR(VLOOKUP(E512,Swadesh!$C$6:$D$212,2,FALSE),"")</f>
        <v/>
      </c>
      <c r="D512" t="s">
        <v>19405</v>
      </c>
      <c r="E512" s="6" t="s">
        <v>19820</v>
      </c>
      <c r="F512" s="5">
        <v>6.62</v>
      </c>
      <c r="G512">
        <f t="shared" si="7"/>
        <v>2</v>
      </c>
      <c r="H512" s="3"/>
      <c r="I512" s="4" t="s">
        <v>19819</v>
      </c>
      <c r="J512" s="3" t="s">
        <v>19818</v>
      </c>
      <c r="K512" s="4"/>
      <c r="L512" s="3" t="s">
        <v>19817</v>
      </c>
      <c r="M512" s="4"/>
      <c r="N512" s="3" t="s">
        <v>19816</v>
      </c>
      <c r="O512" s="4"/>
      <c r="P512" t="s">
        <v>907</v>
      </c>
      <c r="Q512" s="3"/>
      <c r="R512" s="4"/>
      <c r="S512" t="s">
        <v>907</v>
      </c>
      <c r="T512" s="3"/>
      <c r="U512" s="4"/>
      <c r="V512" s="3" t="s">
        <v>19815</v>
      </c>
      <c r="W512" s="4"/>
      <c r="X512" s="3" t="s">
        <v>19814</v>
      </c>
      <c r="Y512" s="4"/>
      <c r="Z512" t="s">
        <v>907</v>
      </c>
      <c r="AA512" s="3"/>
      <c r="AB512" s="4"/>
      <c r="AC512" s="3" t="s">
        <v>19813</v>
      </c>
      <c r="AD512" s="4"/>
      <c r="AE512" s="3" t="s">
        <v>19812</v>
      </c>
      <c r="AF512" s="4"/>
      <c r="AG512" s="3"/>
      <c r="AH512" s="4"/>
      <c r="AI512" s="3" t="s">
        <v>19811</v>
      </c>
      <c r="AJ512" s="4"/>
      <c r="AK512" s="3" t="s">
        <v>19810</v>
      </c>
      <c r="AL512" s="4" t="s">
        <v>19809</v>
      </c>
      <c r="AM512" s="3" t="s">
        <v>19808</v>
      </c>
      <c r="AN512" s="4"/>
      <c r="AO512" s="3"/>
      <c r="AP512" s="4"/>
      <c r="AQ512" s="3" t="s">
        <v>19807</v>
      </c>
      <c r="AR512" s="4"/>
      <c r="AS512" s="3" t="s">
        <v>923</v>
      </c>
      <c r="AT512" s="4"/>
      <c r="AU512" s="3" t="s">
        <v>19806</v>
      </c>
      <c r="AV512" s="4" t="s">
        <v>19805</v>
      </c>
      <c r="AW512" s="3" t="s">
        <v>19804</v>
      </c>
      <c r="AX512" s="4"/>
      <c r="AY512" s="3" t="s">
        <v>923</v>
      </c>
      <c r="AZ512" s="4"/>
      <c r="BA512" s="3" t="s">
        <v>19803</v>
      </c>
      <c r="BB512" s="4"/>
      <c r="BC512" s="3" t="s">
        <v>923</v>
      </c>
      <c r="BD512" s="4"/>
      <c r="BE512" s="3" t="s">
        <v>19802</v>
      </c>
    </row>
    <row r="513" spans="2:57" customFormat="1">
      <c r="B513" t="str">
        <f>IFERROR(VLOOKUP(E513,Swadesh!$C$6:$D$212,2,FALSE),"")</f>
        <v/>
      </c>
      <c r="D513" t="s">
        <v>19405</v>
      </c>
      <c r="E513" s="6" t="s">
        <v>17550</v>
      </c>
      <c r="F513" s="5">
        <v>6.63</v>
      </c>
      <c r="G513">
        <f t="shared" si="7"/>
        <v>2</v>
      </c>
      <c r="H513" s="3" t="s">
        <v>19801</v>
      </c>
      <c r="I513" s="4" t="s">
        <v>19800</v>
      </c>
      <c r="J513" s="3" t="s">
        <v>19799</v>
      </c>
      <c r="K513" s="4" t="s">
        <v>15912</v>
      </c>
      <c r="L513" s="3" t="s">
        <v>19798</v>
      </c>
      <c r="M513" s="4"/>
      <c r="N513" s="3" t="s">
        <v>19797</v>
      </c>
      <c r="O513" s="4"/>
      <c r="P513" t="s">
        <v>907</v>
      </c>
      <c r="Q513" s="3"/>
      <c r="R513" s="4"/>
      <c r="S513" t="s">
        <v>907</v>
      </c>
      <c r="T513" s="3"/>
      <c r="U513" s="4"/>
      <c r="V513" s="3" t="s">
        <v>19796</v>
      </c>
      <c r="W513" s="4"/>
      <c r="X513" s="3" t="s">
        <v>19795</v>
      </c>
      <c r="Y513" s="4"/>
      <c r="Z513" t="s">
        <v>907</v>
      </c>
      <c r="AA513" s="3"/>
      <c r="AB513" s="4"/>
      <c r="AC513" s="3" t="s">
        <v>19794</v>
      </c>
      <c r="AD513" s="4"/>
      <c r="AE513" s="3" t="s">
        <v>19793</v>
      </c>
      <c r="AF513" s="4"/>
      <c r="AG513" s="3" t="s">
        <v>19792</v>
      </c>
      <c r="AH513" s="4"/>
      <c r="AI513" s="3" t="s">
        <v>19791</v>
      </c>
      <c r="AJ513" s="4"/>
      <c r="AK513" s="3" t="s">
        <v>19790</v>
      </c>
      <c r="AL513" s="4"/>
      <c r="AM513" s="3" t="s">
        <v>19789</v>
      </c>
      <c r="AN513" s="4"/>
      <c r="AO513" s="3" t="s">
        <v>19788</v>
      </c>
      <c r="AP513" s="4"/>
      <c r="AQ513" s="3" t="s">
        <v>19787</v>
      </c>
      <c r="AR513" s="4"/>
      <c r="AS513" s="3" t="s">
        <v>923</v>
      </c>
      <c r="AT513" s="4"/>
      <c r="AU513" s="3" t="s">
        <v>19786</v>
      </c>
      <c r="AV513" s="4"/>
      <c r="AW513" s="3" t="s">
        <v>19785</v>
      </c>
      <c r="AX513" s="4"/>
      <c r="AY513" s="3" t="s">
        <v>19784</v>
      </c>
      <c r="AZ513" s="4"/>
      <c r="BA513" s="3" t="s">
        <v>19783</v>
      </c>
      <c r="BB513" s="4"/>
      <c r="BC513" s="3" t="s">
        <v>19782</v>
      </c>
      <c r="BD513" s="4"/>
      <c r="BE513" s="3" t="s">
        <v>19781</v>
      </c>
    </row>
    <row r="514" spans="2:57" customFormat="1">
      <c r="B514" t="str">
        <f>IFERROR(VLOOKUP(E514,Swadesh!$C$6:$D$212,2,FALSE),"")</f>
        <v/>
      </c>
      <c r="D514" t="s">
        <v>19405</v>
      </c>
      <c r="E514" s="6" t="s">
        <v>19780</v>
      </c>
      <c r="F514" s="5">
        <v>6.71</v>
      </c>
      <c r="G514">
        <f t="shared" si="7"/>
        <v>2</v>
      </c>
      <c r="H514" s="3" t="s">
        <v>19779</v>
      </c>
      <c r="I514" s="4"/>
      <c r="J514" s="3" t="s">
        <v>19778</v>
      </c>
      <c r="K514" s="4" t="s">
        <v>19777</v>
      </c>
      <c r="L514" s="3" t="s">
        <v>19776</v>
      </c>
      <c r="M514" s="4"/>
      <c r="N514" s="3" t="s">
        <v>19775</v>
      </c>
      <c r="O514" s="4"/>
      <c r="P514" t="s">
        <v>907</v>
      </c>
      <c r="Q514" s="3"/>
      <c r="R514" s="4"/>
      <c r="S514" t="s">
        <v>907</v>
      </c>
      <c r="T514" s="3" t="s">
        <v>19774</v>
      </c>
      <c r="U514" s="4"/>
      <c r="V514" s="3" t="s">
        <v>19773</v>
      </c>
      <c r="W514" s="4" t="s">
        <v>19772</v>
      </c>
      <c r="X514" s="3" t="s">
        <v>19771</v>
      </c>
      <c r="Y514" s="4"/>
      <c r="Z514" t="s">
        <v>907</v>
      </c>
      <c r="AA514" s="3"/>
      <c r="AB514" s="4"/>
      <c r="AC514" s="3" t="s">
        <v>19770</v>
      </c>
      <c r="AD514" s="4" t="s">
        <v>19769</v>
      </c>
      <c r="AE514" s="3" t="s">
        <v>19768</v>
      </c>
      <c r="AF514" s="4"/>
      <c r="AG514" s="3" t="s">
        <v>19767</v>
      </c>
      <c r="AH514" s="4"/>
      <c r="AI514" s="3" t="s">
        <v>19766</v>
      </c>
      <c r="AJ514" s="4"/>
      <c r="AK514" s="3" t="s">
        <v>19765</v>
      </c>
      <c r="AL514" s="4"/>
      <c r="AM514" s="3" t="s">
        <v>19764</v>
      </c>
      <c r="AN514" s="4"/>
      <c r="AO514" s="3" t="s">
        <v>19763</v>
      </c>
      <c r="AP514" s="4"/>
      <c r="AQ514" s="3" t="s">
        <v>19762</v>
      </c>
      <c r="AR514" s="4"/>
      <c r="AS514" s="3" t="s">
        <v>923</v>
      </c>
      <c r="AT514" s="4"/>
      <c r="AU514" s="3" t="s">
        <v>19761</v>
      </c>
      <c r="AV514" s="4"/>
      <c r="AW514" s="3" t="s">
        <v>19760</v>
      </c>
      <c r="AX514" s="4"/>
      <c r="AY514" s="3" t="s">
        <v>19759</v>
      </c>
      <c r="AZ514" s="4"/>
      <c r="BA514" s="3" t="s">
        <v>19758</v>
      </c>
      <c r="BB514" s="4"/>
      <c r="BC514" s="3" t="s">
        <v>19757</v>
      </c>
      <c r="BD514" s="4"/>
      <c r="BE514" s="3" t="s">
        <v>19756</v>
      </c>
    </row>
    <row r="515" spans="2:57" customFormat="1">
      <c r="B515" t="str">
        <f>IFERROR(VLOOKUP(E515,Swadesh!$C$6:$D$212,2,FALSE),"")</f>
        <v/>
      </c>
      <c r="D515" t="s">
        <v>19405</v>
      </c>
      <c r="E515" s="6" t="s">
        <v>19755</v>
      </c>
      <c r="F515" s="5">
        <v>6.72</v>
      </c>
      <c r="G515">
        <f t="shared" ref="G515:G578" si="8">LEN(F515)-2</f>
        <v>2</v>
      </c>
      <c r="H515" s="3" t="s">
        <v>19754</v>
      </c>
      <c r="I515" s="4"/>
      <c r="J515" s="3" t="s">
        <v>19753</v>
      </c>
      <c r="K515" s="4" t="s">
        <v>19752</v>
      </c>
      <c r="L515" s="3" t="s">
        <v>19751</v>
      </c>
      <c r="M515" s="4"/>
      <c r="N515" s="3" t="s">
        <v>19750</v>
      </c>
      <c r="O515" s="4"/>
      <c r="P515" t="s">
        <v>907</v>
      </c>
      <c r="Q515" s="3"/>
      <c r="R515" s="4"/>
      <c r="S515" t="s">
        <v>907</v>
      </c>
      <c r="T515" s="3"/>
      <c r="U515" s="4" t="s">
        <v>19749</v>
      </c>
      <c r="V515" s="3" t="s">
        <v>19748</v>
      </c>
      <c r="W515" s="4"/>
      <c r="X515" s="3" t="s">
        <v>19747</v>
      </c>
      <c r="Y515" s="4"/>
      <c r="Z515" t="s">
        <v>907</v>
      </c>
      <c r="AA515" s="3" t="s">
        <v>923</v>
      </c>
      <c r="AB515" s="4"/>
      <c r="AC515" s="3" t="s">
        <v>19746</v>
      </c>
      <c r="AD515" s="4"/>
      <c r="AE515" s="3" t="s">
        <v>19745</v>
      </c>
      <c r="AF515" s="4" t="s">
        <v>19744</v>
      </c>
      <c r="AG515" s="3" t="s">
        <v>19743</v>
      </c>
      <c r="AH515" s="4"/>
      <c r="AI515" s="3" t="s">
        <v>19742</v>
      </c>
      <c r="AJ515" s="4"/>
      <c r="AK515" s="3" t="s">
        <v>19741</v>
      </c>
      <c r="AL515" s="4"/>
      <c r="AM515" s="3" t="s">
        <v>19740</v>
      </c>
      <c r="AN515" s="4"/>
      <c r="AO515" s="3" t="s">
        <v>19739</v>
      </c>
      <c r="AP515" s="4"/>
      <c r="AQ515" s="3" t="s">
        <v>19738</v>
      </c>
      <c r="AR515" s="4"/>
      <c r="AS515" s="3" t="s">
        <v>923</v>
      </c>
      <c r="AT515" s="4"/>
      <c r="AU515" s="3" t="s">
        <v>19737</v>
      </c>
      <c r="AV515" s="4"/>
      <c r="AW515" s="3" t="s">
        <v>19736</v>
      </c>
      <c r="AX515" s="4"/>
      <c r="AY515" s="3" t="s">
        <v>19735</v>
      </c>
      <c r="AZ515" s="4"/>
      <c r="BA515" s="3" t="s">
        <v>19734</v>
      </c>
      <c r="BB515" s="4"/>
      <c r="BC515" s="3" t="s">
        <v>19733</v>
      </c>
      <c r="BD515" s="4"/>
      <c r="BE515" s="3" t="s">
        <v>19732</v>
      </c>
    </row>
    <row r="516" spans="2:57" customFormat="1">
      <c r="B516" t="str">
        <f>IFERROR(VLOOKUP(E516,Swadesh!$C$6:$D$212,2,FALSE),"")</f>
        <v/>
      </c>
      <c r="D516" t="s">
        <v>19405</v>
      </c>
      <c r="E516" s="6" t="s">
        <v>19731</v>
      </c>
      <c r="F516" s="5">
        <v>6.73</v>
      </c>
      <c r="G516">
        <f t="shared" si="8"/>
        <v>2</v>
      </c>
      <c r="H516" s="3" t="s">
        <v>19730</v>
      </c>
      <c r="I516" s="4"/>
      <c r="J516" s="3" t="s">
        <v>19729</v>
      </c>
      <c r="K516" s="4"/>
      <c r="L516" s="3" t="s">
        <v>19728</v>
      </c>
      <c r="M516" s="4"/>
      <c r="N516" s="3" t="s">
        <v>19727</v>
      </c>
      <c r="O516" s="4"/>
      <c r="P516" t="s">
        <v>907</v>
      </c>
      <c r="Q516" s="3"/>
      <c r="R516" s="4"/>
      <c r="S516" t="s">
        <v>907</v>
      </c>
      <c r="T516" s="3" t="s">
        <v>19704</v>
      </c>
      <c r="U516" s="4"/>
      <c r="V516" s="3" t="s">
        <v>19726</v>
      </c>
      <c r="W516" s="4"/>
      <c r="X516" s="3"/>
      <c r="Y516" s="4"/>
      <c r="Z516" t="s">
        <v>907</v>
      </c>
      <c r="AA516" s="3" t="s">
        <v>19725</v>
      </c>
      <c r="AB516" s="4" t="s">
        <v>19724</v>
      </c>
      <c r="AC516" s="3" t="s">
        <v>19723</v>
      </c>
      <c r="AD516" s="4"/>
      <c r="AE516" s="3" t="s">
        <v>19722</v>
      </c>
      <c r="AF516" s="4"/>
      <c r="AG516" s="3" t="s">
        <v>19721</v>
      </c>
      <c r="AH516" s="4"/>
      <c r="AI516" s="3" t="s">
        <v>19720</v>
      </c>
      <c r="AJ516" s="4"/>
      <c r="AK516" s="3" t="s">
        <v>19719</v>
      </c>
      <c r="AL516" s="4"/>
      <c r="AM516" s="3" t="s">
        <v>19718</v>
      </c>
      <c r="AN516" s="4"/>
      <c r="AO516" s="3" t="s">
        <v>19717</v>
      </c>
      <c r="AP516" s="4"/>
      <c r="AQ516" s="3" t="s">
        <v>19716</v>
      </c>
      <c r="AR516" s="4"/>
      <c r="AS516" s="3" t="s">
        <v>19715</v>
      </c>
      <c r="AT516" s="4"/>
      <c r="AU516" s="3" t="s">
        <v>19714</v>
      </c>
      <c r="AV516" s="4"/>
      <c r="AW516" s="3" t="s">
        <v>19713</v>
      </c>
      <c r="AX516" s="4"/>
      <c r="AY516" s="3" t="s">
        <v>19712</v>
      </c>
      <c r="AZ516" s="4"/>
      <c r="BA516" s="3" t="s">
        <v>19711</v>
      </c>
      <c r="BB516" s="4"/>
      <c r="BC516" s="3" t="s">
        <v>19710</v>
      </c>
      <c r="BD516" s="4"/>
      <c r="BE516" s="3" t="s">
        <v>19709</v>
      </c>
    </row>
    <row r="517" spans="2:57" customFormat="1">
      <c r="B517" t="str">
        <f>IFERROR(VLOOKUP(E517,Swadesh!$C$6:$D$212,2,FALSE),"")</f>
        <v/>
      </c>
      <c r="D517" t="s">
        <v>19405</v>
      </c>
      <c r="E517" s="6" t="s">
        <v>19696</v>
      </c>
      <c r="F517" s="5">
        <v>6.74</v>
      </c>
      <c r="G517">
        <f t="shared" si="8"/>
        <v>2</v>
      </c>
      <c r="H517" s="3" t="s">
        <v>19708</v>
      </c>
      <c r="I517" s="4"/>
      <c r="J517" s="3" t="s">
        <v>19707</v>
      </c>
      <c r="K517" s="4" t="s">
        <v>1129</v>
      </c>
      <c r="L517" s="3" t="s">
        <v>19706</v>
      </c>
      <c r="M517" s="4"/>
      <c r="N517" s="3" t="s">
        <v>19705</v>
      </c>
      <c r="O517" s="4"/>
      <c r="P517" t="s">
        <v>907</v>
      </c>
      <c r="Q517" s="3"/>
      <c r="R517" s="4"/>
      <c r="S517" t="s">
        <v>907</v>
      </c>
      <c r="T517" s="3" t="s">
        <v>19704</v>
      </c>
      <c r="U517" s="4"/>
      <c r="V517" s="3"/>
      <c r="W517" s="4"/>
      <c r="X517" s="3" t="s">
        <v>19703</v>
      </c>
      <c r="Y517" s="4"/>
      <c r="Z517" t="s">
        <v>907</v>
      </c>
      <c r="AA517" s="3"/>
      <c r="AB517" s="4"/>
      <c r="AC517" s="3" t="s">
        <v>19702</v>
      </c>
      <c r="AD517" s="4"/>
      <c r="AE517" s="3" t="s">
        <v>19701</v>
      </c>
      <c r="AF517" s="4" t="s">
        <v>19700</v>
      </c>
      <c r="AG517" s="3" t="s">
        <v>19699</v>
      </c>
      <c r="AH517" s="4"/>
      <c r="AI517" s="3" t="s">
        <v>19698</v>
      </c>
      <c r="AJ517" s="4"/>
      <c r="AK517" s="3" t="s">
        <v>19697</v>
      </c>
      <c r="AL517" s="4"/>
      <c r="AM517" s="3" t="s">
        <v>19696</v>
      </c>
      <c r="AN517" s="4"/>
      <c r="AO517" s="3" t="s">
        <v>19695</v>
      </c>
      <c r="AP517" s="4"/>
      <c r="AQ517" s="3" t="s">
        <v>19694</v>
      </c>
      <c r="AR517" s="4"/>
      <c r="AS517" s="3" t="s">
        <v>923</v>
      </c>
      <c r="AT517" s="4"/>
      <c r="AU517" s="3" t="s">
        <v>19693</v>
      </c>
      <c r="AV517" s="4"/>
      <c r="AW517" s="3" t="s">
        <v>19692</v>
      </c>
      <c r="AX517" s="4"/>
      <c r="AY517" s="3" t="s">
        <v>19691</v>
      </c>
      <c r="AZ517" s="4"/>
      <c r="BA517" s="3" t="s">
        <v>19690</v>
      </c>
      <c r="BB517" s="4"/>
      <c r="BC517" s="3" t="s">
        <v>19689</v>
      </c>
      <c r="BD517" s="4"/>
      <c r="BE517" s="3" t="s">
        <v>19688</v>
      </c>
    </row>
    <row r="518" spans="2:57" customFormat="1">
      <c r="B518" t="str">
        <f>IFERROR(VLOOKUP(E518,Swadesh!$C$6:$D$212,2,FALSE),"")</f>
        <v/>
      </c>
      <c r="D518" t="s">
        <v>19405</v>
      </c>
      <c r="E518" s="6" t="s">
        <v>19687</v>
      </c>
      <c r="F518" s="5">
        <v>6.75</v>
      </c>
      <c r="G518">
        <f t="shared" si="8"/>
        <v>2</v>
      </c>
      <c r="H518" s="3" t="s">
        <v>19686</v>
      </c>
      <c r="I518" s="4"/>
      <c r="J518" s="3" t="s">
        <v>19685</v>
      </c>
      <c r="K518" s="4" t="s">
        <v>19684</v>
      </c>
      <c r="L518" s="3" t="s">
        <v>19683</v>
      </c>
      <c r="M518" s="4"/>
      <c r="N518" s="3" t="s">
        <v>19682</v>
      </c>
      <c r="O518" s="4"/>
      <c r="P518" t="s">
        <v>907</v>
      </c>
      <c r="Q518" s="3"/>
      <c r="R518" s="4"/>
      <c r="S518" t="s">
        <v>907</v>
      </c>
      <c r="T518" s="3" t="s">
        <v>19681</v>
      </c>
      <c r="U518" s="4"/>
      <c r="V518" s="3"/>
      <c r="W518" s="4"/>
      <c r="X518" s="3" t="s">
        <v>19680</v>
      </c>
      <c r="Y518" s="4"/>
      <c r="Z518" t="s">
        <v>907</v>
      </c>
      <c r="AA518" s="3" t="s">
        <v>19679</v>
      </c>
      <c r="AB518" s="4" t="s">
        <v>19678</v>
      </c>
      <c r="AC518" s="3" t="s">
        <v>19677</v>
      </c>
      <c r="AD518" s="4"/>
      <c r="AE518" s="3" t="s">
        <v>19676</v>
      </c>
      <c r="AF518" s="4" t="s">
        <v>19675</v>
      </c>
      <c r="AG518" s="3" t="s">
        <v>19674</v>
      </c>
      <c r="AH518" s="4"/>
      <c r="AI518" s="3" t="s">
        <v>19673</v>
      </c>
      <c r="AJ518" s="4"/>
      <c r="AK518" s="3" t="s">
        <v>19672</v>
      </c>
      <c r="AL518" s="4"/>
      <c r="AM518" s="3" t="s">
        <v>19671</v>
      </c>
      <c r="AN518" s="4"/>
      <c r="AO518" s="3" t="s">
        <v>19670</v>
      </c>
      <c r="AP518" s="4"/>
      <c r="AQ518" s="3" t="s">
        <v>19669</v>
      </c>
      <c r="AR518" s="4"/>
      <c r="AS518" s="3" t="s">
        <v>923</v>
      </c>
      <c r="AT518" s="4"/>
      <c r="AU518" s="3" t="s">
        <v>19668</v>
      </c>
      <c r="AV518" s="4"/>
      <c r="AW518" s="3" t="s">
        <v>19667</v>
      </c>
      <c r="AX518" s="4"/>
      <c r="AY518" s="3" t="s">
        <v>19666</v>
      </c>
      <c r="AZ518" s="4"/>
      <c r="BA518" s="3" t="s">
        <v>19665</v>
      </c>
      <c r="BB518" s="4"/>
      <c r="BC518" s="3" t="s">
        <v>19664</v>
      </c>
      <c r="BD518" s="4"/>
      <c r="BE518" s="3" t="s">
        <v>19663</v>
      </c>
    </row>
    <row r="519" spans="2:57" customFormat="1">
      <c r="B519" t="str">
        <f>IFERROR(VLOOKUP(E519,Swadesh!$C$6:$D$212,2,FALSE),"")</f>
        <v/>
      </c>
      <c r="D519" t="s">
        <v>19405</v>
      </c>
      <c r="E519" s="6" t="s">
        <v>19662</v>
      </c>
      <c r="F519" s="5">
        <v>6.76</v>
      </c>
      <c r="G519">
        <f t="shared" si="8"/>
        <v>2</v>
      </c>
      <c r="H519" s="3" t="s">
        <v>19661</v>
      </c>
      <c r="I519" s="4" t="s">
        <v>19660</v>
      </c>
      <c r="J519" s="3" t="s">
        <v>19659</v>
      </c>
      <c r="K519" s="4" t="s">
        <v>15912</v>
      </c>
      <c r="L519" s="3" t="s">
        <v>19658</v>
      </c>
      <c r="M519" s="4"/>
      <c r="N519" s="3" t="s">
        <v>19657</v>
      </c>
      <c r="O519" s="4"/>
      <c r="P519" t="s">
        <v>907</v>
      </c>
      <c r="Q519" s="3"/>
      <c r="R519" s="4"/>
      <c r="S519" t="s">
        <v>907</v>
      </c>
      <c r="T519" s="3"/>
      <c r="U519" s="4"/>
      <c r="V519" s="3"/>
      <c r="W519" s="4"/>
      <c r="X519" s="3" t="s">
        <v>19656</v>
      </c>
      <c r="Y519" s="4"/>
      <c r="Z519" t="s">
        <v>907</v>
      </c>
      <c r="AA519" s="3"/>
      <c r="AB519" s="4"/>
      <c r="AC519" s="3" t="s">
        <v>19655</v>
      </c>
      <c r="AD519" s="4" t="s">
        <v>19654</v>
      </c>
      <c r="AE519" s="3" t="s">
        <v>17971</v>
      </c>
      <c r="AF519" s="4"/>
      <c r="AG519" s="3"/>
      <c r="AH519" s="4"/>
      <c r="AI519" s="3" t="s">
        <v>19653</v>
      </c>
      <c r="AJ519" s="4"/>
      <c r="AK519" s="3"/>
      <c r="AL519" s="4"/>
      <c r="AM519" s="3" t="s">
        <v>19652</v>
      </c>
      <c r="AN519" s="4"/>
      <c r="AO519" s="3"/>
      <c r="AP519" s="4"/>
      <c r="AQ519" s="3" t="s">
        <v>19651</v>
      </c>
      <c r="AR519" s="4"/>
      <c r="AS519" s="3" t="s">
        <v>923</v>
      </c>
      <c r="AT519" s="4"/>
      <c r="AU519" s="3" t="s">
        <v>19650</v>
      </c>
      <c r="AV519" s="4"/>
      <c r="AW519" s="3" t="s">
        <v>19649</v>
      </c>
      <c r="AX519" s="4"/>
      <c r="AY519" s="3" t="s">
        <v>923</v>
      </c>
      <c r="AZ519" s="4"/>
      <c r="BA519" s="3" t="s">
        <v>19648</v>
      </c>
      <c r="BB519" s="4"/>
      <c r="BC519" s="3" t="s">
        <v>19647</v>
      </c>
      <c r="BD519" s="4"/>
      <c r="BE519" s="3" t="s">
        <v>19646</v>
      </c>
    </row>
    <row r="520" spans="2:57" customFormat="1">
      <c r="B520" t="str">
        <f>IFERROR(VLOOKUP(E520,Swadesh!$C$6:$D$212,2,FALSE),"")</f>
        <v/>
      </c>
      <c r="D520" t="s">
        <v>19405</v>
      </c>
      <c r="E520" s="6" t="s">
        <v>19645</v>
      </c>
      <c r="F520" s="5">
        <v>6.77</v>
      </c>
      <c r="G520">
        <f t="shared" si="8"/>
        <v>2</v>
      </c>
      <c r="H520" s="3" t="s">
        <v>19644</v>
      </c>
      <c r="I520" s="4"/>
      <c r="J520" s="3" t="s">
        <v>19643</v>
      </c>
      <c r="K520" s="4"/>
      <c r="L520" s="3" t="s">
        <v>19642</v>
      </c>
      <c r="M520" s="4"/>
      <c r="N520" s="3" t="s">
        <v>19641</v>
      </c>
      <c r="O520" s="4"/>
      <c r="P520" t="s">
        <v>907</v>
      </c>
      <c r="Q520" s="3"/>
      <c r="R520" s="4"/>
      <c r="S520" t="s">
        <v>907</v>
      </c>
      <c r="T520" s="3" t="s">
        <v>3488</v>
      </c>
      <c r="U520" s="4"/>
      <c r="V520" s="3"/>
      <c r="W520" s="4"/>
      <c r="X520" s="3" t="s">
        <v>18129</v>
      </c>
      <c r="Y520" s="4"/>
      <c r="Z520" t="s">
        <v>907</v>
      </c>
      <c r="AA520" s="3" t="s">
        <v>19640</v>
      </c>
      <c r="AB520" s="4"/>
      <c r="AC520" s="3" t="s">
        <v>19639</v>
      </c>
      <c r="AD520" s="4"/>
      <c r="AE520" s="3" t="s">
        <v>19638</v>
      </c>
      <c r="AF520" s="4"/>
      <c r="AG520" s="3"/>
      <c r="AH520" s="4"/>
      <c r="AI520" s="3" t="s">
        <v>19637</v>
      </c>
      <c r="AJ520" s="4"/>
      <c r="AK520" s="3" t="s">
        <v>19636</v>
      </c>
      <c r="AL520" s="4"/>
      <c r="AM520" s="3" t="s">
        <v>19635</v>
      </c>
      <c r="AN520" s="4"/>
      <c r="AO520" s="3"/>
      <c r="AP520" s="4"/>
      <c r="AQ520" s="3" t="s">
        <v>19634</v>
      </c>
      <c r="AR520" s="4"/>
      <c r="AS520" s="3" t="s">
        <v>923</v>
      </c>
      <c r="AT520" s="4"/>
      <c r="AU520" s="3" t="s">
        <v>19633</v>
      </c>
      <c r="AV520" s="4"/>
      <c r="AW520" s="3" t="s">
        <v>19632</v>
      </c>
      <c r="AX520" s="4"/>
      <c r="AY520" s="3" t="s">
        <v>19631</v>
      </c>
      <c r="AZ520" s="4" t="s">
        <v>1987</v>
      </c>
      <c r="BA520" s="3" t="s">
        <v>19630</v>
      </c>
      <c r="BB520" s="4"/>
      <c r="BC520" s="3" t="s">
        <v>19629</v>
      </c>
      <c r="BD520" s="4" t="s">
        <v>2722</v>
      </c>
      <c r="BE520" s="3" t="s">
        <v>19628</v>
      </c>
    </row>
    <row r="521" spans="2:57" customFormat="1">
      <c r="B521" t="str">
        <f>IFERROR(VLOOKUP(E521,Swadesh!$C$6:$D$212,2,FALSE),"")</f>
        <v/>
      </c>
      <c r="D521" t="s">
        <v>19405</v>
      </c>
      <c r="E521" s="6" t="s">
        <v>19627</v>
      </c>
      <c r="F521" s="5">
        <v>6.78</v>
      </c>
      <c r="G521">
        <f t="shared" si="8"/>
        <v>2</v>
      </c>
      <c r="H521" s="3" t="s">
        <v>19626</v>
      </c>
      <c r="I521" s="4" t="s">
        <v>19625</v>
      </c>
      <c r="J521" s="3" t="s">
        <v>19624</v>
      </c>
      <c r="K521" s="4" t="s">
        <v>19623</v>
      </c>
      <c r="L521" s="3" t="s">
        <v>19622</v>
      </c>
      <c r="M521" s="4"/>
      <c r="N521" s="3" t="s">
        <v>19621</v>
      </c>
      <c r="O521" s="4"/>
      <c r="P521" t="s">
        <v>907</v>
      </c>
      <c r="Q521" s="3"/>
      <c r="R521" s="4"/>
      <c r="S521" t="s">
        <v>907</v>
      </c>
      <c r="T521" s="3" t="s">
        <v>19620</v>
      </c>
      <c r="U521" s="4"/>
      <c r="V521" s="3" t="s">
        <v>19619</v>
      </c>
      <c r="W521" s="4"/>
      <c r="X521" s="3" t="s">
        <v>19618</v>
      </c>
      <c r="Y521" s="4"/>
      <c r="Z521" t="s">
        <v>907</v>
      </c>
      <c r="AA521" s="3"/>
      <c r="AB521" s="4"/>
      <c r="AC521" s="3" t="s">
        <v>19617</v>
      </c>
      <c r="AD521" s="4"/>
      <c r="AE521" s="3" t="s">
        <v>19616</v>
      </c>
      <c r="AF521" s="4"/>
      <c r="AG521" s="3"/>
      <c r="AH521" s="4"/>
      <c r="AI521" s="3" t="s">
        <v>19615</v>
      </c>
      <c r="AJ521" s="4"/>
      <c r="AK521" s="3"/>
      <c r="AL521" s="4"/>
      <c r="AM521" s="3" t="s">
        <v>19614</v>
      </c>
      <c r="AN521" s="4"/>
      <c r="AO521" s="3"/>
      <c r="AP521" s="4"/>
      <c r="AQ521" s="3" t="s">
        <v>19613</v>
      </c>
      <c r="AR521" s="4"/>
      <c r="AS521" s="3" t="s">
        <v>923</v>
      </c>
      <c r="AT521" s="4"/>
      <c r="AU521" s="3" t="s">
        <v>19612</v>
      </c>
      <c r="AV521" s="4"/>
      <c r="AW521" s="3" t="s">
        <v>19611</v>
      </c>
      <c r="AX521" s="4" t="s">
        <v>19610</v>
      </c>
      <c r="AY521" s="3" t="s">
        <v>19609</v>
      </c>
      <c r="AZ521" s="4" t="s">
        <v>19608</v>
      </c>
      <c r="BA521" s="3" t="s">
        <v>19607</v>
      </c>
      <c r="BB521" s="4"/>
      <c r="BC521" s="3" t="s">
        <v>19606</v>
      </c>
      <c r="BD521" s="4"/>
      <c r="BE521" s="3" t="s">
        <v>19605</v>
      </c>
    </row>
    <row r="522" spans="2:57" customFormat="1">
      <c r="B522" t="str">
        <f>IFERROR(VLOOKUP(E522,Swadesh!$C$6:$D$212,2,FALSE),"")</f>
        <v/>
      </c>
      <c r="D522" t="s">
        <v>19405</v>
      </c>
      <c r="E522" s="6" t="s">
        <v>19604</v>
      </c>
      <c r="F522" s="5">
        <v>6.79</v>
      </c>
      <c r="G522">
        <f t="shared" si="8"/>
        <v>2</v>
      </c>
      <c r="H522" s="3"/>
      <c r="I522" s="4"/>
      <c r="J522" s="3" t="s">
        <v>19603</v>
      </c>
      <c r="K522" s="4" t="s">
        <v>19602</v>
      </c>
      <c r="L522" s="3"/>
      <c r="M522" s="4"/>
      <c r="N522" s="3" t="s">
        <v>19601</v>
      </c>
      <c r="O522" s="4"/>
      <c r="P522" t="s">
        <v>907</v>
      </c>
      <c r="Q522" s="3" t="s">
        <v>19600</v>
      </c>
      <c r="R522" s="4"/>
      <c r="S522" t="s">
        <v>907</v>
      </c>
      <c r="T522" s="3" t="s">
        <v>19599</v>
      </c>
      <c r="U522" s="4"/>
      <c r="V522" s="3" t="s">
        <v>19598</v>
      </c>
      <c r="W522" s="4" t="s">
        <v>6896</v>
      </c>
      <c r="X522" s="3" t="s">
        <v>19597</v>
      </c>
      <c r="Y522" s="4"/>
      <c r="Z522" t="s">
        <v>907</v>
      </c>
      <c r="AA522" s="3"/>
      <c r="AB522" s="4"/>
      <c r="AC522" s="3" t="s">
        <v>19596</v>
      </c>
      <c r="AD522" s="4"/>
      <c r="AE522" s="3"/>
      <c r="AF522" s="4"/>
      <c r="AG522" s="3"/>
      <c r="AH522" s="4"/>
      <c r="AI522" s="3" t="s">
        <v>19595</v>
      </c>
      <c r="AJ522" s="4"/>
      <c r="AK522" s="3" t="s">
        <v>19594</v>
      </c>
      <c r="AL522" s="4"/>
      <c r="AM522" s="3" t="s">
        <v>19593</v>
      </c>
      <c r="AN522" s="4"/>
      <c r="AO522" s="3"/>
      <c r="AP522" s="4"/>
      <c r="AQ522" s="3" t="s">
        <v>19592</v>
      </c>
      <c r="AR522" s="4"/>
      <c r="AS522" s="3" t="s">
        <v>923</v>
      </c>
      <c r="AT522" s="4"/>
      <c r="AU522" s="3" t="s">
        <v>3522</v>
      </c>
      <c r="AV522" s="4"/>
      <c r="AW522" s="3" t="s">
        <v>19591</v>
      </c>
      <c r="AX522" s="4"/>
      <c r="AY522" s="3" t="s">
        <v>923</v>
      </c>
      <c r="AZ522" s="4"/>
      <c r="BA522" s="3" t="s">
        <v>19590</v>
      </c>
      <c r="BB522" s="4"/>
      <c r="BC522" s="3" t="s">
        <v>19589</v>
      </c>
      <c r="BD522" s="4"/>
      <c r="BE522" s="3" t="s">
        <v>1872</v>
      </c>
    </row>
    <row r="523" spans="2:57" customFormat="1">
      <c r="B523" t="str">
        <f>IFERROR(VLOOKUP(E523,Swadesh!$C$6:$D$212,2,FALSE),"")</f>
        <v/>
      </c>
      <c r="D523" t="s">
        <v>19405</v>
      </c>
      <c r="E523" s="6" t="s">
        <v>19588</v>
      </c>
      <c r="F523" s="5">
        <v>6.81</v>
      </c>
      <c r="G523">
        <f t="shared" si="8"/>
        <v>2</v>
      </c>
      <c r="H523" s="3" t="s">
        <v>19587</v>
      </c>
      <c r="I523" s="4" t="s">
        <v>19586</v>
      </c>
      <c r="J523" s="3" t="s">
        <v>19585</v>
      </c>
      <c r="K523" s="4" t="s">
        <v>19584</v>
      </c>
      <c r="L523" s="3" t="s">
        <v>19583</v>
      </c>
      <c r="M523" s="4"/>
      <c r="N523" s="3" t="s">
        <v>19582</v>
      </c>
      <c r="O523" s="4"/>
      <c r="P523" t="s">
        <v>907</v>
      </c>
      <c r="Q523" s="3"/>
      <c r="R523" s="4"/>
      <c r="S523" t="s">
        <v>907</v>
      </c>
      <c r="T523" s="3"/>
      <c r="U523" s="4"/>
      <c r="V523" s="3" t="s">
        <v>19581</v>
      </c>
      <c r="W523" s="4"/>
      <c r="X523" s="3" t="s">
        <v>19580</v>
      </c>
      <c r="Y523" s="4"/>
      <c r="Z523" t="s">
        <v>907</v>
      </c>
      <c r="AA523" s="3"/>
      <c r="AB523" s="4"/>
      <c r="AC523" s="3" t="s">
        <v>19579</v>
      </c>
      <c r="AD523" s="4"/>
      <c r="AE523" s="3" t="s">
        <v>19578</v>
      </c>
      <c r="AF523" s="4" t="s">
        <v>19577</v>
      </c>
      <c r="AG523" s="3"/>
      <c r="AH523" s="4"/>
      <c r="AI523" s="3" t="s">
        <v>19576</v>
      </c>
      <c r="AJ523" s="4"/>
      <c r="AK523" s="3" t="s">
        <v>19575</v>
      </c>
      <c r="AL523" s="4" t="s">
        <v>19574</v>
      </c>
      <c r="AM523" s="3" t="s">
        <v>19573</v>
      </c>
      <c r="AN523" s="4"/>
      <c r="AO523" s="3"/>
      <c r="AP523" s="4"/>
      <c r="AQ523" s="3" t="s">
        <v>19572</v>
      </c>
      <c r="AR523" s="4"/>
      <c r="AS523" s="3" t="s">
        <v>923</v>
      </c>
      <c r="AT523" s="4"/>
      <c r="AU523" s="3" t="s">
        <v>19571</v>
      </c>
      <c r="AV523" s="4" t="s">
        <v>19570</v>
      </c>
      <c r="AW523" s="3" t="s">
        <v>19569</v>
      </c>
      <c r="AX523" s="4"/>
      <c r="AY523" s="3" t="s">
        <v>19568</v>
      </c>
      <c r="AZ523" s="4"/>
      <c r="BA523" s="3" t="s">
        <v>19567</v>
      </c>
      <c r="BB523" s="4"/>
      <c r="BC523" s="3" t="s">
        <v>19566</v>
      </c>
      <c r="BD523" s="4"/>
      <c r="BE523" s="3" t="s">
        <v>19565</v>
      </c>
    </row>
    <row r="524" spans="2:57" customFormat="1">
      <c r="B524" t="str">
        <f>IFERROR(VLOOKUP(E524,Swadesh!$C$6:$D$212,2,FALSE),"")</f>
        <v/>
      </c>
      <c r="D524" t="s">
        <v>19405</v>
      </c>
      <c r="E524" s="6" t="s">
        <v>19564</v>
      </c>
      <c r="F524" s="5">
        <v>6.82</v>
      </c>
      <c r="G524">
        <f t="shared" si="8"/>
        <v>2</v>
      </c>
      <c r="H524" s="3" t="s">
        <v>19563</v>
      </c>
      <c r="I524" s="4" t="s">
        <v>19562</v>
      </c>
      <c r="J524" s="3" t="s">
        <v>19561</v>
      </c>
      <c r="K524" s="4" t="s">
        <v>19560</v>
      </c>
      <c r="L524" s="3" t="s">
        <v>19559</v>
      </c>
      <c r="M524" s="4"/>
      <c r="N524" s="3" t="s">
        <v>19558</v>
      </c>
      <c r="O524" s="4"/>
      <c r="P524" t="s">
        <v>907</v>
      </c>
      <c r="Q524" s="3"/>
      <c r="R524" s="4"/>
      <c r="S524" t="s">
        <v>907</v>
      </c>
      <c r="T524" s="3"/>
      <c r="U524" s="4"/>
      <c r="V524" s="3" t="s">
        <v>19557</v>
      </c>
      <c r="W524" s="4"/>
      <c r="X524" s="3" t="s">
        <v>19556</v>
      </c>
      <c r="Y524" s="4"/>
      <c r="Z524" t="s">
        <v>907</v>
      </c>
      <c r="AA524" s="3"/>
      <c r="AB524" s="4"/>
      <c r="AC524" s="3" t="s">
        <v>19555</v>
      </c>
      <c r="AD524" s="4"/>
      <c r="AE524" s="3" t="s">
        <v>19554</v>
      </c>
      <c r="AF524" s="4" t="s">
        <v>19553</v>
      </c>
      <c r="AG524" s="3"/>
      <c r="AH524" s="4"/>
      <c r="AI524" s="3" t="s">
        <v>19552</v>
      </c>
      <c r="AJ524" s="4"/>
      <c r="AK524" s="3" t="s">
        <v>19551</v>
      </c>
      <c r="AL524" s="4"/>
      <c r="AM524" s="3" t="s">
        <v>19550</v>
      </c>
      <c r="AN524" s="4"/>
      <c r="AO524" s="3" t="s">
        <v>19549</v>
      </c>
      <c r="AP524" s="4"/>
      <c r="AQ524" s="3" t="s">
        <v>19548</v>
      </c>
      <c r="AR524" s="4"/>
      <c r="AS524" s="3" t="s">
        <v>923</v>
      </c>
      <c r="AT524" s="4"/>
      <c r="AU524" s="3" t="s">
        <v>19547</v>
      </c>
      <c r="AV524" s="4"/>
      <c r="AW524" s="3" t="s">
        <v>19546</v>
      </c>
      <c r="AX524" s="4"/>
      <c r="AY524" s="3" t="s">
        <v>19545</v>
      </c>
      <c r="AZ524" s="4"/>
      <c r="BA524" s="3" t="s">
        <v>19544</v>
      </c>
      <c r="BB524" s="4"/>
      <c r="BC524" s="3" t="s">
        <v>19543</v>
      </c>
      <c r="BD524" s="4"/>
      <c r="BE524" s="3" t="s">
        <v>19542</v>
      </c>
    </row>
    <row r="525" spans="2:57" customFormat="1">
      <c r="B525" t="str">
        <f>IFERROR(VLOOKUP(E525,Swadesh!$C$6:$D$212,2,FALSE),"")</f>
        <v/>
      </c>
      <c r="D525" t="s">
        <v>19405</v>
      </c>
      <c r="E525" s="6" t="s">
        <v>19541</v>
      </c>
      <c r="F525" s="5">
        <v>6.91</v>
      </c>
      <c r="G525">
        <f t="shared" si="8"/>
        <v>2</v>
      </c>
      <c r="H525" s="3" t="s">
        <v>19540</v>
      </c>
      <c r="I525" s="4" t="s">
        <v>19539</v>
      </c>
      <c r="J525" s="3" t="s">
        <v>19538</v>
      </c>
      <c r="K525" s="4"/>
      <c r="L525" s="3" t="s">
        <v>19537</v>
      </c>
      <c r="M525" s="4"/>
      <c r="N525" s="3" t="s">
        <v>19536</v>
      </c>
      <c r="O525" s="4"/>
      <c r="P525" t="s">
        <v>907</v>
      </c>
      <c r="Q525" s="3"/>
      <c r="R525" s="4" t="s">
        <v>19535</v>
      </c>
      <c r="S525" t="s">
        <v>907</v>
      </c>
      <c r="T525" s="3" t="s">
        <v>19534</v>
      </c>
      <c r="U525" s="4"/>
      <c r="V525" s="3" t="s">
        <v>19533</v>
      </c>
      <c r="W525" s="4"/>
      <c r="X525" s="3" t="s">
        <v>19532</v>
      </c>
      <c r="Y525" s="4"/>
      <c r="Z525" t="s">
        <v>907</v>
      </c>
      <c r="AA525" s="3" t="s">
        <v>19531</v>
      </c>
      <c r="AB525" s="4" t="s">
        <v>19530</v>
      </c>
      <c r="AC525" s="3" t="s">
        <v>19529</v>
      </c>
      <c r="AD525" s="4"/>
      <c r="AE525" s="3" t="s">
        <v>19528</v>
      </c>
      <c r="AF525" s="4"/>
      <c r="AG525" s="3" t="s">
        <v>19527</v>
      </c>
      <c r="AH525" s="4"/>
      <c r="AI525" s="3" t="s">
        <v>19526</v>
      </c>
      <c r="AJ525" s="4"/>
      <c r="AK525" s="3" t="s">
        <v>19525</v>
      </c>
      <c r="AL525" s="4"/>
      <c r="AM525" s="3" t="s">
        <v>19524</v>
      </c>
      <c r="AN525" s="4"/>
      <c r="AO525" s="3" t="s">
        <v>19523</v>
      </c>
      <c r="AP525" s="4"/>
      <c r="AQ525" s="3" t="s">
        <v>19522</v>
      </c>
      <c r="AR525" s="4"/>
      <c r="AS525" s="3" t="s">
        <v>923</v>
      </c>
      <c r="AT525" s="4"/>
      <c r="AU525" s="3" t="s">
        <v>19521</v>
      </c>
      <c r="AV525" s="4"/>
      <c r="AW525" s="3" t="s">
        <v>19520</v>
      </c>
      <c r="AX525" s="4"/>
      <c r="AY525" s="3" t="s">
        <v>19519</v>
      </c>
      <c r="AZ525" s="4"/>
      <c r="BA525" s="3" t="s">
        <v>19518</v>
      </c>
      <c r="BB525" s="4"/>
      <c r="BC525" s="3" t="s">
        <v>19517</v>
      </c>
      <c r="BD525" s="4"/>
      <c r="BE525" s="3" t="s">
        <v>19516</v>
      </c>
    </row>
    <row r="526" spans="2:57" customFormat="1">
      <c r="B526" t="str">
        <f>IFERROR(VLOOKUP(E526,Swadesh!$C$6:$D$212,2,FALSE),"")</f>
        <v/>
      </c>
      <c r="D526" t="s">
        <v>19405</v>
      </c>
      <c r="E526" s="6" t="s">
        <v>19515</v>
      </c>
      <c r="F526" s="5">
        <v>6.92</v>
      </c>
      <c r="G526">
        <f t="shared" si="8"/>
        <v>2</v>
      </c>
      <c r="H526" s="3" t="s">
        <v>19514</v>
      </c>
      <c r="I526" s="4"/>
      <c r="J526" s="3" t="s">
        <v>19513</v>
      </c>
      <c r="K526" s="4" t="s">
        <v>1176</v>
      </c>
      <c r="L526" s="3"/>
      <c r="M526" s="4"/>
      <c r="N526" s="3" t="s">
        <v>19512</v>
      </c>
      <c r="O526" s="4"/>
      <c r="P526" t="s">
        <v>907</v>
      </c>
      <c r="Q526" s="3"/>
      <c r="R526" s="4"/>
      <c r="S526" t="s">
        <v>907</v>
      </c>
      <c r="T526" s="3"/>
      <c r="U526" s="4"/>
      <c r="V526" s="3" t="s">
        <v>19511</v>
      </c>
      <c r="W526" s="4"/>
      <c r="X526" s="3"/>
      <c r="Y526" s="4"/>
      <c r="Z526" t="s">
        <v>907</v>
      </c>
      <c r="AA526" s="3" t="s">
        <v>19510</v>
      </c>
      <c r="AB526" s="4"/>
      <c r="AC526" s="3" t="s">
        <v>19509</v>
      </c>
      <c r="AD526" s="4"/>
      <c r="AE526" s="3" t="s">
        <v>19508</v>
      </c>
      <c r="AF526" s="4"/>
      <c r="AG526" s="3"/>
      <c r="AH526" s="4"/>
      <c r="AI526" s="3" t="s">
        <v>19507</v>
      </c>
      <c r="AJ526" s="4"/>
      <c r="AK526" s="3" t="s">
        <v>19506</v>
      </c>
      <c r="AL526" s="4"/>
      <c r="AM526" s="3" t="s">
        <v>19505</v>
      </c>
      <c r="AN526" s="4"/>
      <c r="AO526" s="3" t="s">
        <v>19504</v>
      </c>
      <c r="AP526" s="4"/>
      <c r="AQ526" s="3" t="s">
        <v>19503</v>
      </c>
      <c r="AR526" s="4"/>
      <c r="AS526" s="3" t="s">
        <v>923</v>
      </c>
      <c r="AT526" s="4"/>
      <c r="AU526" s="3" t="s">
        <v>19502</v>
      </c>
      <c r="AV526" s="4"/>
      <c r="AW526" s="3" t="s">
        <v>19501</v>
      </c>
      <c r="AX526" s="4"/>
      <c r="AY526" s="3" t="s">
        <v>19500</v>
      </c>
      <c r="AZ526" s="4"/>
      <c r="BA526" s="3" t="s">
        <v>19499</v>
      </c>
      <c r="BB526" s="4"/>
      <c r="BC526" s="3" t="s">
        <v>19498</v>
      </c>
      <c r="BD526" s="4"/>
      <c r="BE526" s="3" t="s">
        <v>19497</v>
      </c>
    </row>
    <row r="527" spans="2:57" customFormat="1">
      <c r="B527" t="str">
        <f>IFERROR(VLOOKUP(E527,Swadesh!$C$6:$D$212,2,FALSE),"")</f>
        <v/>
      </c>
      <c r="D527" t="s">
        <v>19405</v>
      </c>
      <c r="E527" s="6" t="s">
        <v>19496</v>
      </c>
      <c r="F527" s="5">
        <v>6.9210000000000003</v>
      </c>
      <c r="G527">
        <f t="shared" si="8"/>
        <v>3</v>
      </c>
      <c r="H527" s="3" t="s">
        <v>19495</v>
      </c>
      <c r="I527" s="4" t="s">
        <v>19494</v>
      </c>
      <c r="J527" s="3" t="s">
        <v>19493</v>
      </c>
      <c r="K527" s="4"/>
      <c r="L527" s="3"/>
      <c r="M527" s="4"/>
      <c r="N527" s="3" t="s">
        <v>19492</v>
      </c>
      <c r="O527" s="4"/>
      <c r="P527" t="s">
        <v>907</v>
      </c>
      <c r="Q527" s="3" t="s">
        <v>19491</v>
      </c>
      <c r="R527" s="4"/>
      <c r="S527" t="s">
        <v>907</v>
      </c>
      <c r="T527" s="3" t="s">
        <v>19490</v>
      </c>
      <c r="U527" s="4"/>
      <c r="V527" s="3" t="s">
        <v>15646</v>
      </c>
      <c r="W527" s="4"/>
      <c r="X527" s="3"/>
      <c r="Y527" s="4"/>
      <c r="Z527" t="s">
        <v>907</v>
      </c>
      <c r="AA527" s="3" t="s">
        <v>19489</v>
      </c>
      <c r="AB527" s="4" t="s">
        <v>19488</v>
      </c>
      <c r="AC527" s="3" t="s">
        <v>19487</v>
      </c>
      <c r="AD527" s="4"/>
      <c r="AE527" s="3" t="s">
        <v>15642</v>
      </c>
      <c r="AF527" s="4"/>
      <c r="AG527" s="3"/>
      <c r="AH527" s="4"/>
      <c r="AI527" s="3" t="s">
        <v>19486</v>
      </c>
      <c r="AJ527" s="4"/>
      <c r="AK527" s="3" t="s">
        <v>19485</v>
      </c>
      <c r="AL527" s="4"/>
      <c r="AM527" s="3" t="s">
        <v>19484</v>
      </c>
      <c r="AN527" s="4"/>
      <c r="AO527" s="3"/>
      <c r="AP527" s="4"/>
      <c r="AQ527" s="3" t="s">
        <v>19483</v>
      </c>
      <c r="AR527" s="4"/>
      <c r="AS527" s="3" t="s">
        <v>19482</v>
      </c>
      <c r="AT527" s="4"/>
      <c r="AU527" s="3" t="s">
        <v>19481</v>
      </c>
      <c r="AV527" s="4"/>
      <c r="AW527" s="3" t="s">
        <v>19480</v>
      </c>
      <c r="AX527" s="4"/>
      <c r="AY527" s="3" t="s">
        <v>15631</v>
      </c>
      <c r="AZ527" s="4"/>
      <c r="BA527" s="3" t="s">
        <v>19479</v>
      </c>
      <c r="BB527" s="4"/>
      <c r="BC527" s="3" t="s">
        <v>19478</v>
      </c>
      <c r="BD527" s="4"/>
      <c r="BE527" s="3" t="s">
        <v>19477</v>
      </c>
    </row>
    <row r="528" spans="2:57" customFormat="1">
      <c r="B528" t="str">
        <f>IFERROR(VLOOKUP(E528,Swadesh!$C$6:$D$212,2,FALSE),"")</f>
        <v/>
      </c>
      <c r="D528" t="s">
        <v>19405</v>
      </c>
      <c r="E528" s="6" t="s">
        <v>19476</v>
      </c>
      <c r="F528" s="5">
        <v>6.93</v>
      </c>
      <c r="G528">
        <f t="shared" si="8"/>
        <v>2</v>
      </c>
      <c r="H528" s="3" t="s">
        <v>19475</v>
      </c>
      <c r="I528" s="4"/>
      <c r="J528" s="3" t="s">
        <v>19474</v>
      </c>
      <c r="K528" s="4" t="s">
        <v>959</v>
      </c>
      <c r="L528" s="3" t="s">
        <v>19473</v>
      </c>
      <c r="M528" s="4"/>
      <c r="N528" s="3" t="s">
        <v>19472</v>
      </c>
      <c r="O528" s="4"/>
      <c r="P528" t="s">
        <v>907</v>
      </c>
      <c r="Q528" s="3"/>
      <c r="R528" s="4"/>
      <c r="S528" t="s">
        <v>907</v>
      </c>
      <c r="T528" s="3"/>
      <c r="U528" s="4"/>
      <c r="V528" s="3" t="s">
        <v>19471</v>
      </c>
      <c r="W528" s="4" t="s">
        <v>19470</v>
      </c>
      <c r="X528" s="3" t="s">
        <v>12304</v>
      </c>
      <c r="Y528" s="4" t="s">
        <v>19469</v>
      </c>
      <c r="Z528" t="s">
        <v>907</v>
      </c>
      <c r="AA528" s="3"/>
      <c r="AB528" s="4"/>
      <c r="AC528" s="3" t="s">
        <v>19468</v>
      </c>
      <c r="AD528" s="4"/>
      <c r="AE528" s="3" t="s">
        <v>19467</v>
      </c>
      <c r="AF528" s="4" t="s">
        <v>19466</v>
      </c>
      <c r="AG528" s="3" t="s">
        <v>19465</v>
      </c>
      <c r="AH528" s="4"/>
      <c r="AI528" s="3" t="s">
        <v>19464</v>
      </c>
      <c r="AJ528" s="4"/>
      <c r="AK528" s="3" t="s">
        <v>19463</v>
      </c>
      <c r="AL528" s="4" t="s">
        <v>19462</v>
      </c>
      <c r="AM528" s="3" t="s">
        <v>19461</v>
      </c>
      <c r="AN528" s="4"/>
      <c r="AO528" s="3"/>
      <c r="AP528" s="4"/>
      <c r="AQ528" s="3" t="s">
        <v>19460</v>
      </c>
      <c r="AR528" s="4" t="s">
        <v>19459</v>
      </c>
      <c r="AS528" s="3" t="s">
        <v>923</v>
      </c>
      <c r="AT528" s="4"/>
      <c r="AU528" s="3" t="s">
        <v>19458</v>
      </c>
      <c r="AV528" s="4"/>
      <c r="AW528" s="3" t="s">
        <v>19457</v>
      </c>
      <c r="AX528" s="4"/>
      <c r="AY528" s="3" t="s">
        <v>19456</v>
      </c>
      <c r="AZ528" s="4"/>
      <c r="BA528" s="3" t="s">
        <v>19455</v>
      </c>
      <c r="BB528" s="4"/>
      <c r="BC528" s="3" t="s">
        <v>19454</v>
      </c>
      <c r="BD528" s="4"/>
      <c r="BE528" s="3" t="s">
        <v>19453</v>
      </c>
    </row>
    <row r="529" spans="2:57" customFormat="1">
      <c r="B529" t="str">
        <f>IFERROR(VLOOKUP(E529,Swadesh!$C$6:$D$212,2,FALSE),"")</f>
        <v/>
      </c>
      <c r="D529" t="s">
        <v>19405</v>
      </c>
      <c r="E529" s="6" t="s">
        <v>19452</v>
      </c>
      <c r="F529" s="5">
        <v>6.94</v>
      </c>
      <c r="G529">
        <f t="shared" si="8"/>
        <v>2</v>
      </c>
      <c r="H529" s="3" t="s">
        <v>19451</v>
      </c>
      <c r="I529" s="4" t="s">
        <v>19450</v>
      </c>
      <c r="J529" s="3" t="s">
        <v>19449</v>
      </c>
      <c r="K529" s="4" t="s">
        <v>959</v>
      </c>
      <c r="L529" s="3" t="s">
        <v>19448</v>
      </c>
      <c r="M529" s="4"/>
      <c r="N529" s="3" t="s">
        <v>19447</v>
      </c>
      <c r="O529" s="4"/>
      <c r="P529" t="s">
        <v>907</v>
      </c>
      <c r="Q529" s="3"/>
      <c r="R529" s="4"/>
      <c r="S529" t="s">
        <v>907</v>
      </c>
      <c r="T529" s="3"/>
      <c r="U529" s="4"/>
      <c r="V529" s="3"/>
      <c r="W529" s="4"/>
      <c r="X529" s="3" t="s">
        <v>19446</v>
      </c>
      <c r="Y529" s="4"/>
      <c r="Z529" t="s">
        <v>907</v>
      </c>
      <c r="AA529" s="3"/>
      <c r="AB529" s="4"/>
      <c r="AC529" s="3" t="s">
        <v>19445</v>
      </c>
      <c r="AD529" s="4" t="s">
        <v>19444</v>
      </c>
      <c r="AE529" s="3" t="s">
        <v>19443</v>
      </c>
      <c r="AF529" s="4"/>
      <c r="AG529" s="3" t="s">
        <v>19442</v>
      </c>
      <c r="AH529" s="4"/>
      <c r="AI529" s="3" t="s">
        <v>19441</v>
      </c>
      <c r="AJ529" s="4"/>
      <c r="AK529" s="3" t="s">
        <v>19440</v>
      </c>
      <c r="AL529" s="4"/>
      <c r="AM529" s="3" t="s">
        <v>19439</v>
      </c>
      <c r="AN529" s="4"/>
      <c r="AO529" s="3" t="s">
        <v>19438</v>
      </c>
      <c r="AP529" s="4"/>
      <c r="AQ529" s="3" t="s">
        <v>19437</v>
      </c>
      <c r="AR529" s="4"/>
      <c r="AS529" s="3" t="s">
        <v>19436</v>
      </c>
      <c r="AT529" s="4"/>
      <c r="AU529" s="3" t="s">
        <v>19435</v>
      </c>
      <c r="AV529" s="4"/>
      <c r="AW529" s="3" t="s">
        <v>19434</v>
      </c>
      <c r="AX529" s="4"/>
      <c r="AY529" s="3" t="s">
        <v>19433</v>
      </c>
      <c r="AZ529" s="4"/>
      <c r="BA529" s="3" t="s">
        <v>19432</v>
      </c>
      <c r="BB529" s="4"/>
      <c r="BC529" s="3" t="s">
        <v>19431</v>
      </c>
      <c r="BD529" s="4"/>
      <c r="BE529" s="3" t="s">
        <v>19430</v>
      </c>
    </row>
    <row r="530" spans="2:57" customFormat="1">
      <c r="B530" t="str">
        <f>IFERROR(VLOOKUP(E530,Swadesh!$C$6:$D$212,2,FALSE),"")</f>
        <v/>
      </c>
      <c r="D530" t="s">
        <v>19405</v>
      </c>
      <c r="E530" s="6" t="s">
        <v>19429</v>
      </c>
      <c r="F530" s="5">
        <v>6.95</v>
      </c>
      <c r="G530">
        <f t="shared" si="8"/>
        <v>2</v>
      </c>
      <c r="H530" s="3"/>
      <c r="I530" s="4" t="s">
        <v>19428</v>
      </c>
      <c r="J530" s="3" t="s">
        <v>19427</v>
      </c>
      <c r="K530" s="4" t="s">
        <v>1932</v>
      </c>
      <c r="L530" s="3" t="s">
        <v>19426</v>
      </c>
      <c r="M530" s="4"/>
      <c r="N530" s="3" t="s">
        <v>19425</v>
      </c>
      <c r="O530" s="4"/>
      <c r="P530" t="s">
        <v>907</v>
      </c>
      <c r="Q530" s="3"/>
      <c r="R530" s="4"/>
      <c r="S530" t="s">
        <v>907</v>
      </c>
      <c r="T530" s="3"/>
      <c r="U530" s="4"/>
      <c r="V530" s="3" t="s">
        <v>19424</v>
      </c>
      <c r="W530" s="4"/>
      <c r="X530" s="3" t="s">
        <v>19423</v>
      </c>
      <c r="Y530" s="4"/>
      <c r="Z530" t="s">
        <v>907</v>
      </c>
      <c r="AA530" s="3" t="s">
        <v>19422</v>
      </c>
      <c r="AB530" s="4"/>
      <c r="AC530" s="3" t="s">
        <v>19421</v>
      </c>
      <c r="AD530" s="4"/>
      <c r="AE530" s="3" t="s">
        <v>19420</v>
      </c>
      <c r="AF530" s="4" t="s">
        <v>19419</v>
      </c>
      <c r="AG530" s="3"/>
      <c r="AH530" s="4"/>
      <c r="AI530" s="3" t="s">
        <v>19418</v>
      </c>
      <c r="AJ530" s="4"/>
      <c r="AK530" s="3" t="s">
        <v>19417</v>
      </c>
      <c r="AL530" s="4"/>
      <c r="AM530" s="3" t="s">
        <v>19416</v>
      </c>
      <c r="AN530" s="4"/>
      <c r="AO530" s="3" t="s">
        <v>19415</v>
      </c>
      <c r="AP530" s="4"/>
      <c r="AQ530" s="3" t="s">
        <v>19414</v>
      </c>
      <c r="AR530" s="4" t="s">
        <v>19413</v>
      </c>
      <c r="AS530" s="3" t="s">
        <v>923</v>
      </c>
      <c r="AT530" s="4"/>
      <c r="AU530" s="3" t="s">
        <v>19412</v>
      </c>
      <c r="AV530" s="4"/>
      <c r="AW530" s="3" t="s">
        <v>19411</v>
      </c>
      <c r="AX530" s="4"/>
      <c r="AY530" s="3" t="s">
        <v>19410</v>
      </c>
      <c r="AZ530" s="4" t="s">
        <v>1476</v>
      </c>
      <c r="BA530" s="3" t="s">
        <v>19409</v>
      </c>
      <c r="BB530" s="4"/>
      <c r="BC530" s="3" t="s">
        <v>19408</v>
      </c>
      <c r="BD530" s="4" t="s">
        <v>19407</v>
      </c>
      <c r="BE530" s="3" t="s">
        <v>19406</v>
      </c>
    </row>
    <row r="531" spans="2:57" customFormat="1">
      <c r="B531" t="str">
        <f>IFERROR(VLOOKUP(E531,Swadesh!$C$6:$D$212,2,FALSE),"")</f>
        <v/>
      </c>
      <c r="D531" t="s">
        <v>19405</v>
      </c>
      <c r="E531" s="6" t="s">
        <v>19404</v>
      </c>
      <c r="F531" s="5">
        <v>6.96</v>
      </c>
      <c r="G531">
        <f t="shared" si="8"/>
        <v>2</v>
      </c>
      <c r="H531" s="3" t="s">
        <v>19403</v>
      </c>
      <c r="I531" s="4"/>
      <c r="J531" s="3" t="s">
        <v>19402</v>
      </c>
      <c r="K531" s="4" t="s">
        <v>959</v>
      </c>
      <c r="L531" s="3" t="s">
        <v>19401</v>
      </c>
      <c r="M531" s="4"/>
      <c r="N531" s="3" t="s">
        <v>19400</v>
      </c>
      <c r="O531" s="4"/>
      <c r="P531" t="s">
        <v>907</v>
      </c>
      <c r="Q531" s="3"/>
      <c r="R531" s="4"/>
      <c r="S531" t="s">
        <v>907</v>
      </c>
      <c r="T531" s="3" t="s">
        <v>19399</v>
      </c>
      <c r="U531" s="4"/>
      <c r="V531" s="3" t="s">
        <v>19398</v>
      </c>
      <c r="W531" s="4"/>
      <c r="X531" s="3" t="s">
        <v>19397</v>
      </c>
      <c r="Y531" s="4"/>
      <c r="Z531" t="s">
        <v>907</v>
      </c>
      <c r="AA531" s="3" t="s">
        <v>15669</v>
      </c>
      <c r="AB531" s="4"/>
      <c r="AC531" s="3" t="s">
        <v>19396</v>
      </c>
      <c r="AD531" s="4"/>
      <c r="AE531" s="3" t="s">
        <v>19395</v>
      </c>
      <c r="AF531" s="4" t="s">
        <v>19394</v>
      </c>
      <c r="AG531" s="3" t="s">
        <v>19393</v>
      </c>
      <c r="AH531" s="4"/>
      <c r="AI531" s="3" t="s">
        <v>19392</v>
      </c>
      <c r="AJ531" s="4"/>
      <c r="AK531" s="3" t="s">
        <v>19391</v>
      </c>
      <c r="AL531" s="4"/>
      <c r="AM531" s="3" t="s">
        <v>19390</v>
      </c>
      <c r="AN531" s="4"/>
      <c r="AO531" s="3" t="s">
        <v>19389</v>
      </c>
      <c r="AP531" s="4"/>
      <c r="AQ531" s="3" t="s">
        <v>19388</v>
      </c>
      <c r="AR531" s="4"/>
      <c r="AS531" s="3" t="s">
        <v>19387</v>
      </c>
      <c r="AT531" s="4"/>
      <c r="AU531" s="3" t="s">
        <v>19386</v>
      </c>
      <c r="AV531" s="4"/>
      <c r="AW531" s="3" t="s">
        <v>19385</v>
      </c>
      <c r="AX531" s="4"/>
      <c r="AY531" s="3" t="s">
        <v>19384</v>
      </c>
      <c r="AZ531" s="4"/>
      <c r="BA531" s="3" t="s">
        <v>19383</v>
      </c>
      <c r="BB531" s="4"/>
      <c r="BC531" s="3" t="s">
        <v>19382</v>
      </c>
      <c r="BD531" s="4"/>
      <c r="BE531" s="3" t="s">
        <v>19381</v>
      </c>
    </row>
    <row r="532" spans="2:57" customFormat="1">
      <c r="B532" t="str">
        <f>IFERROR(VLOOKUP(E532,Swadesh!$C$6:$D$212,2,FALSE),"")</f>
        <v/>
      </c>
      <c r="D532" t="s">
        <v>18483</v>
      </c>
      <c r="E532" s="6" t="s">
        <v>19380</v>
      </c>
      <c r="F532" s="5">
        <v>7.11</v>
      </c>
      <c r="G532">
        <f t="shared" si="8"/>
        <v>2</v>
      </c>
      <c r="H532" s="3" t="s">
        <v>19379</v>
      </c>
      <c r="I532" s="4"/>
      <c r="J532" s="3" t="s">
        <v>12073</v>
      </c>
      <c r="K532" s="4" t="s">
        <v>19378</v>
      </c>
      <c r="L532" s="3" t="s">
        <v>19377</v>
      </c>
      <c r="M532" s="4"/>
      <c r="N532" s="3" t="s">
        <v>19376</v>
      </c>
      <c r="O532" s="4"/>
      <c r="P532" t="s">
        <v>907</v>
      </c>
      <c r="Q532" s="3"/>
      <c r="R532" s="4" t="s">
        <v>19375</v>
      </c>
      <c r="S532" t="s">
        <v>19374</v>
      </c>
      <c r="T532" s="3" t="s">
        <v>19373</v>
      </c>
      <c r="U532" s="4"/>
      <c r="V532" s="3" t="s">
        <v>12066</v>
      </c>
      <c r="W532" s="4"/>
      <c r="X532" s="3" t="s">
        <v>11983</v>
      </c>
      <c r="Y532" s="4"/>
      <c r="Z532" t="s">
        <v>907</v>
      </c>
      <c r="AA532" s="3" t="s">
        <v>19372</v>
      </c>
      <c r="AB532" s="4" t="s">
        <v>19371</v>
      </c>
      <c r="AC532" s="3" t="s">
        <v>19370</v>
      </c>
      <c r="AD532" s="4"/>
      <c r="AE532" s="3" t="s">
        <v>19369</v>
      </c>
      <c r="AF532" s="4"/>
      <c r="AG532" s="3" t="s">
        <v>19368</v>
      </c>
      <c r="AH532" s="4" t="s">
        <v>13305</v>
      </c>
      <c r="AI532" s="3" t="s">
        <v>19367</v>
      </c>
      <c r="AJ532" s="4"/>
      <c r="AK532" s="3" t="s">
        <v>19366</v>
      </c>
      <c r="AL532" s="4" t="s">
        <v>19365</v>
      </c>
      <c r="AM532" s="3" t="s">
        <v>19364</v>
      </c>
      <c r="AN532" s="4"/>
      <c r="AO532" s="3" t="s">
        <v>19363</v>
      </c>
      <c r="AP532" s="4"/>
      <c r="AQ532" s="3" t="s">
        <v>19362</v>
      </c>
      <c r="AR532" s="4"/>
      <c r="AS532" s="3" t="s">
        <v>19361</v>
      </c>
      <c r="AT532" s="4"/>
      <c r="AU532" s="3" t="s">
        <v>19360</v>
      </c>
      <c r="AV532" s="4"/>
      <c r="AW532" s="3" t="s">
        <v>19359</v>
      </c>
      <c r="AX532" s="4"/>
      <c r="AY532" s="3" t="s">
        <v>19358</v>
      </c>
      <c r="AZ532" s="4"/>
      <c r="BA532" s="3" t="s">
        <v>19357</v>
      </c>
      <c r="BB532" s="4"/>
      <c r="BC532" s="3" t="s">
        <v>19356</v>
      </c>
      <c r="BD532" s="4"/>
      <c r="BE532" s="3" t="s">
        <v>19355</v>
      </c>
    </row>
    <row r="533" spans="2:57" customFormat="1">
      <c r="B533" t="str">
        <f>IFERROR(VLOOKUP(E533,Swadesh!$C$6:$D$212,2,FALSE),"")</f>
        <v/>
      </c>
      <c r="D533" t="s">
        <v>18483</v>
      </c>
      <c r="E533" s="6" t="s">
        <v>19354</v>
      </c>
      <c r="F533" s="5">
        <v>7.12</v>
      </c>
      <c r="G533">
        <f t="shared" si="8"/>
        <v>2</v>
      </c>
      <c r="H533" s="3" t="s">
        <v>19353</v>
      </c>
      <c r="I533" s="4"/>
      <c r="J533" s="3" t="s">
        <v>19352</v>
      </c>
      <c r="K533" s="4" t="s">
        <v>19351</v>
      </c>
      <c r="L533" s="3" t="s">
        <v>19350</v>
      </c>
      <c r="M533" s="4"/>
      <c r="N533" s="3" t="s">
        <v>19349</v>
      </c>
      <c r="O533" s="4"/>
      <c r="P533" t="s">
        <v>907</v>
      </c>
      <c r="Q533" s="3"/>
      <c r="R533" s="4" t="s">
        <v>19348</v>
      </c>
      <c r="S533" t="s">
        <v>19347</v>
      </c>
      <c r="T533" s="3" t="s">
        <v>19346</v>
      </c>
      <c r="U533" s="4" t="s">
        <v>19345</v>
      </c>
      <c r="V533" s="3" t="s">
        <v>19344</v>
      </c>
      <c r="W533" s="4"/>
      <c r="X533" s="3" t="s">
        <v>19343</v>
      </c>
      <c r="Y533" s="4"/>
      <c r="Z533" t="s">
        <v>907</v>
      </c>
      <c r="AA533" s="3" t="s">
        <v>19342</v>
      </c>
      <c r="AB533" s="4" t="s">
        <v>19341</v>
      </c>
      <c r="AC533" s="3" t="s">
        <v>19340</v>
      </c>
      <c r="AD533" s="4"/>
      <c r="AE533" s="3" t="s">
        <v>19339</v>
      </c>
      <c r="AF533" s="4"/>
      <c r="AG533" s="3" t="s">
        <v>19338</v>
      </c>
      <c r="AH533" s="4"/>
      <c r="AI533" s="3" t="s">
        <v>19337</v>
      </c>
      <c r="AJ533" s="4"/>
      <c r="AK533" s="3" t="s">
        <v>4800</v>
      </c>
      <c r="AL533" s="4"/>
      <c r="AM533" s="3" t="s">
        <v>19336</v>
      </c>
      <c r="AN533" s="4"/>
      <c r="AO533" s="3" t="s">
        <v>19335</v>
      </c>
      <c r="AP533" s="4"/>
      <c r="AQ533" s="3" t="s">
        <v>19334</v>
      </c>
      <c r="AR533" s="4"/>
      <c r="AS533" s="3" t="s">
        <v>19333</v>
      </c>
      <c r="AT533" s="4"/>
      <c r="AU533" s="3" t="s">
        <v>19332</v>
      </c>
      <c r="AV533" s="4"/>
      <c r="AW533" s="3" t="s">
        <v>1921</v>
      </c>
      <c r="AX533" s="4"/>
      <c r="AY533" s="3" t="s">
        <v>19331</v>
      </c>
      <c r="AZ533" s="4"/>
      <c r="BA533" s="3" t="s">
        <v>19330</v>
      </c>
      <c r="BB533" s="4"/>
      <c r="BC533" s="3" t="s">
        <v>19329</v>
      </c>
      <c r="BD533" s="4"/>
      <c r="BE533" s="3" t="s">
        <v>19328</v>
      </c>
    </row>
    <row r="534" spans="2:57" customFormat="1">
      <c r="B534" t="str">
        <f>IFERROR(VLOOKUP(E534,Swadesh!$C$6:$D$212,2,FALSE),"")</f>
        <v/>
      </c>
      <c r="D534" t="s">
        <v>18483</v>
      </c>
      <c r="E534" s="6" t="s">
        <v>19327</v>
      </c>
      <c r="F534" s="5">
        <v>7.13</v>
      </c>
      <c r="G534">
        <f t="shared" si="8"/>
        <v>2</v>
      </c>
      <c r="H534" s="3" t="s">
        <v>19326</v>
      </c>
      <c r="I534" s="4" t="s">
        <v>19325</v>
      </c>
      <c r="J534" s="3" t="s">
        <v>19324</v>
      </c>
      <c r="K534" s="4" t="s">
        <v>18039</v>
      </c>
      <c r="L534" s="3" t="s">
        <v>19323</v>
      </c>
      <c r="M534" s="4"/>
      <c r="N534" s="3" t="s">
        <v>19322</v>
      </c>
      <c r="O534" s="4"/>
      <c r="P534" t="s">
        <v>907</v>
      </c>
      <c r="Q534" s="3"/>
      <c r="R534" s="4"/>
      <c r="S534" t="s">
        <v>907</v>
      </c>
      <c r="T534" s="3" t="s">
        <v>19321</v>
      </c>
      <c r="U534" s="4" t="s">
        <v>19320</v>
      </c>
      <c r="V534" s="3" t="s">
        <v>19319</v>
      </c>
      <c r="W534" s="4"/>
      <c r="X534" s="3" t="s">
        <v>19318</v>
      </c>
      <c r="Y534" s="4"/>
      <c r="Z534" t="s">
        <v>907</v>
      </c>
      <c r="AA534" s="3" t="s">
        <v>19317</v>
      </c>
      <c r="AB534" s="4"/>
      <c r="AC534" s="3" t="s">
        <v>19316</v>
      </c>
      <c r="AD534" s="4"/>
      <c r="AE534" s="3" t="s">
        <v>19315</v>
      </c>
      <c r="AF534" s="4"/>
      <c r="AG534" s="3" t="s">
        <v>19314</v>
      </c>
      <c r="AH534" s="4"/>
      <c r="AI534" s="3" t="s">
        <v>19313</v>
      </c>
      <c r="AJ534" s="4"/>
      <c r="AK534" s="3" t="s">
        <v>19296</v>
      </c>
      <c r="AL534" s="4"/>
      <c r="AM534" s="3" t="s">
        <v>19312</v>
      </c>
      <c r="AN534" s="4"/>
      <c r="AO534" s="3" t="s">
        <v>19311</v>
      </c>
      <c r="AP534" s="4"/>
      <c r="AQ534" s="3" t="s">
        <v>19310</v>
      </c>
      <c r="AR534" s="4" t="s">
        <v>19309</v>
      </c>
      <c r="AS534" s="3" t="s">
        <v>923</v>
      </c>
      <c r="AT534" s="4"/>
      <c r="AU534" s="3" t="s">
        <v>19308</v>
      </c>
      <c r="AV534" s="4"/>
      <c r="AW534" s="3" t="s">
        <v>19307</v>
      </c>
      <c r="AX534" s="4"/>
      <c r="AY534" s="3" t="s">
        <v>19306</v>
      </c>
      <c r="AZ534" s="4"/>
      <c r="BA534" s="3" t="s">
        <v>19305</v>
      </c>
      <c r="BB534" s="4"/>
      <c r="BC534" s="3" t="s">
        <v>19304</v>
      </c>
      <c r="BD534" s="4"/>
      <c r="BE534" s="3" t="s">
        <v>19303</v>
      </c>
    </row>
    <row r="535" spans="2:57" customFormat="1">
      <c r="B535" t="str">
        <f>IFERROR(VLOOKUP(E535,Swadesh!$C$6:$D$212,2,FALSE),"")</f>
        <v/>
      </c>
      <c r="D535" t="s">
        <v>18483</v>
      </c>
      <c r="E535" s="6" t="s">
        <v>19302</v>
      </c>
      <c r="F535" s="5">
        <v>7.1310000000000002</v>
      </c>
      <c r="G535">
        <f t="shared" si="8"/>
        <v>3</v>
      </c>
      <c r="H535" s="3"/>
      <c r="I535" s="4"/>
      <c r="J535" s="3" t="s">
        <v>19301</v>
      </c>
      <c r="K535" s="4" t="s">
        <v>959</v>
      </c>
      <c r="L535" s="3"/>
      <c r="M535" s="4"/>
      <c r="N535" s="3" t="s">
        <v>19300</v>
      </c>
      <c r="O535" s="4"/>
      <c r="P535" t="s">
        <v>907</v>
      </c>
      <c r="Q535" s="3"/>
      <c r="R535" s="4"/>
      <c r="S535" t="s">
        <v>907</v>
      </c>
      <c r="T535" s="3"/>
      <c r="U535" s="4"/>
      <c r="V535" s="3"/>
      <c r="W535" s="4"/>
      <c r="X535" s="3"/>
      <c r="Y535" s="4"/>
      <c r="Z535" t="s">
        <v>907</v>
      </c>
      <c r="AA535" s="3"/>
      <c r="AB535" s="4"/>
      <c r="AC535" s="3" t="s">
        <v>19299</v>
      </c>
      <c r="AD535" s="4"/>
      <c r="AE535" s="3" t="s">
        <v>19298</v>
      </c>
      <c r="AF535" s="4"/>
      <c r="AG535" s="3"/>
      <c r="AH535" s="4"/>
      <c r="AI535" s="3" t="s">
        <v>19297</v>
      </c>
      <c r="AJ535" s="4"/>
      <c r="AK535" s="3" t="s">
        <v>19296</v>
      </c>
      <c r="AL535" s="4"/>
      <c r="AM535" s="3" t="s">
        <v>19295</v>
      </c>
      <c r="AN535" s="4"/>
      <c r="AO535" s="3"/>
      <c r="AP535" s="4"/>
      <c r="AQ535" s="3" t="s">
        <v>19294</v>
      </c>
      <c r="AR535" s="4"/>
      <c r="AS535" s="3" t="s">
        <v>923</v>
      </c>
      <c r="AT535" s="4"/>
      <c r="AU535" s="3" t="s">
        <v>19293</v>
      </c>
      <c r="AV535" s="4"/>
      <c r="AW535" s="3" t="s">
        <v>19292</v>
      </c>
      <c r="AX535" s="4"/>
      <c r="AY535" s="3" t="s">
        <v>923</v>
      </c>
      <c r="AZ535" s="4"/>
      <c r="BA535" s="3" t="s">
        <v>19291</v>
      </c>
      <c r="BB535" s="4"/>
      <c r="BC535" s="3" t="s">
        <v>923</v>
      </c>
      <c r="BD535" s="4"/>
      <c r="BE535" s="3" t="s">
        <v>1872</v>
      </c>
    </row>
    <row r="536" spans="2:57" customFormat="1">
      <c r="B536" t="str">
        <f>IFERROR(VLOOKUP(E536,Swadesh!$C$6:$D$212,2,FALSE),"")</f>
        <v/>
      </c>
      <c r="D536" t="s">
        <v>18483</v>
      </c>
      <c r="E536" s="6" t="s">
        <v>19290</v>
      </c>
      <c r="F536" s="5">
        <v>7.14</v>
      </c>
      <c r="G536">
        <f t="shared" si="8"/>
        <v>2</v>
      </c>
      <c r="H536" s="3" t="s">
        <v>19289</v>
      </c>
      <c r="I536" s="4"/>
      <c r="J536" s="3" t="s">
        <v>19288</v>
      </c>
      <c r="K536" s="4" t="s">
        <v>959</v>
      </c>
      <c r="L536" s="3" t="s">
        <v>19287</v>
      </c>
      <c r="M536" s="4"/>
      <c r="N536" s="3" t="s">
        <v>19286</v>
      </c>
      <c r="O536" s="4"/>
      <c r="P536" t="s">
        <v>907</v>
      </c>
      <c r="Q536" s="3"/>
      <c r="R536" s="4"/>
      <c r="S536" t="s">
        <v>907</v>
      </c>
      <c r="T536" s="3"/>
      <c r="U536" s="4"/>
      <c r="V536" s="3" t="s">
        <v>19285</v>
      </c>
      <c r="W536" s="4"/>
      <c r="X536" s="3" t="s">
        <v>19284</v>
      </c>
      <c r="Y536" s="4"/>
      <c r="Z536" t="s">
        <v>907</v>
      </c>
      <c r="AA536" s="3"/>
      <c r="AB536" s="4"/>
      <c r="AC536" s="3" t="s">
        <v>19283</v>
      </c>
      <c r="AD536" s="4" t="s">
        <v>19282</v>
      </c>
      <c r="AE536" s="3" t="s">
        <v>19281</v>
      </c>
      <c r="AF536" s="4"/>
      <c r="AG536" s="3" t="s">
        <v>19280</v>
      </c>
      <c r="AH536" s="4"/>
      <c r="AI536" s="3" t="s">
        <v>19279</v>
      </c>
      <c r="AJ536" s="4"/>
      <c r="AK536" s="3" t="s">
        <v>19278</v>
      </c>
      <c r="AL536" s="4"/>
      <c r="AM536" s="3" t="s">
        <v>19277</v>
      </c>
      <c r="AN536" s="4"/>
      <c r="AO536" s="3" t="s">
        <v>19276</v>
      </c>
      <c r="AP536" s="4"/>
      <c r="AQ536" s="3" t="s">
        <v>19275</v>
      </c>
      <c r="AR536" s="4"/>
      <c r="AS536" s="3" t="s">
        <v>19274</v>
      </c>
      <c r="AT536" s="4"/>
      <c r="AU536" s="3" t="s">
        <v>19273</v>
      </c>
      <c r="AV536" s="4"/>
      <c r="AW536" s="3" t="s">
        <v>19272</v>
      </c>
      <c r="AX536" s="4"/>
      <c r="AY536" s="3" t="s">
        <v>19271</v>
      </c>
      <c r="AZ536" s="4"/>
      <c r="BA536" s="3" t="s">
        <v>16867</v>
      </c>
      <c r="BB536" s="4"/>
      <c r="BC536" s="3" t="s">
        <v>19270</v>
      </c>
      <c r="BD536" s="4"/>
      <c r="BE536" s="3" t="s">
        <v>19269</v>
      </c>
    </row>
    <row r="537" spans="2:57" customFormat="1">
      <c r="B537" t="str">
        <f>IFERROR(VLOOKUP(E537,Swadesh!$C$6:$D$212,2,FALSE),"")</f>
        <v/>
      </c>
      <c r="D537" t="s">
        <v>18483</v>
      </c>
      <c r="E537" s="6" t="s">
        <v>19268</v>
      </c>
      <c r="F537" s="5">
        <v>7.15</v>
      </c>
      <c r="G537">
        <f t="shared" si="8"/>
        <v>2</v>
      </c>
      <c r="H537" s="3" t="s">
        <v>19267</v>
      </c>
      <c r="I537" s="4"/>
      <c r="J537" s="3" t="s">
        <v>19266</v>
      </c>
      <c r="K537" s="4"/>
      <c r="L537" s="3" t="s">
        <v>19265</v>
      </c>
      <c r="M537" s="4"/>
      <c r="N537" s="3" t="s">
        <v>19264</v>
      </c>
      <c r="O537" s="4"/>
      <c r="P537" t="s">
        <v>907</v>
      </c>
      <c r="Q537" s="3"/>
      <c r="R537" s="4"/>
      <c r="S537" t="s">
        <v>907</v>
      </c>
      <c r="T537" s="3"/>
      <c r="U537" s="4"/>
      <c r="V537" s="3" t="s">
        <v>19263</v>
      </c>
      <c r="W537" s="4"/>
      <c r="X537" s="3" t="s">
        <v>19262</v>
      </c>
      <c r="Y537" s="4"/>
      <c r="Z537" t="s">
        <v>907</v>
      </c>
      <c r="AA537" s="3" t="s">
        <v>19261</v>
      </c>
      <c r="AB537" s="4" t="s">
        <v>19260</v>
      </c>
      <c r="AC537" s="3" t="s">
        <v>19259</v>
      </c>
      <c r="AD537" s="4"/>
      <c r="AE537" s="3" t="s">
        <v>19258</v>
      </c>
      <c r="AF537" s="4" t="s">
        <v>19257</v>
      </c>
      <c r="AG537" s="3" t="s">
        <v>19256</v>
      </c>
      <c r="AH537" s="4"/>
      <c r="AI537" s="3" t="s">
        <v>19255</v>
      </c>
      <c r="AJ537" s="4"/>
      <c r="AK537" s="3" t="s">
        <v>19254</v>
      </c>
      <c r="AL537" s="4"/>
      <c r="AM537" s="3" t="s">
        <v>1967</v>
      </c>
      <c r="AN537" s="4"/>
      <c r="AO537" s="3" t="s">
        <v>19253</v>
      </c>
      <c r="AP537" s="4"/>
      <c r="AQ537" s="3" t="s">
        <v>19252</v>
      </c>
      <c r="AR537" s="4"/>
      <c r="AS537" s="3" t="s">
        <v>19251</v>
      </c>
      <c r="AT537" s="4"/>
      <c r="AU537" s="3" t="s">
        <v>18195</v>
      </c>
      <c r="AV537" s="4"/>
      <c r="AW537" s="3" t="s">
        <v>19250</v>
      </c>
      <c r="AX537" s="4"/>
      <c r="AY537" s="3" t="s">
        <v>19249</v>
      </c>
      <c r="AZ537" s="4"/>
      <c r="BA537" s="3" t="s">
        <v>19248</v>
      </c>
      <c r="BB537" s="4"/>
      <c r="BC537" s="3" t="s">
        <v>19247</v>
      </c>
      <c r="BD537" s="4"/>
      <c r="BE537" s="3" t="s">
        <v>19246</v>
      </c>
    </row>
    <row r="538" spans="2:57" customFormat="1">
      <c r="B538" t="str">
        <f>IFERROR(VLOOKUP(E538,Swadesh!$C$6:$D$212,2,FALSE),"")</f>
        <v/>
      </c>
      <c r="D538" t="s">
        <v>18483</v>
      </c>
      <c r="E538" s="6" t="s">
        <v>19245</v>
      </c>
      <c r="F538" s="5">
        <v>7.16</v>
      </c>
      <c r="G538">
        <f t="shared" si="8"/>
        <v>2</v>
      </c>
      <c r="H538" s="3"/>
      <c r="I538" s="4"/>
      <c r="J538" s="3" t="s">
        <v>923</v>
      </c>
      <c r="K538" s="4"/>
      <c r="L538" s="3"/>
      <c r="M538" s="4"/>
      <c r="N538" s="3" t="s">
        <v>19244</v>
      </c>
      <c r="O538" s="4"/>
      <c r="P538" t="s">
        <v>907</v>
      </c>
      <c r="Q538" s="3"/>
      <c r="R538" s="4"/>
      <c r="S538" t="s">
        <v>907</v>
      </c>
      <c r="T538" s="3"/>
      <c r="U538" s="4"/>
      <c r="V538" s="3"/>
      <c r="W538" s="4"/>
      <c r="X538" s="3"/>
      <c r="Y538" s="4"/>
      <c r="Z538" t="s">
        <v>907</v>
      </c>
      <c r="AA538" s="3"/>
      <c r="AB538" s="4"/>
      <c r="AC538" s="3" t="s">
        <v>19243</v>
      </c>
      <c r="AD538" s="4"/>
      <c r="AE538" s="3" t="s">
        <v>923</v>
      </c>
      <c r="AF538" s="4"/>
      <c r="AG538" s="3"/>
      <c r="AH538" s="4"/>
      <c r="AI538" s="3" t="s">
        <v>19242</v>
      </c>
      <c r="AJ538" s="4"/>
      <c r="AK538" s="3" t="s">
        <v>923</v>
      </c>
      <c r="AL538" s="4"/>
      <c r="AM538" s="3" t="s">
        <v>19241</v>
      </c>
      <c r="AN538" s="4"/>
      <c r="AO538" s="3"/>
      <c r="AP538" s="4"/>
      <c r="AQ538" s="3" t="s">
        <v>19240</v>
      </c>
      <c r="AR538" s="4"/>
      <c r="AS538" s="3" t="s">
        <v>923</v>
      </c>
      <c r="AT538" s="4"/>
      <c r="AU538" s="3" t="s">
        <v>3522</v>
      </c>
      <c r="AV538" s="4"/>
      <c r="AW538" s="3" t="s">
        <v>19239</v>
      </c>
      <c r="AX538" s="4"/>
      <c r="AY538" s="3" t="s">
        <v>923</v>
      </c>
      <c r="AZ538" s="4"/>
      <c r="BA538" s="3" t="s">
        <v>19238</v>
      </c>
      <c r="BB538" s="4"/>
      <c r="BC538" s="3" t="s">
        <v>19237</v>
      </c>
      <c r="BD538" s="4"/>
      <c r="BE538" s="3" t="s">
        <v>1872</v>
      </c>
    </row>
    <row r="539" spans="2:57" customFormat="1">
      <c r="B539" t="str">
        <f>IFERROR(VLOOKUP(E539,Swadesh!$C$6:$D$212,2,FALSE),"")</f>
        <v/>
      </c>
      <c r="D539" t="s">
        <v>18483</v>
      </c>
      <c r="E539" s="6" t="s">
        <v>19236</v>
      </c>
      <c r="F539" s="5">
        <v>7.17</v>
      </c>
      <c r="G539">
        <f t="shared" si="8"/>
        <v>2</v>
      </c>
      <c r="H539" s="3" t="s">
        <v>19235</v>
      </c>
      <c r="I539" s="4"/>
      <c r="J539" s="3" t="s">
        <v>19234</v>
      </c>
      <c r="K539" s="4" t="s">
        <v>19233</v>
      </c>
      <c r="L539" s="3" t="s">
        <v>19232</v>
      </c>
      <c r="M539" s="4"/>
      <c r="N539" s="3" t="s">
        <v>19231</v>
      </c>
      <c r="O539" s="4"/>
      <c r="P539" t="s">
        <v>907</v>
      </c>
      <c r="Q539" s="3"/>
      <c r="R539" s="4"/>
      <c r="S539" t="s">
        <v>907</v>
      </c>
      <c r="T539" s="3"/>
      <c r="U539" s="4"/>
      <c r="V539" s="3" t="s">
        <v>19230</v>
      </c>
      <c r="W539" s="4"/>
      <c r="X539" s="3" t="s">
        <v>19229</v>
      </c>
      <c r="Y539" s="4"/>
      <c r="Z539" t="s">
        <v>907</v>
      </c>
      <c r="AA539" s="3"/>
      <c r="AB539" s="4"/>
      <c r="AC539" s="3" t="s">
        <v>19228</v>
      </c>
      <c r="AD539" s="4"/>
      <c r="AE539" s="3" t="s">
        <v>19227</v>
      </c>
      <c r="AF539" s="4"/>
      <c r="AG539" s="3"/>
      <c r="AH539" s="4"/>
      <c r="AI539" s="3" t="s">
        <v>19226</v>
      </c>
      <c r="AJ539" s="4" t="s">
        <v>19225</v>
      </c>
      <c r="AK539" s="3" t="s">
        <v>19224</v>
      </c>
      <c r="AL539" s="4"/>
      <c r="AM539" s="3" t="s">
        <v>19223</v>
      </c>
      <c r="AN539" s="4"/>
      <c r="AO539" s="3"/>
      <c r="AP539" s="4"/>
      <c r="AQ539" s="3" t="s">
        <v>19222</v>
      </c>
      <c r="AR539" s="4"/>
      <c r="AS539" s="3" t="s">
        <v>923</v>
      </c>
      <c r="AT539" s="4"/>
      <c r="AU539" s="3" t="s">
        <v>19221</v>
      </c>
      <c r="AV539" s="4"/>
      <c r="AW539" s="3" t="s">
        <v>19220</v>
      </c>
      <c r="AX539" s="4"/>
      <c r="AY539" s="3" t="s">
        <v>19219</v>
      </c>
      <c r="AZ539" s="4"/>
      <c r="BA539" s="3" t="s">
        <v>19218</v>
      </c>
      <c r="BB539" s="4"/>
      <c r="BC539" s="3" t="s">
        <v>19217</v>
      </c>
      <c r="BD539" s="4"/>
      <c r="BE539" s="3" t="s">
        <v>1872</v>
      </c>
    </row>
    <row r="540" spans="2:57" customFormat="1">
      <c r="B540" t="str">
        <f>IFERROR(VLOOKUP(E540,Swadesh!$C$6:$D$212,2,FALSE),"")</f>
        <v/>
      </c>
      <c r="D540" t="s">
        <v>18483</v>
      </c>
      <c r="E540" s="6" t="s">
        <v>19216</v>
      </c>
      <c r="F540" s="5">
        <v>7.18</v>
      </c>
      <c r="G540">
        <f t="shared" si="8"/>
        <v>2</v>
      </c>
      <c r="H540" s="3" t="s">
        <v>19215</v>
      </c>
      <c r="I540" s="4"/>
      <c r="J540" s="3" t="s">
        <v>923</v>
      </c>
      <c r="K540" s="4"/>
      <c r="L540" s="3"/>
      <c r="M540" s="4"/>
      <c r="N540" s="3" t="s">
        <v>19214</v>
      </c>
      <c r="O540" s="4"/>
      <c r="P540" t="s">
        <v>907</v>
      </c>
      <c r="Q540" s="3"/>
      <c r="R540" s="4"/>
      <c r="S540" t="s">
        <v>907</v>
      </c>
      <c r="T540" s="3" t="s">
        <v>19213</v>
      </c>
      <c r="U540" s="4"/>
      <c r="V540" s="3"/>
      <c r="W540" s="4" t="s">
        <v>19212</v>
      </c>
      <c r="X540" s="3" t="s">
        <v>19211</v>
      </c>
      <c r="Y540" s="4"/>
      <c r="Z540" t="s">
        <v>907</v>
      </c>
      <c r="AA540" s="3"/>
      <c r="AB540" s="4"/>
      <c r="AC540" s="3" t="s">
        <v>19210</v>
      </c>
      <c r="AD540" s="4"/>
      <c r="AE540" s="3" t="s">
        <v>923</v>
      </c>
      <c r="AF540" s="4"/>
      <c r="AG540" s="3"/>
      <c r="AH540" s="4"/>
      <c r="AI540" s="3" t="s">
        <v>19209</v>
      </c>
      <c r="AJ540" s="4" t="s">
        <v>19203</v>
      </c>
      <c r="AK540" s="3"/>
      <c r="AL540" s="4"/>
      <c r="AM540" s="3" t="s">
        <v>19208</v>
      </c>
      <c r="AN540" s="4"/>
      <c r="AO540" s="3"/>
      <c r="AP540" s="4"/>
      <c r="AQ540" s="3" t="s">
        <v>19207</v>
      </c>
      <c r="AR540" s="4" t="s">
        <v>19206</v>
      </c>
      <c r="AS540" s="3" t="s">
        <v>923</v>
      </c>
      <c r="AT540" s="4"/>
      <c r="AU540" s="3" t="s">
        <v>19205</v>
      </c>
      <c r="AV540" s="4"/>
      <c r="AW540" s="3" t="s">
        <v>19204</v>
      </c>
      <c r="AX540" s="4" t="s">
        <v>19203</v>
      </c>
      <c r="AY540" s="3" t="s">
        <v>923</v>
      </c>
      <c r="AZ540" s="4"/>
      <c r="BA540" s="3" t="s">
        <v>19202</v>
      </c>
      <c r="BB540" s="4"/>
      <c r="BC540" s="3" t="s">
        <v>19201</v>
      </c>
      <c r="BD540" s="4"/>
      <c r="BE540" s="3" t="s">
        <v>1872</v>
      </c>
    </row>
    <row r="541" spans="2:57" customFormat="1">
      <c r="B541" t="str">
        <f>IFERROR(VLOOKUP(E541,Swadesh!$C$6:$D$212,2,FALSE),"")</f>
        <v/>
      </c>
      <c r="D541" t="s">
        <v>18483</v>
      </c>
      <c r="E541" s="6" t="s">
        <v>19200</v>
      </c>
      <c r="F541" s="5">
        <v>7.21</v>
      </c>
      <c r="G541">
        <f t="shared" si="8"/>
        <v>2</v>
      </c>
      <c r="H541" s="3" t="s">
        <v>19199</v>
      </c>
      <c r="I541" s="4" t="s">
        <v>19198</v>
      </c>
      <c r="J541" s="3" t="s">
        <v>19197</v>
      </c>
      <c r="K541" s="4" t="s">
        <v>983</v>
      </c>
      <c r="L541" s="3" t="s">
        <v>19196</v>
      </c>
      <c r="M541" s="4" t="s">
        <v>2577</v>
      </c>
      <c r="N541" s="3" t="s">
        <v>19195</v>
      </c>
      <c r="O541" s="4"/>
      <c r="P541" t="s">
        <v>907</v>
      </c>
      <c r="Q541" s="3"/>
      <c r="R541" s="4"/>
      <c r="S541" t="s">
        <v>907</v>
      </c>
      <c r="T541" s="3" t="s">
        <v>19194</v>
      </c>
      <c r="U541" s="4" t="s">
        <v>19193</v>
      </c>
      <c r="V541" s="3" t="s">
        <v>19192</v>
      </c>
      <c r="W541" s="4"/>
      <c r="X541" s="3" t="s">
        <v>19191</v>
      </c>
      <c r="Y541" s="4"/>
      <c r="Z541" t="s">
        <v>907</v>
      </c>
      <c r="AA541" s="3"/>
      <c r="AB541" s="4"/>
      <c r="AC541" s="3" t="s">
        <v>19190</v>
      </c>
      <c r="AD541" s="4" t="s">
        <v>19189</v>
      </c>
      <c r="AE541" s="3" t="s">
        <v>19188</v>
      </c>
      <c r="AF541" s="4"/>
      <c r="AG541" s="3" t="s">
        <v>19187</v>
      </c>
      <c r="AH541" s="4"/>
      <c r="AI541" s="3" t="s">
        <v>19186</v>
      </c>
      <c r="AJ541" s="4"/>
      <c r="AK541" s="3" t="s">
        <v>19185</v>
      </c>
      <c r="AL541" s="4"/>
      <c r="AM541" s="3" t="s">
        <v>19184</v>
      </c>
      <c r="AN541" s="4"/>
      <c r="AO541" s="3" t="s">
        <v>19183</v>
      </c>
      <c r="AP541" s="4"/>
      <c r="AQ541" s="3" t="s">
        <v>19182</v>
      </c>
      <c r="AR541" s="4"/>
      <c r="AS541" s="3" t="s">
        <v>923</v>
      </c>
      <c r="AT541" s="4"/>
      <c r="AU541" s="3" t="s">
        <v>19181</v>
      </c>
      <c r="AV541" s="4"/>
      <c r="AW541" s="3" t="s">
        <v>19180</v>
      </c>
      <c r="AX541" s="4"/>
      <c r="AY541" s="3" t="s">
        <v>19179</v>
      </c>
      <c r="AZ541" s="4"/>
      <c r="BA541" s="3" t="s">
        <v>19178</v>
      </c>
      <c r="BB541" s="4"/>
      <c r="BC541" s="3" t="s">
        <v>19177</v>
      </c>
      <c r="BD541" s="4"/>
      <c r="BE541" s="3" t="s">
        <v>19176</v>
      </c>
    </row>
    <row r="542" spans="2:57" customFormat="1">
      <c r="B542" t="str">
        <f>IFERROR(VLOOKUP(E542,Swadesh!$C$6:$D$212,2,FALSE),"")</f>
        <v/>
      </c>
      <c r="D542" t="s">
        <v>18483</v>
      </c>
      <c r="E542" s="6" t="s">
        <v>19175</v>
      </c>
      <c r="F542" s="5">
        <v>7.22</v>
      </c>
      <c r="G542">
        <f t="shared" si="8"/>
        <v>2</v>
      </c>
      <c r="H542" s="3" t="s">
        <v>19174</v>
      </c>
      <c r="I542" s="4"/>
      <c r="J542" s="3" t="s">
        <v>19173</v>
      </c>
      <c r="K542" s="4"/>
      <c r="L542" s="3" t="s">
        <v>19172</v>
      </c>
      <c r="M542" s="4"/>
      <c r="N542" s="3" t="s">
        <v>19171</v>
      </c>
      <c r="O542" s="4"/>
      <c r="P542" t="s">
        <v>907</v>
      </c>
      <c r="Q542" s="3" t="s">
        <v>19170</v>
      </c>
      <c r="R542" s="4"/>
      <c r="S542" t="s">
        <v>907</v>
      </c>
      <c r="T542" s="3"/>
      <c r="U542" s="4"/>
      <c r="V542" s="3" t="s">
        <v>19169</v>
      </c>
      <c r="W542" s="4" t="s">
        <v>19168</v>
      </c>
      <c r="X542" s="3" t="s">
        <v>19167</v>
      </c>
      <c r="Y542" s="4"/>
      <c r="Z542" t="s">
        <v>907</v>
      </c>
      <c r="AA542" s="3" t="s">
        <v>19166</v>
      </c>
      <c r="AB542" s="4" t="s">
        <v>19165</v>
      </c>
      <c r="AC542" s="3" t="s">
        <v>19164</v>
      </c>
      <c r="AD542" s="4"/>
      <c r="AE542" s="3" t="s">
        <v>19163</v>
      </c>
      <c r="AF542" s="4" t="s">
        <v>19162</v>
      </c>
      <c r="AG542" s="3" t="s">
        <v>19161</v>
      </c>
      <c r="AH542" s="4"/>
      <c r="AI542" s="3" t="s">
        <v>19160</v>
      </c>
      <c r="AJ542" s="4"/>
      <c r="AK542" s="3" t="s">
        <v>19159</v>
      </c>
      <c r="AL542" s="4"/>
      <c r="AM542" s="3" t="s">
        <v>19158</v>
      </c>
      <c r="AN542" s="4"/>
      <c r="AO542" s="3" t="s">
        <v>19157</v>
      </c>
      <c r="AP542" s="4"/>
      <c r="AQ542" s="3" t="s">
        <v>19156</v>
      </c>
      <c r="AR542" s="4"/>
      <c r="AS542" s="3" t="s">
        <v>19155</v>
      </c>
      <c r="AT542" s="4"/>
      <c r="AU542" s="3" t="s">
        <v>19154</v>
      </c>
      <c r="AV542" s="4"/>
      <c r="AW542" s="3" t="s">
        <v>19153</v>
      </c>
      <c r="AX542" s="4" t="s">
        <v>2985</v>
      </c>
      <c r="AY542" s="3" t="s">
        <v>19152</v>
      </c>
      <c r="AZ542" s="4"/>
      <c r="BA542" s="3" t="s">
        <v>19151</v>
      </c>
      <c r="BB542" s="4"/>
      <c r="BC542" s="3" t="s">
        <v>19150</v>
      </c>
      <c r="BD542" s="4"/>
      <c r="BE542" s="3" t="s">
        <v>19149</v>
      </c>
    </row>
    <row r="543" spans="2:57" customFormat="1">
      <c r="B543" t="str">
        <f>IFERROR(VLOOKUP(E543,Swadesh!$C$6:$D$212,2,FALSE),"")</f>
        <v/>
      </c>
      <c r="D543" t="s">
        <v>18483</v>
      </c>
      <c r="E543" s="6" t="s">
        <v>19148</v>
      </c>
      <c r="F543" s="5">
        <v>7.2210000000000001</v>
      </c>
      <c r="G543">
        <f t="shared" si="8"/>
        <v>3</v>
      </c>
      <c r="H543" s="3" t="s">
        <v>19147</v>
      </c>
      <c r="I543" s="4"/>
      <c r="J543" s="3" t="s">
        <v>19146</v>
      </c>
      <c r="K543" s="4" t="s">
        <v>959</v>
      </c>
      <c r="L543" s="3"/>
      <c r="M543" s="4"/>
      <c r="N543" s="3" t="s">
        <v>19145</v>
      </c>
      <c r="O543" s="4"/>
      <c r="P543" t="s">
        <v>907</v>
      </c>
      <c r="Q543" s="3"/>
      <c r="R543" s="4"/>
      <c r="S543" t="s">
        <v>907</v>
      </c>
      <c r="T543" s="3"/>
      <c r="U543" s="4"/>
      <c r="V543" s="3"/>
      <c r="W543" s="4"/>
      <c r="X543" s="3"/>
      <c r="Y543" s="4"/>
      <c r="Z543" t="s">
        <v>907</v>
      </c>
      <c r="AA543" s="3"/>
      <c r="AB543" s="4"/>
      <c r="AC543" s="3" t="s">
        <v>19144</v>
      </c>
      <c r="AD543" s="4"/>
      <c r="AE543" s="3"/>
      <c r="AF543" s="4"/>
      <c r="AG543" s="3"/>
      <c r="AH543" s="4"/>
      <c r="AI543" s="3" t="s">
        <v>19143</v>
      </c>
      <c r="AJ543" s="4"/>
      <c r="AK543" s="3" t="s">
        <v>19142</v>
      </c>
      <c r="AL543" s="4"/>
      <c r="AM543" s="3" t="s">
        <v>19141</v>
      </c>
      <c r="AN543" s="4"/>
      <c r="AO543" s="3"/>
      <c r="AP543" s="4"/>
      <c r="AQ543" s="3" t="s">
        <v>19140</v>
      </c>
      <c r="AR543" s="4"/>
      <c r="AS543" s="3" t="s">
        <v>923</v>
      </c>
      <c r="AT543" s="4"/>
      <c r="AU543" s="3" t="s">
        <v>19139</v>
      </c>
      <c r="AV543" s="4"/>
      <c r="AW543" s="3" t="s">
        <v>19138</v>
      </c>
      <c r="AX543" s="4"/>
      <c r="AY543" s="3" t="s">
        <v>19137</v>
      </c>
      <c r="AZ543" s="4" t="s">
        <v>2267</v>
      </c>
      <c r="BA543" s="3" t="s">
        <v>19136</v>
      </c>
      <c r="BB543" s="4"/>
      <c r="BC543" s="3" t="s">
        <v>19135</v>
      </c>
      <c r="BD543" s="4"/>
      <c r="BE543" s="3" t="s">
        <v>19134</v>
      </c>
    </row>
    <row r="544" spans="2:57" customFormat="1">
      <c r="B544" t="str">
        <f>IFERROR(VLOOKUP(E544,Swadesh!$C$6:$D$212,2,FALSE),"")</f>
        <v/>
      </c>
      <c r="D544" t="s">
        <v>18483</v>
      </c>
      <c r="E544" s="6" t="s">
        <v>19133</v>
      </c>
      <c r="F544" s="5">
        <v>7.23</v>
      </c>
      <c r="G544">
        <f t="shared" si="8"/>
        <v>2</v>
      </c>
      <c r="H544" s="3" t="s">
        <v>19132</v>
      </c>
      <c r="I544" s="4"/>
      <c r="J544" s="3" t="s">
        <v>19131</v>
      </c>
      <c r="K544" s="4" t="s">
        <v>18314</v>
      </c>
      <c r="L544" s="3" t="s">
        <v>19130</v>
      </c>
      <c r="M544" s="4"/>
      <c r="N544" s="3" t="s">
        <v>19129</v>
      </c>
      <c r="O544" s="4"/>
      <c r="P544" t="s">
        <v>907</v>
      </c>
      <c r="Q544" s="3"/>
      <c r="R544" s="4"/>
      <c r="S544" t="s">
        <v>907</v>
      </c>
      <c r="T544" s="3"/>
      <c r="U544" s="4"/>
      <c r="V544" s="3" t="s">
        <v>19128</v>
      </c>
      <c r="W544" s="4"/>
      <c r="X544" s="3" t="s">
        <v>19127</v>
      </c>
      <c r="Y544" s="4"/>
      <c r="Z544" t="s">
        <v>907</v>
      </c>
      <c r="AA544" s="3"/>
      <c r="AB544" s="4"/>
      <c r="AC544" s="3" t="s">
        <v>19126</v>
      </c>
      <c r="AD544" s="4"/>
      <c r="AE544" s="3" t="s">
        <v>19125</v>
      </c>
      <c r="AF544" s="4"/>
      <c r="AG544" s="3" t="s">
        <v>15676</v>
      </c>
      <c r="AH544" s="4"/>
      <c r="AI544" s="3" t="s">
        <v>19124</v>
      </c>
      <c r="AJ544" s="4"/>
      <c r="AK544" s="3"/>
      <c r="AL544" s="4"/>
      <c r="AM544" s="3" t="s">
        <v>19123</v>
      </c>
      <c r="AN544" s="4"/>
      <c r="AO544" s="3" t="s">
        <v>19122</v>
      </c>
      <c r="AP544" s="4"/>
      <c r="AQ544" s="3" t="s">
        <v>19121</v>
      </c>
      <c r="AR544" s="4"/>
      <c r="AS544" s="3" t="s">
        <v>923</v>
      </c>
      <c r="AT544" s="4"/>
      <c r="AU544" s="3" t="s">
        <v>19120</v>
      </c>
      <c r="AV544" s="4"/>
      <c r="AW544" s="3" t="s">
        <v>19119</v>
      </c>
      <c r="AX544" s="4"/>
      <c r="AY544" s="3" t="s">
        <v>19118</v>
      </c>
      <c r="AZ544" s="4"/>
      <c r="BA544" s="3" t="s">
        <v>19117</v>
      </c>
      <c r="BB544" s="4"/>
      <c r="BC544" s="3" t="s">
        <v>19116</v>
      </c>
      <c r="BD544" s="4"/>
      <c r="BE544" s="3" t="s">
        <v>19115</v>
      </c>
    </row>
    <row r="545" spans="2:57" customFormat="1">
      <c r="B545" t="str">
        <f>IFERROR(VLOOKUP(E545,Swadesh!$C$6:$D$212,2,FALSE),"")</f>
        <v/>
      </c>
      <c r="D545" t="s">
        <v>18483</v>
      </c>
      <c r="E545" s="6" t="s">
        <v>19114</v>
      </c>
      <c r="F545" s="5">
        <v>7.2309999999999999</v>
      </c>
      <c r="G545">
        <f t="shared" si="8"/>
        <v>3</v>
      </c>
      <c r="H545" s="3" t="s">
        <v>19113</v>
      </c>
      <c r="I545" s="4"/>
      <c r="J545" s="3" t="s">
        <v>19112</v>
      </c>
      <c r="K545" s="4" t="s">
        <v>959</v>
      </c>
      <c r="L545" s="3" t="s">
        <v>19111</v>
      </c>
      <c r="M545" s="4"/>
      <c r="N545" s="3" t="s">
        <v>19110</v>
      </c>
      <c r="O545" s="4"/>
      <c r="P545" t="s">
        <v>907</v>
      </c>
      <c r="Q545" s="3"/>
      <c r="R545" s="4"/>
      <c r="S545" t="s">
        <v>907</v>
      </c>
      <c r="T545" s="3"/>
      <c r="U545" s="4"/>
      <c r="V545" s="3"/>
      <c r="W545" s="4"/>
      <c r="X545" s="3" t="s">
        <v>19109</v>
      </c>
      <c r="Y545" s="4"/>
      <c r="Z545" t="s">
        <v>907</v>
      </c>
      <c r="AA545" s="3"/>
      <c r="AB545" s="4"/>
      <c r="AC545" s="3" t="s">
        <v>19108</v>
      </c>
      <c r="AD545" s="4"/>
      <c r="AE545" s="3" t="s">
        <v>19107</v>
      </c>
      <c r="AF545" s="4"/>
      <c r="AG545" s="3"/>
      <c r="AH545" s="4"/>
      <c r="AI545" s="3" t="s">
        <v>19106</v>
      </c>
      <c r="AJ545" s="4" t="s">
        <v>19105</v>
      </c>
      <c r="AK545" s="3" t="s">
        <v>19104</v>
      </c>
      <c r="AL545" s="4"/>
      <c r="AM545" s="3" t="s">
        <v>19103</v>
      </c>
      <c r="AN545" s="4"/>
      <c r="AO545" s="3"/>
      <c r="AP545" s="4"/>
      <c r="AQ545" s="3" t="s">
        <v>19102</v>
      </c>
      <c r="AR545" s="4" t="s">
        <v>19101</v>
      </c>
      <c r="AS545" s="3" t="s">
        <v>923</v>
      </c>
      <c r="AT545" s="4"/>
      <c r="AU545" s="3" t="s">
        <v>19100</v>
      </c>
      <c r="AV545" s="4"/>
      <c r="AW545" s="3" t="s">
        <v>19099</v>
      </c>
      <c r="AX545" s="4"/>
      <c r="AY545" s="3" t="s">
        <v>17508</v>
      </c>
      <c r="AZ545" s="4"/>
      <c r="BA545" s="3" t="s">
        <v>19098</v>
      </c>
      <c r="BB545" s="4"/>
      <c r="BC545" s="3" t="s">
        <v>19097</v>
      </c>
      <c r="BD545" s="4"/>
      <c r="BE545" s="3" t="s">
        <v>19096</v>
      </c>
    </row>
    <row r="546" spans="2:57" customFormat="1">
      <c r="B546" t="str">
        <f>IFERROR(VLOOKUP(E546,Swadesh!$C$6:$D$212,2,FALSE),"")</f>
        <v/>
      </c>
      <c r="D546" t="s">
        <v>18483</v>
      </c>
      <c r="E546" s="6" t="s">
        <v>19095</v>
      </c>
      <c r="F546" s="5">
        <v>7.24</v>
      </c>
      <c r="G546">
        <f t="shared" si="8"/>
        <v>2</v>
      </c>
      <c r="H546" s="3" t="s">
        <v>19094</v>
      </c>
      <c r="I546" s="4"/>
      <c r="J546" s="3" t="s">
        <v>19093</v>
      </c>
      <c r="K546" s="4" t="s">
        <v>959</v>
      </c>
      <c r="L546" s="3" t="s">
        <v>19092</v>
      </c>
      <c r="M546" s="4"/>
      <c r="N546" s="3" t="s">
        <v>19091</v>
      </c>
      <c r="O546" s="4"/>
      <c r="P546" t="s">
        <v>907</v>
      </c>
      <c r="Q546" s="3"/>
      <c r="R546" s="4"/>
      <c r="S546" t="s">
        <v>907</v>
      </c>
      <c r="T546" s="3"/>
      <c r="U546" s="4"/>
      <c r="V546" s="3"/>
      <c r="W546" s="4"/>
      <c r="X546" s="3" t="s">
        <v>19090</v>
      </c>
      <c r="Y546" s="4"/>
      <c r="Z546" t="s">
        <v>907</v>
      </c>
      <c r="AA546" s="3"/>
      <c r="AB546" s="4"/>
      <c r="AC546" s="3" t="s">
        <v>19089</v>
      </c>
      <c r="AD546" s="4"/>
      <c r="AE546" s="3" t="s">
        <v>19088</v>
      </c>
      <c r="AF546" s="4"/>
      <c r="AG546" s="3" t="s">
        <v>19087</v>
      </c>
      <c r="AH546" s="4"/>
      <c r="AI546" s="3" t="s">
        <v>19086</v>
      </c>
      <c r="AJ546" s="4"/>
      <c r="AK546" s="3" t="s">
        <v>19085</v>
      </c>
      <c r="AL546" s="4"/>
      <c r="AM546" s="3" t="s">
        <v>19084</v>
      </c>
      <c r="AN546" s="4"/>
      <c r="AO546" s="3" t="s">
        <v>19083</v>
      </c>
      <c r="AP546" s="4"/>
      <c r="AQ546" s="3" t="s">
        <v>19082</v>
      </c>
      <c r="AR546" s="4"/>
      <c r="AS546" s="3" t="s">
        <v>923</v>
      </c>
      <c r="AT546" s="4"/>
      <c r="AU546" s="3" t="s">
        <v>19081</v>
      </c>
      <c r="AV546" s="4"/>
      <c r="AW546" s="3" t="s">
        <v>19080</v>
      </c>
      <c r="AX546" s="4"/>
      <c r="AY546" s="3" t="s">
        <v>19079</v>
      </c>
      <c r="AZ546" s="4"/>
      <c r="BA546" s="3" t="s">
        <v>19078</v>
      </c>
      <c r="BB546" s="4"/>
      <c r="BC546" s="3" t="s">
        <v>19077</v>
      </c>
      <c r="BD546" s="4"/>
      <c r="BE546" s="3" t="s">
        <v>19076</v>
      </c>
    </row>
    <row r="547" spans="2:57" customFormat="1">
      <c r="B547" t="str">
        <f>IFERROR(VLOOKUP(E547,Swadesh!$C$6:$D$212,2,FALSE),"")</f>
        <v/>
      </c>
      <c r="D547" t="s">
        <v>18483</v>
      </c>
      <c r="E547" s="6" t="s">
        <v>19075</v>
      </c>
      <c r="F547" s="5">
        <v>7.25</v>
      </c>
      <c r="G547">
        <f t="shared" si="8"/>
        <v>2</v>
      </c>
      <c r="H547" s="3" t="s">
        <v>19074</v>
      </c>
      <c r="I547" s="4"/>
      <c r="J547" s="3" t="s">
        <v>19073</v>
      </c>
      <c r="K547" s="4" t="s">
        <v>959</v>
      </c>
      <c r="L547" s="3" t="s">
        <v>19072</v>
      </c>
      <c r="M547" s="4" t="s">
        <v>19071</v>
      </c>
      <c r="N547" s="3" t="s">
        <v>19070</v>
      </c>
      <c r="O547" s="4"/>
      <c r="P547" t="s">
        <v>907</v>
      </c>
      <c r="Q547" s="3"/>
      <c r="R547" s="4"/>
      <c r="S547" t="s">
        <v>907</v>
      </c>
      <c r="T547" s="3"/>
      <c r="U547" s="4"/>
      <c r="V547" s="3" t="s">
        <v>19069</v>
      </c>
      <c r="W547" s="4"/>
      <c r="X547" s="3"/>
      <c r="Y547" s="4"/>
      <c r="Z547" t="s">
        <v>907</v>
      </c>
      <c r="AA547" s="3"/>
      <c r="AB547" s="4"/>
      <c r="AC547" s="3" t="s">
        <v>19068</v>
      </c>
      <c r="AD547" s="4"/>
      <c r="AE547" s="3" t="s">
        <v>19067</v>
      </c>
      <c r="AF547" s="4"/>
      <c r="AG547" s="3" t="s">
        <v>19066</v>
      </c>
      <c r="AH547" s="4"/>
      <c r="AI547" s="3" t="s">
        <v>19065</v>
      </c>
      <c r="AJ547" s="4"/>
      <c r="AK547" s="3" t="s">
        <v>19064</v>
      </c>
      <c r="AL547" s="4"/>
      <c r="AM547" s="3" t="s">
        <v>19063</v>
      </c>
      <c r="AN547" s="4"/>
      <c r="AO547" s="3" t="s">
        <v>19062</v>
      </c>
      <c r="AP547" s="4"/>
      <c r="AQ547" s="3" t="s">
        <v>19061</v>
      </c>
      <c r="AR547" s="4"/>
      <c r="AS547" s="3" t="s">
        <v>19060</v>
      </c>
      <c r="AT547" s="4"/>
      <c r="AU547" s="3" t="s">
        <v>19059</v>
      </c>
      <c r="AV547" s="4"/>
      <c r="AW547" s="3" t="s">
        <v>19058</v>
      </c>
      <c r="AX547" s="4"/>
      <c r="AY547" s="3" t="s">
        <v>19057</v>
      </c>
      <c r="AZ547" s="4"/>
      <c r="BA547" s="3" t="s">
        <v>19056</v>
      </c>
      <c r="BB547" s="4"/>
      <c r="BC547" s="3" t="s">
        <v>19055</v>
      </c>
      <c r="BD547" s="4"/>
      <c r="BE547" s="3" t="s">
        <v>15655</v>
      </c>
    </row>
    <row r="548" spans="2:57" customFormat="1">
      <c r="B548" t="str">
        <f>IFERROR(VLOOKUP(E548,Swadesh!$C$6:$D$212,2,FALSE),"")</f>
        <v/>
      </c>
      <c r="D548" t="s">
        <v>18483</v>
      </c>
      <c r="E548" s="6" t="s">
        <v>19054</v>
      </c>
      <c r="F548" s="5">
        <v>7.26</v>
      </c>
      <c r="G548">
        <f t="shared" si="8"/>
        <v>2</v>
      </c>
      <c r="H548" s="3" t="s">
        <v>19053</v>
      </c>
      <c r="I548" s="4"/>
      <c r="J548" s="3" t="s">
        <v>19052</v>
      </c>
      <c r="K548" s="4" t="s">
        <v>19051</v>
      </c>
      <c r="L548" s="3" t="s">
        <v>19050</v>
      </c>
      <c r="M548" s="4"/>
      <c r="N548" s="3" t="s">
        <v>19049</v>
      </c>
      <c r="O548" s="4"/>
      <c r="P548" t="s">
        <v>907</v>
      </c>
      <c r="Q548" s="3"/>
      <c r="R548" s="4"/>
      <c r="S548" t="s">
        <v>907</v>
      </c>
      <c r="T548" s="3"/>
      <c r="U548" s="4"/>
      <c r="V548" s="3" t="s">
        <v>19048</v>
      </c>
      <c r="W548" s="4"/>
      <c r="X548" s="3" t="s">
        <v>19047</v>
      </c>
      <c r="Y548" s="4"/>
      <c r="Z548" t="s">
        <v>907</v>
      </c>
      <c r="AA548" s="3"/>
      <c r="AB548" s="4"/>
      <c r="AC548" s="3" t="s">
        <v>19046</v>
      </c>
      <c r="AD548" s="4"/>
      <c r="AE548" s="3" t="s">
        <v>19045</v>
      </c>
      <c r="AF548" s="4" t="s">
        <v>19044</v>
      </c>
      <c r="AG548" s="3" t="s">
        <v>19043</v>
      </c>
      <c r="AH548" s="4"/>
      <c r="AI548" s="3" t="s">
        <v>19042</v>
      </c>
      <c r="AJ548" s="4"/>
      <c r="AK548" s="3" t="s">
        <v>19041</v>
      </c>
      <c r="AL548" s="4" t="s">
        <v>19040</v>
      </c>
      <c r="AM548" s="3" t="s">
        <v>19039</v>
      </c>
      <c r="AN548" s="4"/>
      <c r="AO548" s="3" t="s">
        <v>19038</v>
      </c>
      <c r="AP548" s="4"/>
      <c r="AQ548" s="3" t="s">
        <v>19037</v>
      </c>
      <c r="AR548" s="4"/>
      <c r="AS548" s="3" t="s">
        <v>923</v>
      </c>
      <c r="AT548" s="4"/>
      <c r="AU548" s="3" t="s">
        <v>19036</v>
      </c>
      <c r="AV548" s="4"/>
      <c r="AW548" s="3" t="s">
        <v>13831</v>
      </c>
      <c r="AX548" s="4"/>
      <c r="AY548" s="3" t="s">
        <v>19035</v>
      </c>
      <c r="AZ548" s="4"/>
      <c r="BA548" s="3" t="s">
        <v>19034</v>
      </c>
      <c r="BB548" s="4"/>
      <c r="BC548" s="3" t="s">
        <v>19033</v>
      </c>
      <c r="BD548" s="4"/>
      <c r="BE548" s="3" t="s">
        <v>19032</v>
      </c>
    </row>
    <row r="549" spans="2:57" customFormat="1">
      <c r="B549" t="str">
        <f>IFERROR(VLOOKUP(E549,Swadesh!$C$6:$D$212,2,FALSE),"")</f>
        <v/>
      </c>
      <c r="D549" t="s">
        <v>18483</v>
      </c>
      <c r="E549" s="6" t="s">
        <v>19031</v>
      </c>
      <c r="F549" s="5">
        <v>7.27</v>
      </c>
      <c r="G549">
        <f t="shared" si="8"/>
        <v>2</v>
      </c>
      <c r="H549" s="3" t="s">
        <v>19030</v>
      </c>
      <c r="I549" s="4" t="s">
        <v>19029</v>
      </c>
      <c r="J549" s="3" t="s">
        <v>19028</v>
      </c>
      <c r="K549" s="4" t="s">
        <v>959</v>
      </c>
      <c r="L549" s="3" t="s">
        <v>19027</v>
      </c>
      <c r="M549" s="4"/>
      <c r="N549" s="3" t="s">
        <v>19026</v>
      </c>
      <c r="O549" s="4"/>
      <c r="P549" t="s">
        <v>907</v>
      </c>
      <c r="Q549" s="3"/>
      <c r="R549" s="4" t="s">
        <v>19025</v>
      </c>
      <c r="S549" t="s">
        <v>907</v>
      </c>
      <c r="T549" s="3" t="s">
        <v>19024</v>
      </c>
      <c r="U549" s="4" t="s">
        <v>19023</v>
      </c>
      <c r="V549" s="3" t="s">
        <v>19022</v>
      </c>
      <c r="W549" s="4"/>
      <c r="X549" s="3" t="s">
        <v>19021</v>
      </c>
      <c r="Y549" s="4"/>
      <c r="Z549" t="s">
        <v>907</v>
      </c>
      <c r="AA549" s="3" t="s">
        <v>19020</v>
      </c>
      <c r="AB549" s="4" t="s">
        <v>19019</v>
      </c>
      <c r="AC549" s="3" t="s">
        <v>19018</v>
      </c>
      <c r="AD549" s="4"/>
      <c r="AE549" s="3" t="s">
        <v>19017</v>
      </c>
      <c r="AF549" s="4" t="s">
        <v>19016</v>
      </c>
      <c r="AG549" s="3" t="s">
        <v>19015</v>
      </c>
      <c r="AH549" s="4"/>
      <c r="AI549" s="3" t="s">
        <v>19014</v>
      </c>
      <c r="AJ549" s="4"/>
      <c r="AK549" s="3" t="s">
        <v>19013</v>
      </c>
      <c r="AL549" s="4" t="s">
        <v>19012</v>
      </c>
      <c r="AM549" s="3" t="s">
        <v>19011</v>
      </c>
      <c r="AN549" s="4"/>
      <c r="AO549" s="3" t="s">
        <v>19010</v>
      </c>
      <c r="AP549" s="4"/>
      <c r="AQ549" s="3" t="s">
        <v>19009</v>
      </c>
      <c r="AR549" s="4"/>
      <c r="AS549" s="3" t="e">
        <f>-waddjus</f>
        <v>#NAME?</v>
      </c>
      <c r="AT549" s="4" t="s">
        <v>19008</v>
      </c>
      <c r="AU549" s="3" t="s">
        <v>19007</v>
      </c>
      <c r="AV549" s="4"/>
      <c r="AW549" s="3" t="s">
        <v>19006</v>
      </c>
      <c r="AX549" s="4"/>
      <c r="AY549" s="3" t="s">
        <v>19005</v>
      </c>
      <c r="AZ549" s="4"/>
      <c r="BA549" s="3" t="s">
        <v>19004</v>
      </c>
      <c r="BB549" s="4"/>
      <c r="BC549" s="3" t="s">
        <v>19003</v>
      </c>
      <c r="BD549" s="4"/>
      <c r="BE549" s="3" t="s">
        <v>19002</v>
      </c>
    </row>
    <row r="550" spans="2:57" customFormat="1">
      <c r="B550" t="str">
        <f>IFERROR(VLOOKUP(E550,Swadesh!$C$6:$D$212,2,FALSE),"")</f>
        <v/>
      </c>
      <c r="D550" t="s">
        <v>18483</v>
      </c>
      <c r="E550" s="6" t="s">
        <v>19001</v>
      </c>
      <c r="F550" s="5">
        <v>7.31</v>
      </c>
      <c r="G550">
        <f t="shared" si="8"/>
        <v>2</v>
      </c>
      <c r="H550" s="3" t="s">
        <v>19000</v>
      </c>
      <c r="I550" s="4"/>
      <c r="J550" s="3" t="s">
        <v>18976</v>
      </c>
      <c r="K550" s="4"/>
      <c r="L550" s="3" t="s">
        <v>18999</v>
      </c>
      <c r="M550" s="4" t="s">
        <v>2577</v>
      </c>
      <c r="N550" s="3" t="s">
        <v>18998</v>
      </c>
      <c r="O550" s="4"/>
      <c r="P550" t="s">
        <v>907</v>
      </c>
      <c r="Q550" s="3"/>
      <c r="R550" s="4"/>
      <c r="S550" t="s">
        <v>907</v>
      </c>
      <c r="T550" s="3" t="s">
        <v>18997</v>
      </c>
      <c r="U550" s="4"/>
      <c r="V550" s="3"/>
      <c r="W550" s="4"/>
      <c r="X550" s="3"/>
      <c r="Y550" s="4"/>
      <c r="Z550" t="s">
        <v>907</v>
      </c>
      <c r="AA550" s="3" t="s">
        <v>18996</v>
      </c>
      <c r="AB550" s="4" t="s">
        <v>18995</v>
      </c>
      <c r="AC550" s="3" t="s">
        <v>18994</v>
      </c>
      <c r="AD550" s="4" t="s">
        <v>18993</v>
      </c>
      <c r="AE550" s="3" t="s">
        <v>18992</v>
      </c>
      <c r="AF550" s="4"/>
      <c r="AG550" s="3" t="s">
        <v>18991</v>
      </c>
      <c r="AH550" s="4"/>
      <c r="AI550" s="3" t="s">
        <v>18990</v>
      </c>
      <c r="AJ550" s="4" t="s">
        <v>18989</v>
      </c>
      <c r="AK550" s="3" t="s">
        <v>18988</v>
      </c>
      <c r="AL550" s="4"/>
      <c r="AM550" s="3" t="s">
        <v>18987</v>
      </c>
      <c r="AN550" s="4"/>
      <c r="AO550" s="3" t="s">
        <v>18986</v>
      </c>
      <c r="AP550" s="4"/>
      <c r="AQ550" s="3" t="s">
        <v>18985</v>
      </c>
      <c r="AR550" s="4"/>
      <c r="AS550" s="3" t="s">
        <v>923</v>
      </c>
      <c r="AT550" s="4"/>
      <c r="AU550" s="3" t="s">
        <v>18984</v>
      </c>
      <c r="AV550" s="4"/>
      <c r="AW550" s="3" t="s">
        <v>18983</v>
      </c>
      <c r="AX550" s="4"/>
      <c r="AY550" s="3" t="s">
        <v>18982</v>
      </c>
      <c r="AZ550" s="4"/>
      <c r="BA550" s="3" t="s">
        <v>18981</v>
      </c>
      <c r="BB550" s="4"/>
      <c r="BC550" s="3" t="s">
        <v>18980</v>
      </c>
      <c r="BD550" s="4"/>
      <c r="BE550" s="3" t="s">
        <v>18979</v>
      </c>
    </row>
    <row r="551" spans="2:57" customFormat="1">
      <c r="B551" t="str">
        <f>IFERROR(VLOOKUP(E551,Swadesh!$C$6:$D$212,2,FALSE),"")</f>
        <v/>
      </c>
      <c r="D551" t="s">
        <v>18483</v>
      </c>
      <c r="E551" s="6" t="s">
        <v>18978</v>
      </c>
      <c r="F551" s="5">
        <v>7.32</v>
      </c>
      <c r="G551">
        <f t="shared" si="8"/>
        <v>2</v>
      </c>
      <c r="H551" s="3" t="s">
        <v>18977</v>
      </c>
      <c r="I551" s="4"/>
      <c r="J551" s="3" t="s">
        <v>18976</v>
      </c>
      <c r="K551" s="4"/>
      <c r="L551" s="3" t="s">
        <v>18975</v>
      </c>
      <c r="M551" s="4"/>
      <c r="N551" s="3" t="s">
        <v>18974</v>
      </c>
      <c r="O551" s="4"/>
      <c r="P551" t="s">
        <v>907</v>
      </c>
      <c r="Q551" s="3"/>
      <c r="R551" s="4"/>
      <c r="S551" t="s">
        <v>907</v>
      </c>
      <c r="T551" s="3"/>
      <c r="U551" s="4"/>
      <c r="V551" s="3"/>
      <c r="W551" s="4"/>
      <c r="X551" s="3" t="s">
        <v>18973</v>
      </c>
      <c r="Y551" s="4"/>
      <c r="Z551" t="s">
        <v>907</v>
      </c>
      <c r="AA551" s="3"/>
      <c r="AB551" s="4"/>
      <c r="AC551" s="3" t="s">
        <v>18972</v>
      </c>
      <c r="AD551" s="4"/>
      <c r="AE551" s="3" t="s">
        <v>18971</v>
      </c>
      <c r="AF551" s="4"/>
      <c r="AG551" s="3" t="s">
        <v>18970</v>
      </c>
      <c r="AH551" s="4"/>
      <c r="AI551" s="3" t="s">
        <v>18969</v>
      </c>
      <c r="AJ551" s="4"/>
      <c r="AK551" s="3" t="s">
        <v>18968</v>
      </c>
      <c r="AL551" s="4"/>
      <c r="AM551" s="3" t="s">
        <v>18967</v>
      </c>
      <c r="AN551" s="4"/>
      <c r="AO551" s="3" t="s">
        <v>18966</v>
      </c>
      <c r="AP551" s="4"/>
      <c r="AQ551" s="3" t="s">
        <v>18965</v>
      </c>
      <c r="AR551" s="4" t="s">
        <v>18964</v>
      </c>
      <c r="AS551" s="3" t="s">
        <v>923</v>
      </c>
      <c r="AT551" s="4"/>
      <c r="AU551" s="3" t="s">
        <v>18963</v>
      </c>
      <c r="AV551" s="4"/>
      <c r="AW551" s="3" t="s">
        <v>18962</v>
      </c>
      <c r="AX551" s="4"/>
      <c r="AY551" s="3" t="s">
        <v>18961</v>
      </c>
      <c r="AZ551" s="4"/>
      <c r="BA551" s="3" t="s">
        <v>18960</v>
      </c>
      <c r="BB551" s="4"/>
      <c r="BC551" s="3" t="s">
        <v>18959</v>
      </c>
      <c r="BD551" s="4"/>
      <c r="BE551" s="3" t="s">
        <v>18958</v>
      </c>
    </row>
    <row r="552" spans="2:57" customFormat="1">
      <c r="B552" t="str">
        <f>IFERROR(VLOOKUP(E552,Swadesh!$C$6:$D$212,2,FALSE),"")</f>
        <v/>
      </c>
      <c r="D552" t="s">
        <v>18483</v>
      </c>
      <c r="E552" s="6" t="s">
        <v>18957</v>
      </c>
      <c r="F552" s="5">
        <v>7.33</v>
      </c>
      <c r="G552">
        <f t="shared" si="8"/>
        <v>2</v>
      </c>
      <c r="H552" s="3" t="s">
        <v>18956</v>
      </c>
      <c r="I552" s="4"/>
      <c r="J552" s="3" t="s">
        <v>18955</v>
      </c>
      <c r="K552" s="4" t="s">
        <v>18954</v>
      </c>
      <c r="L552" s="3" t="s">
        <v>18953</v>
      </c>
      <c r="M552" s="4"/>
      <c r="N552" s="3" t="s">
        <v>18952</v>
      </c>
      <c r="O552" s="4"/>
      <c r="P552" t="s">
        <v>907</v>
      </c>
      <c r="Q552" s="3"/>
      <c r="R552" s="4"/>
      <c r="S552" t="s">
        <v>907</v>
      </c>
      <c r="T552" s="3"/>
      <c r="U552" s="4"/>
      <c r="V552" s="3" t="s">
        <v>18951</v>
      </c>
      <c r="W552" s="4"/>
      <c r="X552" s="3" t="s">
        <v>18950</v>
      </c>
      <c r="Y552" s="4"/>
      <c r="Z552" t="s">
        <v>907</v>
      </c>
      <c r="AA552" s="3"/>
      <c r="AB552" s="4"/>
      <c r="AC552" s="3" t="s">
        <v>18949</v>
      </c>
      <c r="AD552" s="4"/>
      <c r="AE552" s="3" t="s">
        <v>18948</v>
      </c>
      <c r="AF552" s="4"/>
      <c r="AG552" s="3"/>
      <c r="AH552" s="4"/>
      <c r="AI552" s="3" t="s">
        <v>18947</v>
      </c>
      <c r="AJ552" s="4"/>
      <c r="AK552" s="3" t="s">
        <v>18946</v>
      </c>
      <c r="AL552" s="4"/>
      <c r="AM552" s="3" t="s">
        <v>18945</v>
      </c>
      <c r="AN552" s="4"/>
      <c r="AO552" s="3" t="s">
        <v>18944</v>
      </c>
      <c r="AP552" s="4"/>
      <c r="AQ552" s="3" t="s">
        <v>18943</v>
      </c>
      <c r="AR552" s="4"/>
      <c r="AS552" s="3" t="s">
        <v>923</v>
      </c>
      <c r="AT552" s="4"/>
      <c r="AU552" s="3" t="s">
        <v>18942</v>
      </c>
      <c r="AV552" s="4"/>
      <c r="AW552" s="3" t="s">
        <v>3723</v>
      </c>
      <c r="AX552" s="4"/>
      <c r="AY552" s="3" t="s">
        <v>18941</v>
      </c>
      <c r="AZ552" s="4"/>
      <c r="BA552" s="3" t="s">
        <v>18940</v>
      </c>
      <c r="BB552" s="4"/>
      <c r="BC552" s="3" t="s">
        <v>18939</v>
      </c>
      <c r="BD552" s="4"/>
      <c r="BE552" s="3" t="s">
        <v>18938</v>
      </c>
    </row>
    <row r="553" spans="2:57" customFormat="1">
      <c r="B553" t="str">
        <f>IFERROR(VLOOKUP(E553,Swadesh!$C$6:$D$212,2,FALSE),"")</f>
        <v/>
      </c>
      <c r="D553" t="s">
        <v>18483</v>
      </c>
      <c r="E553" s="6" t="s">
        <v>18937</v>
      </c>
      <c r="F553" s="5">
        <v>7.37</v>
      </c>
      <c r="G553">
        <f t="shared" si="8"/>
        <v>2</v>
      </c>
      <c r="H553" s="3" t="s">
        <v>18936</v>
      </c>
      <c r="I553" s="4"/>
      <c r="J553" s="3" t="s">
        <v>18935</v>
      </c>
      <c r="K553" s="4" t="s">
        <v>959</v>
      </c>
      <c r="L553" s="3" t="s">
        <v>18934</v>
      </c>
      <c r="M553" s="4"/>
      <c r="N553" s="3" t="s">
        <v>18933</v>
      </c>
      <c r="O553" s="4"/>
      <c r="P553" t="s">
        <v>907</v>
      </c>
      <c r="Q553" s="3"/>
      <c r="R553" s="4"/>
      <c r="S553" t="s">
        <v>907</v>
      </c>
      <c r="T553" s="3"/>
      <c r="U553" s="4"/>
      <c r="V553" s="3" t="s">
        <v>18932</v>
      </c>
      <c r="W553" s="4" t="s">
        <v>18931</v>
      </c>
      <c r="X553" s="3" t="s">
        <v>18930</v>
      </c>
      <c r="Y553" s="4"/>
      <c r="Z553" t="s">
        <v>907</v>
      </c>
      <c r="AA553" s="3"/>
      <c r="AB553" s="4"/>
      <c r="AC553" s="3" t="s">
        <v>18929</v>
      </c>
      <c r="AD553" s="4"/>
      <c r="AE553" s="3" t="s">
        <v>13824</v>
      </c>
      <c r="AF553" s="4"/>
      <c r="AG553" s="3"/>
      <c r="AH553" s="4"/>
      <c r="AI553" s="3" t="s">
        <v>5446</v>
      </c>
      <c r="AJ553" s="4"/>
      <c r="AK553" s="3" t="s">
        <v>18928</v>
      </c>
      <c r="AL553" s="4"/>
      <c r="AM553" s="3" t="s">
        <v>18927</v>
      </c>
      <c r="AN553" s="4"/>
      <c r="AO553" s="3"/>
      <c r="AP553" s="4"/>
      <c r="AQ553" s="3" t="s">
        <v>18926</v>
      </c>
      <c r="AR553" s="4"/>
      <c r="AS553" s="3" t="s">
        <v>923</v>
      </c>
      <c r="AT553" s="4"/>
      <c r="AU553" s="3" t="s">
        <v>18925</v>
      </c>
      <c r="AV553" s="4"/>
      <c r="AW553" s="3" t="s">
        <v>18924</v>
      </c>
      <c r="AX553" s="4"/>
      <c r="AY553" s="3" t="s">
        <v>18923</v>
      </c>
      <c r="AZ553" s="4"/>
      <c r="BA553" s="3" t="s">
        <v>18922</v>
      </c>
      <c r="BB553" s="4"/>
      <c r="BC553" s="3" t="s">
        <v>18921</v>
      </c>
      <c r="BD553" s="4" t="s">
        <v>2722</v>
      </c>
      <c r="BE553" s="3" t="s">
        <v>18920</v>
      </c>
    </row>
    <row r="554" spans="2:57" customFormat="1">
      <c r="B554" t="str">
        <f>IFERROR(VLOOKUP(E554,Swadesh!$C$6:$D$212,2,FALSE),"")</f>
        <v/>
      </c>
      <c r="D554" t="s">
        <v>18483</v>
      </c>
      <c r="E554" s="6" t="s">
        <v>18919</v>
      </c>
      <c r="F554" s="5">
        <v>7.42</v>
      </c>
      <c r="G554">
        <f t="shared" si="8"/>
        <v>2</v>
      </c>
      <c r="H554" s="3" t="s">
        <v>18918</v>
      </c>
      <c r="I554" s="4"/>
      <c r="J554" s="3" t="s">
        <v>18917</v>
      </c>
      <c r="K554" s="4" t="s">
        <v>18916</v>
      </c>
      <c r="L554" s="3" t="s">
        <v>18915</v>
      </c>
      <c r="M554" s="4"/>
      <c r="N554" s="3" t="s">
        <v>18914</v>
      </c>
      <c r="O554" s="4"/>
      <c r="P554" t="s">
        <v>907</v>
      </c>
      <c r="Q554" s="3"/>
      <c r="R554" s="4"/>
      <c r="S554" t="s">
        <v>907</v>
      </c>
      <c r="T554" s="3"/>
      <c r="U554" s="4"/>
      <c r="V554" s="3" t="s">
        <v>18913</v>
      </c>
      <c r="W554" s="4" t="s">
        <v>18912</v>
      </c>
      <c r="X554" s="3" t="s">
        <v>18911</v>
      </c>
      <c r="Y554" s="4"/>
      <c r="Z554" t="s">
        <v>907</v>
      </c>
      <c r="AA554" s="3" t="s">
        <v>18910</v>
      </c>
      <c r="AB554" s="4" t="s">
        <v>18909</v>
      </c>
      <c r="AC554" s="3" t="s">
        <v>18908</v>
      </c>
      <c r="AD554" s="4"/>
      <c r="AE554" s="3" t="s">
        <v>18907</v>
      </c>
      <c r="AF554" s="4"/>
      <c r="AG554" s="3" t="s">
        <v>18906</v>
      </c>
      <c r="AH554" s="4"/>
      <c r="AI554" s="3" t="s">
        <v>18905</v>
      </c>
      <c r="AJ554" s="4"/>
      <c r="AK554" s="3" t="s">
        <v>18904</v>
      </c>
      <c r="AL554" s="4"/>
      <c r="AM554" s="3" t="s">
        <v>16259</v>
      </c>
      <c r="AN554" s="4"/>
      <c r="AO554" s="3" t="s">
        <v>18903</v>
      </c>
      <c r="AP554" s="4"/>
      <c r="AQ554" s="3" t="s">
        <v>18902</v>
      </c>
      <c r="AR554" s="4" t="s">
        <v>18901</v>
      </c>
      <c r="AS554" s="3" t="s">
        <v>18900</v>
      </c>
      <c r="AT554" s="4"/>
      <c r="AU554" s="3" t="s">
        <v>18899</v>
      </c>
      <c r="AV554" s="4"/>
      <c r="AW554" s="3" t="s">
        <v>18898</v>
      </c>
      <c r="AX554" s="4"/>
      <c r="AY554" s="3" t="s">
        <v>18897</v>
      </c>
      <c r="AZ554" s="4"/>
      <c r="BA554" s="3" t="s">
        <v>18896</v>
      </c>
      <c r="BB554" s="4"/>
      <c r="BC554" s="3" t="s">
        <v>18895</v>
      </c>
      <c r="BD554" s="4"/>
      <c r="BE554" s="3" t="s">
        <v>18894</v>
      </c>
    </row>
    <row r="555" spans="2:57" customFormat="1">
      <c r="B555" t="str">
        <f>IFERROR(VLOOKUP(E555,Swadesh!$C$6:$D$212,2,FALSE),"")</f>
        <v/>
      </c>
      <c r="D555" t="s">
        <v>18483</v>
      </c>
      <c r="E555" s="6" t="s">
        <v>18893</v>
      </c>
      <c r="F555" s="5">
        <v>7.4210000000000003</v>
      </c>
      <c r="G555">
        <f t="shared" si="8"/>
        <v>3</v>
      </c>
      <c r="H555" s="3" t="s">
        <v>18892</v>
      </c>
      <c r="I555" s="4"/>
      <c r="J555" s="3" t="s">
        <v>18891</v>
      </c>
      <c r="K555" s="4" t="s">
        <v>18890</v>
      </c>
      <c r="L555" s="3"/>
      <c r="M555" s="4"/>
      <c r="N555" s="3" t="s">
        <v>18889</v>
      </c>
      <c r="O555" s="4"/>
      <c r="P555" t="s">
        <v>907</v>
      </c>
      <c r="Q555" s="3"/>
      <c r="R555" s="4"/>
      <c r="S555" t="s">
        <v>907</v>
      </c>
      <c r="T555" s="3" t="s">
        <v>18888</v>
      </c>
      <c r="U555" s="4"/>
      <c r="V555" s="3" t="s">
        <v>18887</v>
      </c>
      <c r="W555" s="4"/>
      <c r="X555" s="3" t="s">
        <v>18886</v>
      </c>
      <c r="Y555" s="4"/>
      <c r="Z555" t="s">
        <v>907</v>
      </c>
      <c r="AA555" s="3" t="s">
        <v>18885</v>
      </c>
      <c r="AB555" s="4" t="s">
        <v>18884</v>
      </c>
      <c r="AC555" s="3" t="s">
        <v>18883</v>
      </c>
      <c r="AD555" s="4"/>
      <c r="AE555" s="3" t="s">
        <v>18882</v>
      </c>
      <c r="AF555" s="4"/>
      <c r="AG555" s="3"/>
      <c r="AH555" s="4"/>
      <c r="AI555" s="3" t="s">
        <v>18881</v>
      </c>
      <c r="AJ555" s="4"/>
      <c r="AK555" s="3" t="s">
        <v>18880</v>
      </c>
      <c r="AL555" s="4"/>
      <c r="AM555" s="3" t="s">
        <v>18879</v>
      </c>
      <c r="AN555" s="4"/>
      <c r="AO555" s="3"/>
      <c r="AP555" s="4"/>
      <c r="AQ555" s="3" t="s">
        <v>18878</v>
      </c>
      <c r="AR555" s="4" t="s">
        <v>18877</v>
      </c>
      <c r="AS555" s="3" t="s">
        <v>923</v>
      </c>
      <c r="AT555" s="4"/>
      <c r="AU555" s="3" t="s">
        <v>6861</v>
      </c>
      <c r="AV555" s="4"/>
      <c r="AW555" s="3" t="s">
        <v>18876</v>
      </c>
      <c r="AX555" s="4"/>
      <c r="AY555" s="3" t="s">
        <v>18875</v>
      </c>
      <c r="AZ555" s="4"/>
      <c r="BA555" s="3" t="s">
        <v>18874</v>
      </c>
      <c r="BB555" s="4"/>
      <c r="BC555" s="3" t="s">
        <v>18873</v>
      </c>
      <c r="BD555" s="4"/>
      <c r="BE555" s="3" t="s">
        <v>18872</v>
      </c>
    </row>
    <row r="556" spans="2:57" customFormat="1">
      <c r="B556" t="str">
        <f>IFERROR(VLOOKUP(E556,Swadesh!$C$6:$D$212,2,FALSE),"")</f>
        <v/>
      </c>
      <c r="D556" t="s">
        <v>18483</v>
      </c>
      <c r="E556" s="6" t="s">
        <v>18871</v>
      </c>
      <c r="F556" s="5">
        <v>7.4219999999999997</v>
      </c>
      <c r="G556">
        <f t="shared" si="8"/>
        <v>3</v>
      </c>
      <c r="H556" s="3" t="s">
        <v>18870</v>
      </c>
      <c r="I556" s="4"/>
      <c r="J556" s="3" t="s">
        <v>18869</v>
      </c>
      <c r="K556" s="4" t="s">
        <v>18868</v>
      </c>
      <c r="L556" s="3" t="s">
        <v>18867</v>
      </c>
      <c r="M556" s="4"/>
      <c r="N556" s="3" t="s">
        <v>18866</v>
      </c>
      <c r="O556" s="4"/>
      <c r="P556" t="s">
        <v>907</v>
      </c>
      <c r="Q556" s="3"/>
      <c r="R556" s="4"/>
      <c r="S556" t="s">
        <v>907</v>
      </c>
      <c r="T556" s="3"/>
      <c r="U556" s="4"/>
      <c r="V556" s="3" t="s">
        <v>18865</v>
      </c>
      <c r="W556" s="4"/>
      <c r="X556" s="3" t="s">
        <v>18864</v>
      </c>
      <c r="Y556" s="4"/>
      <c r="Z556" t="s">
        <v>907</v>
      </c>
      <c r="AA556" s="3" t="s">
        <v>18863</v>
      </c>
      <c r="AB556" s="4" t="s">
        <v>18862</v>
      </c>
      <c r="AC556" s="3" t="s">
        <v>18861</v>
      </c>
      <c r="AD556" s="4" t="s">
        <v>18860</v>
      </c>
      <c r="AE556" s="3" t="s">
        <v>18859</v>
      </c>
      <c r="AF556" s="4"/>
      <c r="AG556" s="3"/>
      <c r="AH556" s="4"/>
      <c r="AI556" s="3" t="s">
        <v>18858</v>
      </c>
      <c r="AJ556" s="4"/>
      <c r="AK556" s="3" t="s">
        <v>15568</v>
      </c>
      <c r="AL556" s="4"/>
      <c r="AM556" s="3" t="s">
        <v>18857</v>
      </c>
      <c r="AN556" s="4"/>
      <c r="AO556" s="3"/>
      <c r="AP556" s="4"/>
      <c r="AQ556" s="3" t="s">
        <v>18856</v>
      </c>
      <c r="AR556" s="4"/>
      <c r="AS556" s="3" t="s">
        <v>923</v>
      </c>
      <c r="AT556" s="4"/>
      <c r="AU556" s="3" t="s">
        <v>18855</v>
      </c>
      <c r="AV556" s="4"/>
      <c r="AW556" s="3" t="s">
        <v>18854</v>
      </c>
      <c r="AX556" s="4"/>
      <c r="AY556" s="3" t="s">
        <v>18853</v>
      </c>
      <c r="AZ556" s="4"/>
      <c r="BA556" s="3" t="s">
        <v>18852</v>
      </c>
      <c r="BB556" s="4"/>
      <c r="BC556" s="3" t="s">
        <v>18851</v>
      </c>
      <c r="BD556" s="4"/>
      <c r="BE556" s="3" t="s">
        <v>1872</v>
      </c>
    </row>
    <row r="557" spans="2:57" customFormat="1">
      <c r="B557" t="str">
        <f>IFERROR(VLOOKUP(E557,Swadesh!$C$6:$D$212,2,FALSE),"")</f>
        <v/>
      </c>
      <c r="D557" t="s">
        <v>18483</v>
      </c>
      <c r="E557" s="6" t="s">
        <v>18850</v>
      </c>
      <c r="F557" s="5">
        <v>7.43</v>
      </c>
      <c r="G557">
        <f t="shared" si="8"/>
        <v>2</v>
      </c>
      <c r="H557" s="3" t="s">
        <v>18849</v>
      </c>
      <c r="I557" s="4"/>
      <c r="J557" s="3" t="s">
        <v>18848</v>
      </c>
      <c r="K557" s="4" t="s">
        <v>1932</v>
      </c>
      <c r="L557" s="3" t="s">
        <v>18847</v>
      </c>
      <c r="M557" s="4"/>
      <c r="N557" s="3" t="s">
        <v>18846</v>
      </c>
      <c r="O557" s="4"/>
      <c r="P557" t="s">
        <v>907</v>
      </c>
      <c r="Q557" s="3"/>
      <c r="R557" s="4"/>
      <c r="S557" t="s">
        <v>907</v>
      </c>
      <c r="T557" s="3"/>
      <c r="U557" s="4"/>
      <c r="V557" s="3" t="s">
        <v>18845</v>
      </c>
      <c r="W557" s="4" t="s">
        <v>18844</v>
      </c>
      <c r="X557" s="3" t="s">
        <v>18843</v>
      </c>
      <c r="Y557" s="4"/>
      <c r="Z557" t="s">
        <v>907</v>
      </c>
      <c r="AA557" s="3" t="s">
        <v>18842</v>
      </c>
      <c r="AB557" s="4" t="s">
        <v>18841</v>
      </c>
      <c r="AC557" s="3" t="s">
        <v>18840</v>
      </c>
      <c r="AD557" s="4"/>
      <c r="AE557" s="3" t="s">
        <v>18839</v>
      </c>
      <c r="AF557" s="4" t="s">
        <v>18838</v>
      </c>
      <c r="AG557" s="3" t="s">
        <v>18837</v>
      </c>
      <c r="AH557" s="4"/>
      <c r="AI557" s="3" t="s">
        <v>18836</v>
      </c>
      <c r="AJ557" s="4"/>
      <c r="AK557" s="3" t="s">
        <v>18835</v>
      </c>
      <c r="AL557" s="4"/>
      <c r="AM557" s="3" t="s">
        <v>18834</v>
      </c>
      <c r="AN557" s="4"/>
      <c r="AO557" s="3" t="s">
        <v>18833</v>
      </c>
      <c r="AP557" s="4"/>
      <c r="AQ557" s="3" t="s">
        <v>18808</v>
      </c>
      <c r="AR557" s="4"/>
      <c r="AS557" s="3" t="s">
        <v>18832</v>
      </c>
      <c r="AT557" s="4" t="s">
        <v>18831</v>
      </c>
      <c r="AU557" s="3" t="s">
        <v>18830</v>
      </c>
      <c r="AV557" s="4"/>
      <c r="AW557" s="3" t="s">
        <v>18829</v>
      </c>
      <c r="AX557" s="4"/>
      <c r="AY557" s="3" t="s">
        <v>18828</v>
      </c>
      <c r="AZ557" s="4"/>
      <c r="BA557" s="3" t="s">
        <v>18827</v>
      </c>
      <c r="BB557" s="4"/>
      <c r="BC557" s="3" t="s">
        <v>18826</v>
      </c>
      <c r="BD557" s="4"/>
      <c r="BE557" s="3" t="s">
        <v>18825</v>
      </c>
    </row>
    <row r="558" spans="2:57" customFormat="1">
      <c r="B558" t="str">
        <f>IFERROR(VLOOKUP(E558,Swadesh!$C$6:$D$212,2,FALSE),"")</f>
        <v/>
      </c>
      <c r="D558" t="s">
        <v>18483</v>
      </c>
      <c r="E558" s="6" t="s">
        <v>18813</v>
      </c>
      <c r="F558" s="5">
        <v>7.44</v>
      </c>
      <c r="G558">
        <f t="shared" si="8"/>
        <v>2</v>
      </c>
      <c r="H558" s="3" t="s">
        <v>18579</v>
      </c>
      <c r="I558" s="4"/>
      <c r="J558" s="3" t="s">
        <v>18824</v>
      </c>
      <c r="K558" s="4" t="s">
        <v>1932</v>
      </c>
      <c r="L558" s="3" t="s">
        <v>8483</v>
      </c>
      <c r="M558" s="4"/>
      <c r="N558" s="3" t="s">
        <v>18823</v>
      </c>
      <c r="O558" s="4"/>
      <c r="P558" t="s">
        <v>907</v>
      </c>
      <c r="Q558" s="3"/>
      <c r="R558" s="4"/>
      <c r="S558" t="s">
        <v>907</v>
      </c>
      <c r="T558" s="3"/>
      <c r="U558" s="4"/>
      <c r="V558" s="3" t="s">
        <v>18822</v>
      </c>
      <c r="W558" s="4"/>
      <c r="X558" s="3" t="s">
        <v>18821</v>
      </c>
      <c r="Y558" s="4"/>
      <c r="Z558" t="s">
        <v>907</v>
      </c>
      <c r="AA558" s="3" t="s">
        <v>18820</v>
      </c>
      <c r="AB558" s="4" t="s">
        <v>18819</v>
      </c>
      <c r="AC558" s="3" t="s">
        <v>18818</v>
      </c>
      <c r="AD558" s="4"/>
      <c r="AE558" s="3" t="s">
        <v>18817</v>
      </c>
      <c r="AF558" s="4"/>
      <c r="AG558" s="3" t="s">
        <v>18816</v>
      </c>
      <c r="AH558" s="4"/>
      <c r="AI558" s="3" t="s">
        <v>18815</v>
      </c>
      <c r="AJ558" s="4"/>
      <c r="AK558" s="3" t="s">
        <v>18814</v>
      </c>
      <c r="AL558" s="4"/>
      <c r="AM558" s="3" t="s">
        <v>18813</v>
      </c>
      <c r="AN558" s="4"/>
      <c r="AO558" s="3" t="s">
        <v>18812</v>
      </c>
      <c r="AP558" s="4"/>
      <c r="AQ558" s="3" t="s">
        <v>18811</v>
      </c>
      <c r="AR558" s="4"/>
      <c r="AS558" s="3" t="s">
        <v>18810</v>
      </c>
      <c r="AT558" s="4"/>
      <c r="AU558" s="3" t="s">
        <v>18809</v>
      </c>
      <c r="AV558" s="4"/>
      <c r="AW558" s="3" t="s">
        <v>18808</v>
      </c>
      <c r="AX558" s="4"/>
      <c r="AY558" s="3" t="s">
        <v>18807</v>
      </c>
      <c r="AZ558" s="4"/>
      <c r="BA558" s="3" t="s">
        <v>18806</v>
      </c>
      <c r="BB558" s="4"/>
      <c r="BC558" s="3" t="s">
        <v>18805</v>
      </c>
      <c r="BD558" s="4"/>
      <c r="BE558" s="3" t="s">
        <v>18804</v>
      </c>
    </row>
    <row r="559" spans="2:57" customFormat="1">
      <c r="B559" t="str">
        <f>IFERROR(VLOOKUP(E559,Swadesh!$C$6:$D$212,2,FALSE),"")</f>
        <v/>
      </c>
      <c r="D559" t="s">
        <v>18483</v>
      </c>
      <c r="E559" s="6" t="s">
        <v>18803</v>
      </c>
      <c r="F559" s="5">
        <v>7.45</v>
      </c>
      <c r="G559">
        <f t="shared" si="8"/>
        <v>2</v>
      </c>
      <c r="H559" s="3" t="s">
        <v>18802</v>
      </c>
      <c r="I559" s="4"/>
      <c r="J559" s="3" t="s">
        <v>18801</v>
      </c>
      <c r="K559" s="4" t="s">
        <v>959</v>
      </c>
      <c r="L559" s="3" t="s">
        <v>18800</v>
      </c>
      <c r="M559" s="4"/>
      <c r="N559" s="3" t="s">
        <v>18799</v>
      </c>
      <c r="O559" s="4"/>
      <c r="P559" t="s">
        <v>907</v>
      </c>
      <c r="Q559" s="3"/>
      <c r="R559" s="4" t="s">
        <v>18798</v>
      </c>
      <c r="S559" t="s">
        <v>907</v>
      </c>
      <c r="T559" s="3" t="s">
        <v>18797</v>
      </c>
      <c r="U559" s="4"/>
      <c r="V559" s="3" t="s">
        <v>18796</v>
      </c>
      <c r="W559" s="4"/>
      <c r="X559" s="3" t="s">
        <v>18795</v>
      </c>
      <c r="Y559" s="4"/>
      <c r="Z559" t="s">
        <v>907</v>
      </c>
      <c r="AA559" s="3" t="s">
        <v>18794</v>
      </c>
      <c r="AB559" s="4"/>
      <c r="AC559" s="3" t="s">
        <v>18793</v>
      </c>
      <c r="AD559" s="4"/>
      <c r="AE559" s="3" t="s">
        <v>18792</v>
      </c>
      <c r="AF559" s="4"/>
      <c r="AG559" s="3" t="s">
        <v>18791</v>
      </c>
      <c r="AH559" s="4"/>
      <c r="AI559" s="3" t="s">
        <v>18790</v>
      </c>
      <c r="AJ559" s="4"/>
      <c r="AK559" s="3" t="s">
        <v>18789</v>
      </c>
      <c r="AL559" s="4"/>
      <c r="AM559" s="3" t="s">
        <v>18788</v>
      </c>
      <c r="AN559" s="4"/>
      <c r="AO559" s="3" t="s">
        <v>18787</v>
      </c>
      <c r="AP559" s="4"/>
      <c r="AQ559" s="3" t="s">
        <v>18786</v>
      </c>
      <c r="AR559" s="4"/>
      <c r="AS559" s="3" t="s">
        <v>18785</v>
      </c>
      <c r="AT559" s="4"/>
      <c r="AU559" s="3" t="s">
        <v>18784</v>
      </c>
      <c r="AV559" s="4"/>
      <c r="AW559" s="3" t="s">
        <v>18783</v>
      </c>
      <c r="AX559" s="4" t="s">
        <v>18782</v>
      </c>
      <c r="AY559" s="3" t="s">
        <v>18781</v>
      </c>
      <c r="AZ559" s="4"/>
      <c r="BA559" s="3" t="s">
        <v>18780</v>
      </c>
      <c r="BB559" s="4"/>
      <c r="BC559" s="3" t="s">
        <v>18779</v>
      </c>
      <c r="BD559" s="4"/>
      <c r="BE559" s="3" t="s">
        <v>18778</v>
      </c>
    </row>
    <row r="560" spans="2:57" customFormat="1">
      <c r="B560" t="str">
        <f>IFERROR(VLOOKUP(E560,Swadesh!$C$6:$D$212,2,FALSE),"")</f>
        <v/>
      </c>
      <c r="D560" t="s">
        <v>18483</v>
      </c>
      <c r="E560" s="6" t="s">
        <v>18777</v>
      </c>
      <c r="F560" s="5">
        <v>7.46</v>
      </c>
      <c r="G560">
        <f t="shared" si="8"/>
        <v>2</v>
      </c>
      <c r="H560" s="3" t="s">
        <v>18776</v>
      </c>
      <c r="I560" s="4"/>
      <c r="J560" s="3" t="s">
        <v>18775</v>
      </c>
      <c r="K560" s="4" t="s">
        <v>18774</v>
      </c>
      <c r="L560" s="3" t="s">
        <v>18773</v>
      </c>
      <c r="M560" s="4"/>
      <c r="N560" s="3" t="s">
        <v>18772</v>
      </c>
      <c r="O560" s="4"/>
      <c r="P560" t="s">
        <v>907</v>
      </c>
      <c r="Q560" s="3"/>
      <c r="R560" s="4"/>
      <c r="S560" t="s">
        <v>907</v>
      </c>
      <c r="T560" s="3"/>
      <c r="U560" s="4"/>
      <c r="V560" s="3" t="s">
        <v>18771</v>
      </c>
      <c r="W560" s="4"/>
      <c r="X560" s="3" t="s">
        <v>18770</v>
      </c>
      <c r="Y560" s="4"/>
      <c r="Z560" t="s">
        <v>907</v>
      </c>
      <c r="AA560" s="3" t="s">
        <v>18769</v>
      </c>
      <c r="AB560" s="4"/>
      <c r="AC560" s="3" t="s">
        <v>13517</v>
      </c>
      <c r="AD560" s="4"/>
      <c r="AE560" s="3" t="s">
        <v>18768</v>
      </c>
      <c r="AF560" s="4" t="s">
        <v>18767</v>
      </c>
      <c r="AG560" s="3" t="s">
        <v>18766</v>
      </c>
      <c r="AH560" s="4"/>
      <c r="AI560" s="3" t="s">
        <v>18765</v>
      </c>
      <c r="AJ560" s="4"/>
      <c r="AK560" s="3" t="s">
        <v>18764</v>
      </c>
      <c r="AL560" s="4" t="s">
        <v>18763</v>
      </c>
      <c r="AM560" s="3" t="s">
        <v>18762</v>
      </c>
      <c r="AN560" s="4"/>
      <c r="AO560" s="3" t="s">
        <v>18761</v>
      </c>
      <c r="AP560" s="4"/>
      <c r="AQ560" s="3" t="s">
        <v>18760</v>
      </c>
      <c r="AR560" s="4"/>
      <c r="AS560" s="3" t="s">
        <v>923</v>
      </c>
      <c r="AT560" s="4"/>
      <c r="AU560" s="3" t="s">
        <v>18759</v>
      </c>
      <c r="AV560" s="4"/>
      <c r="AW560" s="3" t="s">
        <v>18758</v>
      </c>
      <c r="AX560" s="4"/>
      <c r="AY560" s="3" t="s">
        <v>18757</v>
      </c>
      <c r="AZ560" s="4"/>
      <c r="BA560" s="3" t="s">
        <v>18756</v>
      </c>
      <c r="BB560" s="4"/>
      <c r="BC560" s="3" t="s">
        <v>18755</v>
      </c>
      <c r="BD560" s="4"/>
      <c r="BE560" s="3" t="s">
        <v>18754</v>
      </c>
    </row>
    <row r="561" spans="2:57" customFormat="1">
      <c r="B561" t="str">
        <f>IFERROR(VLOOKUP(E561,Swadesh!$C$6:$D$212,2,FALSE),"")</f>
        <v/>
      </c>
      <c r="D561" t="s">
        <v>18483</v>
      </c>
      <c r="E561" s="6" t="s">
        <v>18753</v>
      </c>
      <c r="F561" s="5">
        <v>7.47</v>
      </c>
      <c r="G561">
        <f t="shared" si="8"/>
        <v>2</v>
      </c>
      <c r="H561" s="3" t="s">
        <v>18752</v>
      </c>
      <c r="I561" s="4" t="s">
        <v>18751</v>
      </c>
      <c r="J561" s="3" t="s">
        <v>18750</v>
      </c>
      <c r="K561" s="4" t="s">
        <v>18749</v>
      </c>
      <c r="L561" s="3" t="s">
        <v>18748</v>
      </c>
      <c r="M561" s="4"/>
      <c r="N561" s="3" t="s">
        <v>18747</v>
      </c>
      <c r="O561" s="4"/>
      <c r="P561" t="s">
        <v>907</v>
      </c>
      <c r="Q561" s="3"/>
      <c r="R561" s="4" t="s">
        <v>18746</v>
      </c>
      <c r="S561" t="s">
        <v>907</v>
      </c>
      <c r="T561" s="3" t="s">
        <v>18745</v>
      </c>
      <c r="U561" s="4"/>
      <c r="V561" s="3" t="s">
        <v>18744</v>
      </c>
      <c r="W561" s="4" t="s">
        <v>18743</v>
      </c>
      <c r="X561" s="3" t="s">
        <v>18742</v>
      </c>
      <c r="Y561" s="4"/>
      <c r="Z561" t="s">
        <v>907</v>
      </c>
      <c r="AA561" s="3"/>
      <c r="AB561" s="4"/>
      <c r="AC561" s="3" t="s">
        <v>18741</v>
      </c>
      <c r="AD561" s="4" t="s">
        <v>18740</v>
      </c>
      <c r="AE561" s="3" t="s">
        <v>18739</v>
      </c>
      <c r="AF561" s="4"/>
      <c r="AG561" s="3"/>
      <c r="AH561" s="4"/>
      <c r="AI561" s="3" t="s">
        <v>18738</v>
      </c>
      <c r="AJ561" s="4"/>
      <c r="AK561" s="3" t="s">
        <v>18737</v>
      </c>
      <c r="AL561" s="4"/>
      <c r="AM561" s="3" t="s">
        <v>18736</v>
      </c>
      <c r="AN561" s="4"/>
      <c r="AO561" s="3"/>
      <c r="AP561" s="4"/>
      <c r="AQ561" s="3" t="s">
        <v>18735</v>
      </c>
      <c r="AR561" s="4"/>
      <c r="AS561" s="3" t="s">
        <v>923</v>
      </c>
      <c r="AT561" s="4"/>
      <c r="AU561" s="3" t="s">
        <v>18734</v>
      </c>
      <c r="AV561" s="4"/>
      <c r="AW561" s="3" t="s">
        <v>18733</v>
      </c>
      <c r="AX561" s="4"/>
      <c r="AY561" s="3" t="s">
        <v>923</v>
      </c>
      <c r="AZ561" s="4"/>
      <c r="BA561" s="3" t="s">
        <v>18732</v>
      </c>
      <c r="BB561" s="4"/>
      <c r="BC561" s="3" t="s">
        <v>18731</v>
      </c>
      <c r="BD561" s="4"/>
      <c r="BE561" s="3" t="s">
        <v>18730</v>
      </c>
    </row>
    <row r="562" spans="2:57" customFormat="1">
      <c r="B562" t="str">
        <f>IFERROR(VLOOKUP(E562,Swadesh!$C$6:$D$212,2,FALSE),"")</f>
        <v/>
      </c>
      <c r="D562" t="s">
        <v>18483</v>
      </c>
      <c r="E562" s="6" t="s">
        <v>18729</v>
      </c>
      <c r="F562" s="5">
        <v>7.48</v>
      </c>
      <c r="G562">
        <f t="shared" si="8"/>
        <v>2</v>
      </c>
      <c r="H562" s="3" t="s">
        <v>18728</v>
      </c>
      <c r="I562" s="4"/>
      <c r="J562" s="3" t="s">
        <v>18727</v>
      </c>
      <c r="K562" s="4" t="s">
        <v>18726</v>
      </c>
      <c r="L562" s="3"/>
      <c r="M562" s="4"/>
      <c r="N562" s="3" t="s">
        <v>18725</v>
      </c>
      <c r="O562" s="4"/>
      <c r="P562" t="s">
        <v>907</v>
      </c>
      <c r="Q562" s="3"/>
      <c r="R562" s="4"/>
      <c r="S562" t="s">
        <v>907</v>
      </c>
      <c r="T562" s="3"/>
      <c r="U562" s="4"/>
      <c r="V562" s="3" t="s">
        <v>18724</v>
      </c>
      <c r="W562" s="4"/>
      <c r="X562" s="3" t="s">
        <v>18723</v>
      </c>
      <c r="Y562" s="4"/>
      <c r="Z562" t="s">
        <v>907</v>
      </c>
      <c r="AA562" s="3" t="s">
        <v>18722</v>
      </c>
      <c r="AB562" s="4" t="s">
        <v>18721</v>
      </c>
      <c r="AC562" s="3" t="s">
        <v>18720</v>
      </c>
      <c r="AD562" s="4"/>
      <c r="AE562" s="3" t="s">
        <v>18719</v>
      </c>
      <c r="AF562" s="4" t="s">
        <v>18718</v>
      </c>
      <c r="AG562" s="3"/>
      <c r="AH562" s="4"/>
      <c r="AI562" s="3" t="s">
        <v>18717</v>
      </c>
      <c r="AJ562" s="4"/>
      <c r="AK562" s="3" t="s">
        <v>18716</v>
      </c>
      <c r="AL562" s="4"/>
      <c r="AM562" s="3" t="s">
        <v>18715</v>
      </c>
      <c r="AN562" s="4"/>
      <c r="AO562" s="3"/>
      <c r="AP562" s="4"/>
      <c r="AQ562" s="3" t="s">
        <v>18714</v>
      </c>
      <c r="AR562" s="4"/>
      <c r="AS562" s="3" t="s">
        <v>923</v>
      </c>
      <c r="AT562" s="4"/>
      <c r="AU562" s="3" t="s">
        <v>18713</v>
      </c>
      <c r="AV562" s="4"/>
      <c r="AW562" s="3" t="s">
        <v>18712</v>
      </c>
      <c r="AX562" s="4"/>
      <c r="AY562" s="3" t="s">
        <v>18711</v>
      </c>
      <c r="AZ562" s="4" t="s">
        <v>1063</v>
      </c>
      <c r="BA562" s="3" t="s">
        <v>18710</v>
      </c>
      <c r="BB562" s="4"/>
      <c r="BC562" s="3" t="s">
        <v>18709</v>
      </c>
      <c r="BD562" s="4"/>
      <c r="BE562" s="3" t="s">
        <v>18708</v>
      </c>
    </row>
    <row r="563" spans="2:57" customFormat="1">
      <c r="B563" t="str">
        <f>IFERROR(VLOOKUP(E563,Swadesh!$C$6:$D$212,2,FALSE),"")</f>
        <v/>
      </c>
      <c r="D563" t="s">
        <v>18483</v>
      </c>
      <c r="E563" s="6" t="s">
        <v>18707</v>
      </c>
      <c r="F563" s="5">
        <v>7.51</v>
      </c>
      <c r="G563">
        <f t="shared" si="8"/>
        <v>2</v>
      </c>
      <c r="H563" s="3" t="s">
        <v>18706</v>
      </c>
      <c r="I563" s="4"/>
      <c r="J563" s="3" t="s">
        <v>18705</v>
      </c>
      <c r="K563" s="4" t="s">
        <v>18704</v>
      </c>
      <c r="L563" s="3" t="s">
        <v>18703</v>
      </c>
      <c r="M563" s="4"/>
      <c r="N563" s="3" t="s">
        <v>18702</v>
      </c>
      <c r="O563" s="4"/>
      <c r="P563" t="s">
        <v>907</v>
      </c>
      <c r="Q563" s="3"/>
      <c r="R563" s="4"/>
      <c r="S563" t="s">
        <v>907</v>
      </c>
      <c r="T563" s="3" t="s">
        <v>18701</v>
      </c>
      <c r="U563" s="4"/>
      <c r="V563" s="3" t="s">
        <v>18700</v>
      </c>
      <c r="W563" s="4"/>
      <c r="X563" s="3" t="s">
        <v>18672</v>
      </c>
      <c r="Y563" s="4" t="s">
        <v>18699</v>
      </c>
      <c r="Z563" t="s">
        <v>907</v>
      </c>
      <c r="AA563" s="3" t="s">
        <v>18698</v>
      </c>
      <c r="AB563" s="4" t="s">
        <v>18697</v>
      </c>
      <c r="AC563" s="3" t="s">
        <v>18696</v>
      </c>
      <c r="AD563" s="4" t="s">
        <v>18695</v>
      </c>
      <c r="AE563" s="3" t="s">
        <v>18694</v>
      </c>
      <c r="AF563" s="4"/>
      <c r="AG563" s="3"/>
      <c r="AH563" s="4"/>
      <c r="AI563" s="3" t="s">
        <v>18693</v>
      </c>
      <c r="AJ563" s="4"/>
      <c r="AK563" s="3" t="s">
        <v>18692</v>
      </c>
      <c r="AL563" s="4"/>
      <c r="AM563" s="3" t="s">
        <v>18691</v>
      </c>
      <c r="AN563" s="4"/>
      <c r="AO563" s="3"/>
      <c r="AP563" s="4"/>
      <c r="AQ563" s="3" t="s">
        <v>18690</v>
      </c>
      <c r="AR563" s="4"/>
      <c r="AS563" s="3" t="s">
        <v>18689</v>
      </c>
      <c r="AT563" s="4"/>
      <c r="AU563" s="3" t="s">
        <v>18688</v>
      </c>
      <c r="AV563" s="4"/>
      <c r="AW563" s="3" t="s">
        <v>18687</v>
      </c>
      <c r="AX563" s="4"/>
      <c r="AY563" s="3" t="s">
        <v>18686</v>
      </c>
      <c r="AZ563" s="4"/>
      <c r="BA563" s="3" t="s">
        <v>18685</v>
      </c>
      <c r="BB563" s="4"/>
      <c r="BC563" s="3" t="s">
        <v>18684</v>
      </c>
      <c r="BD563" s="4"/>
      <c r="BE563" s="3" t="s">
        <v>18683</v>
      </c>
    </row>
    <row r="564" spans="2:57" customFormat="1">
      <c r="B564" t="str">
        <f>IFERROR(VLOOKUP(E564,Swadesh!$C$6:$D$212,2,FALSE),"")</f>
        <v/>
      </c>
      <c r="D564" t="s">
        <v>18483</v>
      </c>
      <c r="E564" s="6" t="s">
        <v>18682</v>
      </c>
      <c r="F564" s="5">
        <v>7.52</v>
      </c>
      <c r="G564">
        <f t="shared" si="8"/>
        <v>2</v>
      </c>
      <c r="H564" s="3" t="s">
        <v>18681</v>
      </c>
      <c r="I564" s="4" t="s">
        <v>18680</v>
      </c>
      <c r="J564" s="3" t="s">
        <v>18679</v>
      </c>
      <c r="K564" s="4" t="s">
        <v>18678</v>
      </c>
      <c r="L564" s="3"/>
      <c r="M564" s="4"/>
      <c r="N564" s="3" t="s">
        <v>18677</v>
      </c>
      <c r="O564" s="4"/>
      <c r="P564" t="s">
        <v>907</v>
      </c>
      <c r="Q564" s="3"/>
      <c r="R564" s="4" t="s">
        <v>18676</v>
      </c>
      <c r="S564" t="s">
        <v>907</v>
      </c>
      <c r="T564" s="3" t="s">
        <v>18675</v>
      </c>
      <c r="U564" s="4" t="s">
        <v>18674</v>
      </c>
      <c r="V564" s="3" t="s">
        <v>18673</v>
      </c>
      <c r="W564" s="4"/>
      <c r="X564" s="3" t="s">
        <v>18672</v>
      </c>
      <c r="Y564" s="4"/>
      <c r="Z564" t="s">
        <v>907</v>
      </c>
      <c r="AA564" s="3"/>
      <c r="AB564" s="4"/>
      <c r="AC564" s="3" t="s">
        <v>18671</v>
      </c>
      <c r="AD564" s="4" t="s">
        <v>18670</v>
      </c>
      <c r="AE564" s="3" t="s">
        <v>18669</v>
      </c>
      <c r="AF564" s="4" t="s">
        <v>18668</v>
      </c>
      <c r="AG564" s="3"/>
      <c r="AH564" s="4"/>
      <c r="AI564" s="3" t="s">
        <v>18667</v>
      </c>
      <c r="AJ564" s="4"/>
      <c r="AK564" s="3" t="s">
        <v>18666</v>
      </c>
      <c r="AL564" s="4"/>
      <c r="AM564" s="3" t="s">
        <v>18665</v>
      </c>
      <c r="AN564" s="4"/>
      <c r="AO564" s="3"/>
      <c r="AP564" s="4"/>
      <c r="AQ564" s="3" t="s">
        <v>18664</v>
      </c>
      <c r="AR564" s="4"/>
      <c r="AS564" s="3" t="s">
        <v>923</v>
      </c>
      <c r="AT564" s="4"/>
      <c r="AU564" s="3" t="s">
        <v>18663</v>
      </c>
      <c r="AV564" s="4"/>
      <c r="AW564" s="3" t="s">
        <v>18662</v>
      </c>
      <c r="AX564" s="4"/>
      <c r="AY564" s="3" t="s">
        <v>18661</v>
      </c>
      <c r="AZ564" s="4"/>
      <c r="BA564" s="3" t="s">
        <v>18660</v>
      </c>
      <c r="BB564" s="4"/>
      <c r="BC564" s="3" t="s">
        <v>18659</v>
      </c>
      <c r="BD564" s="4"/>
      <c r="BE564" s="3" t="s">
        <v>18658</v>
      </c>
    </row>
    <row r="565" spans="2:57" customFormat="1">
      <c r="B565" t="str">
        <f>IFERROR(VLOOKUP(E565,Swadesh!$C$6:$D$212,2,FALSE),"")</f>
        <v/>
      </c>
      <c r="D565" t="s">
        <v>18483</v>
      </c>
      <c r="E565" s="6" t="s">
        <v>18657</v>
      </c>
      <c r="F565" s="5">
        <v>7.53</v>
      </c>
      <c r="G565">
        <f t="shared" si="8"/>
        <v>2</v>
      </c>
      <c r="H565" s="3"/>
      <c r="I565" s="4"/>
      <c r="J565" s="3" t="s">
        <v>18656</v>
      </c>
      <c r="K565" s="4"/>
      <c r="L565" s="3"/>
      <c r="M565" s="4"/>
      <c r="N565" s="3" t="s">
        <v>18655</v>
      </c>
      <c r="O565" s="4"/>
      <c r="P565" t="s">
        <v>907</v>
      </c>
      <c r="Q565" s="3"/>
      <c r="R565" s="4"/>
      <c r="S565" t="s">
        <v>907</v>
      </c>
      <c r="T565" s="3" t="s">
        <v>18654</v>
      </c>
      <c r="U565" s="4"/>
      <c r="V565" s="3" t="s">
        <v>18653</v>
      </c>
      <c r="W565" s="4"/>
      <c r="X565" s="3"/>
      <c r="Y565" s="4"/>
      <c r="Z565" t="s">
        <v>907</v>
      </c>
      <c r="AA565" s="3"/>
      <c r="AB565" s="4"/>
      <c r="AC565" s="3" t="s">
        <v>18652</v>
      </c>
      <c r="AD565" s="4"/>
      <c r="AE565" s="3"/>
      <c r="AF565" s="4"/>
      <c r="AG565" s="3"/>
      <c r="AH565" s="4"/>
      <c r="AI565" s="3" t="s">
        <v>18651</v>
      </c>
      <c r="AJ565" s="4"/>
      <c r="AK565" s="3" t="s">
        <v>18613</v>
      </c>
      <c r="AL565" s="4"/>
      <c r="AM565" s="3" t="s">
        <v>18650</v>
      </c>
      <c r="AN565" s="4"/>
      <c r="AO565" s="3"/>
      <c r="AP565" s="4"/>
      <c r="AQ565" s="3" t="s">
        <v>18649</v>
      </c>
      <c r="AR565" s="4"/>
      <c r="AS565" s="3" t="s">
        <v>923</v>
      </c>
      <c r="AT565" s="4"/>
      <c r="AU565" s="3" t="s">
        <v>18648</v>
      </c>
      <c r="AV565" s="4"/>
      <c r="AW565" s="3" t="s">
        <v>18647</v>
      </c>
      <c r="AX565" s="4"/>
      <c r="AY565" s="3" t="s">
        <v>18607</v>
      </c>
      <c r="AZ565" s="4"/>
      <c r="BA565" s="3" t="s">
        <v>18646</v>
      </c>
      <c r="BB565" s="4"/>
      <c r="BC565" s="3" t="s">
        <v>923</v>
      </c>
      <c r="BD565" s="4"/>
      <c r="BE565" s="3" t="s">
        <v>18645</v>
      </c>
    </row>
    <row r="566" spans="2:57" customFormat="1">
      <c r="B566" t="str">
        <f>IFERROR(VLOOKUP(E566,Swadesh!$C$6:$D$212,2,FALSE),"")</f>
        <v/>
      </c>
      <c r="D566" t="s">
        <v>18483</v>
      </c>
      <c r="E566" s="6" t="s">
        <v>18644</v>
      </c>
      <c r="F566" s="5">
        <v>7.54</v>
      </c>
      <c r="G566">
        <f t="shared" si="8"/>
        <v>2</v>
      </c>
      <c r="H566" s="3" t="s">
        <v>18643</v>
      </c>
      <c r="I566" s="4"/>
      <c r="J566" s="3" t="s">
        <v>18642</v>
      </c>
      <c r="K566" s="4"/>
      <c r="L566" s="3"/>
      <c r="M566" s="4"/>
      <c r="N566" s="3" t="s">
        <v>18641</v>
      </c>
      <c r="O566" s="4"/>
      <c r="P566" t="s">
        <v>907</v>
      </c>
      <c r="Q566" s="3"/>
      <c r="R566" s="4" t="s">
        <v>18640</v>
      </c>
      <c r="S566" t="s">
        <v>907</v>
      </c>
      <c r="T566" s="3" t="s">
        <v>18639</v>
      </c>
      <c r="U566" s="4"/>
      <c r="V566" s="3" t="s">
        <v>14444</v>
      </c>
      <c r="W566" s="4"/>
      <c r="X566" s="3" t="s">
        <v>18638</v>
      </c>
      <c r="Y566" s="4"/>
      <c r="Z566" t="s">
        <v>907</v>
      </c>
      <c r="AA566" s="3"/>
      <c r="AB566" s="4"/>
      <c r="AC566" s="3" t="s">
        <v>18616</v>
      </c>
      <c r="AD566" s="4"/>
      <c r="AE566" s="3" t="s">
        <v>18637</v>
      </c>
      <c r="AF566" s="4" t="s">
        <v>18636</v>
      </c>
      <c r="AG566" s="3"/>
      <c r="AH566" s="4"/>
      <c r="AI566" s="3" t="s">
        <v>18635</v>
      </c>
      <c r="AJ566" s="4"/>
      <c r="AK566" s="3" t="s">
        <v>18613</v>
      </c>
      <c r="AL566" s="4"/>
      <c r="AM566" s="3" t="s">
        <v>18634</v>
      </c>
      <c r="AN566" s="4"/>
      <c r="AO566" s="3"/>
      <c r="AP566" s="4"/>
      <c r="AQ566" s="3" t="s">
        <v>18633</v>
      </c>
      <c r="AR566" s="4"/>
      <c r="AS566" s="3" t="s">
        <v>923</v>
      </c>
      <c r="AT566" s="4"/>
      <c r="AU566" s="3" t="s">
        <v>18632</v>
      </c>
      <c r="AV566" s="4"/>
      <c r="AW566" s="3" t="s">
        <v>18631</v>
      </c>
      <c r="AX566" s="4"/>
      <c r="AY566" s="3" t="s">
        <v>18630</v>
      </c>
      <c r="AZ566" s="4"/>
      <c r="BA566" s="3" t="s">
        <v>18629</v>
      </c>
      <c r="BB566" s="4"/>
      <c r="BC566" s="3" t="s">
        <v>18628</v>
      </c>
      <c r="BD566" s="4"/>
      <c r="BE566" s="3" t="s">
        <v>18627</v>
      </c>
    </row>
    <row r="567" spans="2:57" customFormat="1">
      <c r="B567" t="str">
        <f>IFERROR(VLOOKUP(E567,Swadesh!$C$6:$D$212,2,FALSE),"")</f>
        <v/>
      </c>
      <c r="D567" t="s">
        <v>18483</v>
      </c>
      <c r="E567" s="6" t="s">
        <v>18626</v>
      </c>
      <c r="F567" s="5">
        <v>7.55</v>
      </c>
      <c r="G567">
        <f t="shared" si="8"/>
        <v>2</v>
      </c>
      <c r="H567" s="3" t="s">
        <v>18625</v>
      </c>
      <c r="I567" s="4"/>
      <c r="J567" s="3" t="s">
        <v>18624</v>
      </c>
      <c r="K567" s="4" t="s">
        <v>18039</v>
      </c>
      <c r="L567" s="3" t="s">
        <v>18623</v>
      </c>
      <c r="M567" s="4" t="s">
        <v>4746</v>
      </c>
      <c r="N567" s="3" t="s">
        <v>18622</v>
      </c>
      <c r="O567" s="4"/>
      <c r="P567" t="s">
        <v>907</v>
      </c>
      <c r="Q567" s="3"/>
      <c r="R567" s="4"/>
      <c r="S567" t="s">
        <v>907</v>
      </c>
      <c r="T567" s="3" t="s">
        <v>18621</v>
      </c>
      <c r="U567" s="4" t="s">
        <v>18620</v>
      </c>
      <c r="V567" s="3" t="s">
        <v>18619</v>
      </c>
      <c r="W567" s="4"/>
      <c r="X567" s="3" t="s">
        <v>18618</v>
      </c>
      <c r="Y567" s="4" t="s">
        <v>18617</v>
      </c>
      <c r="Z567" t="s">
        <v>907</v>
      </c>
      <c r="AA567" s="3"/>
      <c r="AB567" s="4"/>
      <c r="AC567" s="3" t="s">
        <v>18616</v>
      </c>
      <c r="AD567" s="4"/>
      <c r="AE567" s="3" t="s">
        <v>18615</v>
      </c>
      <c r="AF567" s="4"/>
      <c r="AG567" s="3"/>
      <c r="AH567" s="4"/>
      <c r="AI567" s="3" t="s">
        <v>18614</v>
      </c>
      <c r="AJ567" s="4"/>
      <c r="AK567" s="3" t="s">
        <v>18613</v>
      </c>
      <c r="AL567" s="4"/>
      <c r="AM567" s="3" t="s">
        <v>18612</v>
      </c>
      <c r="AN567" s="4"/>
      <c r="AO567" s="3"/>
      <c r="AP567" s="4"/>
      <c r="AQ567" s="3" t="s">
        <v>18611</v>
      </c>
      <c r="AR567" s="4"/>
      <c r="AS567" s="3" t="s">
        <v>18610</v>
      </c>
      <c r="AT567" s="4"/>
      <c r="AU567" s="3" t="s">
        <v>18609</v>
      </c>
      <c r="AV567" s="4"/>
      <c r="AW567" s="3" t="s">
        <v>18608</v>
      </c>
      <c r="AX567" s="4"/>
      <c r="AY567" s="3" t="s">
        <v>18607</v>
      </c>
      <c r="AZ567" s="4"/>
      <c r="BA567" s="3" t="s">
        <v>18606</v>
      </c>
      <c r="BB567" s="4"/>
      <c r="BC567" s="3" t="s">
        <v>18605</v>
      </c>
      <c r="BD567" s="4"/>
      <c r="BE567" s="3" t="s">
        <v>1872</v>
      </c>
    </row>
    <row r="568" spans="2:57" customFormat="1">
      <c r="B568" t="str">
        <f>IFERROR(VLOOKUP(E568,Swadesh!$C$6:$D$212,2,FALSE),"")</f>
        <v/>
      </c>
      <c r="D568" t="s">
        <v>18483</v>
      </c>
      <c r="E568" s="6" t="s">
        <v>18604</v>
      </c>
      <c r="F568" s="5">
        <v>7.56</v>
      </c>
      <c r="G568">
        <f t="shared" si="8"/>
        <v>2</v>
      </c>
      <c r="H568" s="3" t="s">
        <v>18603</v>
      </c>
      <c r="I568" s="4"/>
      <c r="J568" s="3" t="s">
        <v>18602</v>
      </c>
      <c r="K568" s="4" t="s">
        <v>1176</v>
      </c>
      <c r="L568" s="3" t="s">
        <v>18601</v>
      </c>
      <c r="M568" s="4"/>
      <c r="N568" s="3" t="s">
        <v>18600</v>
      </c>
      <c r="O568" s="4"/>
      <c r="P568" t="s">
        <v>907</v>
      </c>
      <c r="Q568" s="3"/>
      <c r="R568" s="4" t="s">
        <v>18599</v>
      </c>
      <c r="S568" t="s">
        <v>907</v>
      </c>
      <c r="T568" s="3" t="s">
        <v>18598</v>
      </c>
      <c r="U568" s="4" t="s">
        <v>18597</v>
      </c>
      <c r="V568" s="3" t="s">
        <v>18596</v>
      </c>
      <c r="W568" s="4"/>
      <c r="X568" s="3" t="s">
        <v>18595</v>
      </c>
      <c r="Y568" s="4"/>
      <c r="Z568" t="s">
        <v>907</v>
      </c>
      <c r="AA568" s="3" t="s">
        <v>18594</v>
      </c>
      <c r="AB568" s="4"/>
      <c r="AC568" s="3" t="s">
        <v>18593</v>
      </c>
      <c r="AD568" s="4"/>
      <c r="AE568" s="3" t="s">
        <v>18592</v>
      </c>
      <c r="AF568" s="4" t="s">
        <v>18591</v>
      </c>
      <c r="AG568" s="3"/>
      <c r="AH568" s="4"/>
      <c r="AI568" s="3" t="s">
        <v>18590</v>
      </c>
      <c r="AJ568" s="4"/>
      <c r="AK568" s="3" t="s">
        <v>18589</v>
      </c>
      <c r="AL568" s="4"/>
      <c r="AM568" s="3" t="s">
        <v>18588</v>
      </c>
      <c r="AN568" s="4"/>
      <c r="AO568" s="3"/>
      <c r="AP568" s="4"/>
      <c r="AQ568" s="3" t="s">
        <v>18587</v>
      </c>
      <c r="AR568" s="4"/>
      <c r="AS568" s="3" t="s">
        <v>923</v>
      </c>
      <c r="AT568" s="4"/>
      <c r="AU568" s="3" t="s">
        <v>18586</v>
      </c>
      <c r="AV568" s="4"/>
      <c r="AW568" s="3" t="s">
        <v>18585</v>
      </c>
      <c r="AX568" s="4"/>
      <c r="AY568" s="3" t="s">
        <v>18584</v>
      </c>
      <c r="AZ568" s="4"/>
      <c r="BA568" s="3" t="s">
        <v>18583</v>
      </c>
      <c r="BB568" s="4"/>
      <c r="BC568" s="3" t="s">
        <v>18582</v>
      </c>
      <c r="BD568" s="4"/>
      <c r="BE568" s="3" t="s">
        <v>18581</v>
      </c>
    </row>
    <row r="569" spans="2:57" customFormat="1">
      <c r="B569" t="str">
        <f>IFERROR(VLOOKUP(E569,Swadesh!$C$6:$D$212,2,FALSE),"")</f>
        <v/>
      </c>
      <c r="D569" t="s">
        <v>18483</v>
      </c>
      <c r="E569" s="6" t="s">
        <v>18580</v>
      </c>
      <c r="F569" s="5">
        <v>7.57</v>
      </c>
      <c r="G569">
        <f t="shared" si="8"/>
        <v>2</v>
      </c>
      <c r="H569" s="3" t="s">
        <v>18579</v>
      </c>
      <c r="I569" s="4"/>
      <c r="J569" s="3" t="s">
        <v>18578</v>
      </c>
      <c r="K569" s="4"/>
      <c r="L569" s="3" t="s">
        <v>18577</v>
      </c>
      <c r="M569" s="4"/>
      <c r="N569" s="3" t="s">
        <v>18576</v>
      </c>
      <c r="O569" s="4"/>
      <c r="P569" t="s">
        <v>907</v>
      </c>
      <c r="Q569" s="3"/>
      <c r="R569" s="4" t="s">
        <v>18575</v>
      </c>
      <c r="S569" t="s">
        <v>907</v>
      </c>
      <c r="T569" s="3" t="s">
        <v>18574</v>
      </c>
      <c r="U569" s="4"/>
      <c r="V569" s="3" t="s">
        <v>18573</v>
      </c>
      <c r="W569" s="4"/>
      <c r="X569" s="3" t="s">
        <v>18572</v>
      </c>
      <c r="Y569" s="4"/>
      <c r="Z569" t="s">
        <v>907</v>
      </c>
      <c r="AA569" s="3" t="s">
        <v>18571</v>
      </c>
      <c r="AB569" s="4"/>
      <c r="AC569" s="3" t="s">
        <v>18570</v>
      </c>
      <c r="AD569" s="4"/>
      <c r="AE569" s="3" t="s">
        <v>18569</v>
      </c>
      <c r="AF569" s="4"/>
      <c r="AG569" s="3"/>
      <c r="AH569" s="4"/>
      <c r="AI569" s="3" t="s">
        <v>18568</v>
      </c>
      <c r="AJ569" s="4"/>
      <c r="AK569" s="3" t="s">
        <v>18567</v>
      </c>
      <c r="AL569" s="4"/>
      <c r="AM569" s="3" t="s">
        <v>18566</v>
      </c>
      <c r="AN569" s="4"/>
      <c r="AO569" s="3"/>
      <c r="AP569" s="4"/>
      <c r="AQ569" s="3" t="s">
        <v>18565</v>
      </c>
      <c r="AR569" s="4"/>
      <c r="AS569" s="3" t="e">
        <f>-baurd</f>
        <v>#NAME?</v>
      </c>
      <c r="AT569" s="4"/>
      <c r="AU569" s="3" t="s">
        <v>18564</v>
      </c>
      <c r="AV569" s="4" t="s">
        <v>18563</v>
      </c>
      <c r="AW569" s="3" t="s">
        <v>18562</v>
      </c>
      <c r="AX569" s="4"/>
      <c r="AY569" s="3" t="s">
        <v>18561</v>
      </c>
      <c r="AZ569" s="4"/>
      <c r="BA569" s="3" t="s">
        <v>18560</v>
      </c>
      <c r="BB569" s="4"/>
      <c r="BC569" s="3" t="s">
        <v>18559</v>
      </c>
      <c r="BD569" s="4"/>
      <c r="BE569" s="3" t="s">
        <v>18558</v>
      </c>
    </row>
    <row r="570" spans="2:57" customFormat="1">
      <c r="B570" t="str">
        <f>IFERROR(VLOOKUP(E570,Swadesh!$C$6:$D$212,2,FALSE),"")</f>
        <v/>
      </c>
      <c r="D570" t="s">
        <v>18483</v>
      </c>
      <c r="E570" s="6" t="s">
        <v>18557</v>
      </c>
      <c r="F570" s="5">
        <v>7.58</v>
      </c>
      <c r="G570">
        <f t="shared" si="8"/>
        <v>2</v>
      </c>
      <c r="H570" s="3" t="s">
        <v>18556</v>
      </c>
      <c r="I570" s="4" t="s">
        <v>18555</v>
      </c>
      <c r="J570" s="3" t="s">
        <v>923</v>
      </c>
      <c r="K570" s="4"/>
      <c r="L570" s="3" t="s">
        <v>18554</v>
      </c>
      <c r="M570" s="4"/>
      <c r="N570" s="3" t="s">
        <v>18553</v>
      </c>
      <c r="O570" s="4"/>
      <c r="P570" t="s">
        <v>907</v>
      </c>
      <c r="Q570" s="3"/>
      <c r="R570" s="4"/>
      <c r="S570" t="s">
        <v>907</v>
      </c>
      <c r="T570" s="3" t="s">
        <v>18552</v>
      </c>
      <c r="U570" s="4"/>
      <c r="V570" s="3"/>
      <c r="W570" s="4"/>
      <c r="X570" s="3" t="s">
        <v>18551</v>
      </c>
      <c r="Y570" s="4"/>
      <c r="Z570" t="s">
        <v>907</v>
      </c>
      <c r="AA570" s="3"/>
      <c r="AB570" s="4"/>
      <c r="AC570" s="3" t="s">
        <v>2668</v>
      </c>
      <c r="AD570" s="4"/>
      <c r="AE570" s="3" t="s">
        <v>2667</v>
      </c>
      <c r="AF570" s="4"/>
      <c r="AG570" s="3"/>
      <c r="AH570" s="4"/>
      <c r="AI570" s="3" t="s">
        <v>18550</v>
      </c>
      <c r="AJ570" s="4"/>
      <c r="AK570" s="3" t="s">
        <v>18549</v>
      </c>
      <c r="AL570" s="4"/>
      <c r="AM570" s="3" t="s">
        <v>18548</v>
      </c>
      <c r="AN570" s="4"/>
      <c r="AO570" s="3"/>
      <c r="AP570" s="4"/>
      <c r="AQ570" s="3" t="s">
        <v>18547</v>
      </c>
      <c r="AR570" s="4"/>
      <c r="AS570" s="3" t="s">
        <v>923</v>
      </c>
      <c r="AT570" s="4"/>
      <c r="AU570" s="3" t="s">
        <v>18546</v>
      </c>
      <c r="AV570" s="4"/>
      <c r="AW570" s="3" t="s">
        <v>18545</v>
      </c>
      <c r="AX570" s="4"/>
      <c r="AY570" s="3" t="s">
        <v>18544</v>
      </c>
      <c r="AZ570" s="4"/>
      <c r="BA570" s="3" t="s">
        <v>18543</v>
      </c>
      <c r="BB570" s="4"/>
      <c r="BC570" s="3" t="s">
        <v>18542</v>
      </c>
      <c r="BD570" s="4"/>
      <c r="BE570" s="3" t="s">
        <v>18541</v>
      </c>
    </row>
    <row r="571" spans="2:57" customFormat="1">
      <c r="B571" t="str">
        <f>IFERROR(VLOOKUP(E571,Swadesh!$C$6:$D$212,2,FALSE),"")</f>
        <v/>
      </c>
      <c r="D571" t="s">
        <v>18483</v>
      </c>
      <c r="E571" s="6" t="s">
        <v>18540</v>
      </c>
      <c r="F571" s="5">
        <v>7.61</v>
      </c>
      <c r="G571">
        <f t="shared" si="8"/>
        <v>2</v>
      </c>
      <c r="H571" s="3" t="s">
        <v>18539</v>
      </c>
      <c r="I571" s="4"/>
      <c r="J571" s="3" t="s">
        <v>18538</v>
      </c>
      <c r="K571" s="4" t="s">
        <v>959</v>
      </c>
      <c r="L571" s="3" t="s">
        <v>18537</v>
      </c>
      <c r="M571" s="4"/>
      <c r="N571" s="3" t="s">
        <v>18536</v>
      </c>
      <c r="O571" s="4"/>
      <c r="P571" t="s">
        <v>907</v>
      </c>
      <c r="Q571" s="3"/>
      <c r="R571" s="4"/>
      <c r="S571" t="s">
        <v>907</v>
      </c>
      <c r="T571" s="3"/>
      <c r="U571" s="4"/>
      <c r="V571" s="3"/>
      <c r="W571" s="4"/>
      <c r="X571" s="3"/>
      <c r="Y571" s="4"/>
      <c r="Z571" t="s">
        <v>907</v>
      </c>
      <c r="AA571" s="3" t="s">
        <v>18535</v>
      </c>
      <c r="AB571" s="4"/>
      <c r="AC571" s="3" t="s">
        <v>18534</v>
      </c>
      <c r="AD571" s="4"/>
      <c r="AE571" s="3" t="s">
        <v>18533</v>
      </c>
      <c r="AF571" s="4"/>
      <c r="AG571" s="3"/>
      <c r="AH571" s="4"/>
      <c r="AI571" s="3" t="s">
        <v>18532</v>
      </c>
      <c r="AJ571" s="4"/>
      <c r="AK571" s="3" t="s">
        <v>18531</v>
      </c>
      <c r="AL571" s="4"/>
      <c r="AM571" s="3" t="s">
        <v>18530</v>
      </c>
      <c r="AN571" s="4"/>
      <c r="AO571" s="3"/>
      <c r="AP571" s="4"/>
      <c r="AQ571" s="3" t="s">
        <v>18529</v>
      </c>
      <c r="AR571" s="4"/>
      <c r="AS571" s="3"/>
      <c r="AT571" s="4"/>
      <c r="AU571" s="3" t="s">
        <v>18528</v>
      </c>
      <c r="AV571" s="4"/>
      <c r="AW571" s="3" t="s">
        <v>18527</v>
      </c>
      <c r="AX571" s="4"/>
      <c r="AY571" s="3" t="s">
        <v>18526</v>
      </c>
      <c r="AZ571" s="4"/>
      <c r="BA571" s="3" t="s">
        <v>18525</v>
      </c>
      <c r="BB571" s="4"/>
      <c r="BC571" s="3" t="s">
        <v>16125</v>
      </c>
      <c r="BD571" s="4"/>
      <c r="BE571" s="3" t="s">
        <v>18524</v>
      </c>
    </row>
    <row r="572" spans="2:57" customFormat="1">
      <c r="B572" t="str">
        <f>IFERROR(VLOOKUP(E572,Swadesh!$C$6:$D$212,2,FALSE),"")</f>
        <v/>
      </c>
      <c r="D572" t="s">
        <v>18483</v>
      </c>
      <c r="E572" s="6" t="s">
        <v>18523</v>
      </c>
      <c r="F572" s="5">
        <v>7.62</v>
      </c>
      <c r="G572">
        <f t="shared" si="8"/>
        <v>2</v>
      </c>
      <c r="H572" s="3" t="s">
        <v>18522</v>
      </c>
      <c r="I572" s="4" t="s">
        <v>18521</v>
      </c>
      <c r="J572" s="3" t="s">
        <v>18520</v>
      </c>
      <c r="K572" s="4" t="s">
        <v>18519</v>
      </c>
      <c r="L572" s="3" t="s">
        <v>18518</v>
      </c>
      <c r="M572" s="4"/>
      <c r="N572" s="3" t="s">
        <v>18517</v>
      </c>
      <c r="O572" s="4"/>
      <c r="P572" t="s">
        <v>907</v>
      </c>
      <c r="Q572" s="3"/>
      <c r="R572" s="4"/>
      <c r="S572" t="s">
        <v>907</v>
      </c>
      <c r="T572" s="3"/>
      <c r="U572" s="4"/>
      <c r="V572" s="3" t="s">
        <v>18516</v>
      </c>
      <c r="W572" s="4"/>
      <c r="X572" s="3" t="s">
        <v>18515</v>
      </c>
      <c r="Y572" s="4"/>
      <c r="Z572" t="s">
        <v>907</v>
      </c>
      <c r="AA572" s="3" t="s">
        <v>18514</v>
      </c>
      <c r="AB572" s="4"/>
      <c r="AC572" s="3" t="s">
        <v>18513</v>
      </c>
      <c r="AD572" s="4"/>
      <c r="AE572" s="3" t="s">
        <v>18512</v>
      </c>
      <c r="AF572" s="4"/>
      <c r="AG572" s="3"/>
      <c r="AH572" s="4"/>
      <c r="AI572" s="3" t="s">
        <v>18511</v>
      </c>
      <c r="AJ572" s="4"/>
      <c r="AK572" s="3" t="s">
        <v>18510</v>
      </c>
      <c r="AL572" s="4"/>
      <c r="AM572" s="3" t="s">
        <v>18509</v>
      </c>
      <c r="AN572" s="4"/>
      <c r="AO572" s="3"/>
      <c r="AP572" s="4"/>
      <c r="AQ572" s="3" t="s">
        <v>18508</v>
      </c>
      <c r="AR572" s="4"/>
      <c r="AS572" s="3" t="s">
        <v>18507</v>
      </c>
      <c r="AT572" s="4" t="s">
        <v>18506</v>
      </c>
      <c r="AU572" s="3" t="s">
        <v>18505</v>
      </c>
      <c r="AV572" s="4"/>
      <c r="AW572" s="3" t="s">
        <v>18504</v>
      </c>
      <c r="AX572" s="4"/>
      <c r="AY572" s="3" t="s">
        <v>18475</v>
      </c>
      <c r="AZ572" s="4"/>
      <c r="BA572" s="3" t="s">
        <v>18503</v>
      </c>
      <c r="BB572" s="4"/>
      <c r="BC572" s="3" t="s">
        <v>18502</v>
      </c>
      <c r="BD572" s="4"/>
      <c r="BE572" s="3" t="s">
        <v>18501</v>
      </c>
    </row>
    <row r="573" spans="2:57" customFormat="1">
      <c r="B573" t="str">
        <f>IFERROR(VLOOKUP(E573,Swadesh!$C$6:$D$212,2,FALSE),"")</f>
        <v/>
      </c>
      <c r="D573" t="s">
        <v>18483</v>
      </c>
      <c r="E573" s="6" t="s">
        <v>18500</v>
      </c>
      <c r="F573" s="5">
        <v>7.63</v>
      </c>
      <c r="G573">
        <f t="shared" si="8"/>
        <v>2</v>
      </c>
      <c r="H573" s="3" t="s">
        <v>18499</v>
      </c>
      <c r="I573" s="4"/>
      <c r="J573" s="3" t="s">
        <v>18498</v>
      </c>
      <c r="K573" s="4" t="s">
        <v>1176</v>
      </c>
      <c r="L573" s="3"/>
      <c r="M573" s="4"/>
      <c r="N573" s="3" t="s">
        <v>18497</v>
      </c>
      <c r="O573" s="4"/>
      <c r="P573" t="s">
        <v>907</v>
      </c>
      <c r="Q573" s="3"/>
      <c r="R573" s="4"/>
      <c r="S573" t="s">
        <v>907</v>
      </c>
      <c r="T573" s="3"/>
      <c r="U573" s="4"/>
      <c r="V573" s="3"/>
      <c r="W573" s="4"/>
      <c r="X573" s="3"/>
      <c r="Y573" s="4"/>
      <c r="Z573" t="s">
        <v>907</v>
      </c>
      <c r="AA573" s="3"/>
      <c r="AB573" s="4"/>
      <c r="AC573" s="3" t="s">
        <v>18496</v>
      </c>
      <c r="AD573" s="4" t="s">
        <v>18495</v>
      </c>
      <c r="AE573" s="3" t="s">
        <v>18494</v>
      </c>
      <c r="AF573" s="4" t="s">
        <v>18493</v>
      </c>
      <c r="AG573" s="3"/>
      <c r="AH573" s="4"/>
      <c r="AI573" s="3" t="s">
        <v>18492</v>
      </c>
      <c r="AJ573" s="4"/>
      <c r="AK573" s="3" t="s">
        <v>18491</v>
      </c>
      <c r="AL573" s="4"/>
      <c r="AM573" s="3" t="s">
        <v>18490</v>
      </c>
      <c r="AN573" s="4"/>
      <c r="AO573" s="3"/>
      <c r="AP573" s="4"/>
      <c r="AQ573" s="3" t="s">
        <v>18489</v>
      </c>
      <c r="AR573" s="4"/>
      <c r="AS573" s="3" t="s">
        <v>923</v>
      </c>
      <c r="AT573" s="4"/>
      <c r="AU573" s="3" t="s">
        <v>18488</v>
      </c>
      <c r="AV573" s="4"/>
      <c r="AW573" s="3" t="s">
        <v>18487</v>
      </c>
      <c r="AX573" s="4"/>
      <c r="AY573" s="3" t="s">
        <v>18486</v>
      </c>
      <c r="AZ573" s="4" t="s">
        <v>1037</v>
      </c>
      <c r="BA573" s="3" t="s">
        <v>18485</v>
      </c>
      <c r="BB573" s="4"/>
      <c r="BC573" s="3" t="s">
        <v>18484</v>
      </c>
      <c r="BD573" s="4"/>
      <c r="BE573" s="3" t="s">
        <v>1872</v>
      </c>
    </row>
    <row r="574" spans="2:57" customFormat="1">
      <c r="B574" t="str">
        <f>IFERROR(VLOOKUP(E574,Swadesh!$C$6:$D$212,2,FALSE),"")</f>
        <v/>
      </c>
      <c r="D574" t="s">
        <v>18483</v>
      </c>
      <c r="E574" s="6" t="s">
        <v>18478</v>
      </c>
      <c r="F574" s="5">
        <v>7.64</v>
      </c>
      <c r="G574">
        <f t="shared" si="8"/>
        <v>2</v>
      </c>
      <c r="H574" s="3" t="s">
        <v>18482</v>
      </c>
      <c r="I574" s="4" t="s">
        <v>18481</v>
      </c>
      <c r="J574" s="3" t="s">
        <v>923</v>
      </c>
      <c r="K574" s="4"/>
      <c r="L574" s="3" t="s">
        <v>7614</v>
      </c>
      <c r="M574" s="4"/>
      <c r="N574" s="3" t="s">
        <v>18480</v>
      </c>
      <c r="O574" s="4"/>
      <c r="P574" t="s">
        <v>907</v>
      </c>
      <c r="Q574" s="3"/>
      <c r="R574" s="4"/>
      <c r="S574" t="s">
        <v>907</v>
      </c>
      <c r="T574" s="3"/>
      <c r="U574" s="4"/>
      <c r="V574" s="3"/>
      <c r="W574" s="4"/>
      <c r="X574" s="3"/>
      <c r="Y574" s="4"/>
      <c r="Z574" t="s">
        <v>907</v>
      </c>
      <c r="AA574" s="3"/>
      <c r="AB574" s="4"/>
      <c r="AC574" s="3" t="s">
        <v>18478</v>
      </c>
      <c r="AD574" s="4"/>
      <c r="AE574" s="3"/>
      <c r="AF574" s="4"/>
      <c r="AG574" s="3"/>
      <c r="AH574" s="4"/>
      <c r="AI574" s="3" t="s">
        <v>18479</v>
      </c>
      <c r="AJ574" s="4"/>
      <c r="AK574" s="3"/>
      <c r="AL574" s="4"/>
      <c r="AM574" s="3" t="s">
        <v>18478</v>
      </c>
      <c r="AN574" s="4"/>
      <c r="AO574" s="3"/>
      <c r="AP574" s="4"/>
      <c r="AQ574" s="3" t="s">
        <v>18477</v>
      </c>
      <c r="AR574" s="4"/>
      <c r="AS574" s="3" t="s">
        <v>923</v>
      </c>
      <c r="AT574" s="4"/>
      <c r="AU574" s="3" t="s">
        <v>3522</v>
      </c>
      <c r="AV574" s="4"/>
      <c r="AW574" s="3" t="s">
        <v>18476</v>
      </c>
      <c r="AX574" s="4"/>
      <c r="AY574" s="3" t="s">
        <v>18475</v>
      </c>
      <c r="AZ574" s="4"/>
      <c r="BA574" s="3" t="s">
        <v>18474</v>
      </c>
      <c r="BB574" s="4"/>
      <c r="BC574" s="3" t="s">
        <v>923</v>
      </c>
      <c r="BD574" s="4"/>
      <c r="BE574" s="3" t="s">
        <v>1872</v>
      </c>
    </row>
    <row r="575" spans="2:57" customFormat="1">
      <c r="B575" t="str">
        <f>IFERROR(VLOOKUP(E575,Swadesh!$C$6:$D$212,2,FALSE),"")</f>
        <v/>
      </c>
      <c r="D575" t="s">
        <v>17093</v>
      </c>
      <c r="E575" s="6" t="s">
        <v>18473</v>
      </c>
      <c r="F575" s="5">
        <v>8.11</v>
      </c>
      <c r="G575">
        <f t="shared" si="8"/>
        <v>2</v>
      </c>
      <c r="H575" s="3" t="s">
        <v>18472</v>
      </c>
      <c r="I575" s="4"/>
      <c r="J575" s="3" t="s">
        <v>18471</v>
      </c>
      <c r="K575" s="4" t="s">
        <v>18470</v>
      </c>
      <c r="L575" s="3" t="s">
        <v>18469</v>
      </c>
      <c r="M575" s="4"/>
      <c r="N575" s="3" t="s">
        <v>18468</v>
      </c>
      <c r="O575" s="4"/>
      <c r="P575" t="s">
        <v>907</v>
      </c>
      <c r="Q575" s="3"/>
      <c r="R575" s="4"/>
      <c r="S575" t="s">
        <v>907</v>
      </c>
      <c r="T575" s="3"/>
      <c r="U575" s="4"/>
      <c r="V575" s="3" t="s">
        <v>18467</v>
      </c>
      <c r="W575" s="4" t="s">
        <v>18466</v>
      </c>
      <c r="X575" s="3" t="s">
        <v>18465</v>
      </c>
      <c r="Y575" s="4"/>
      <c r="Z575" t="s">
        <v>907</v>
      </c>
      <c r="AA575" s="3"/>
      <c r="AB575" s="4"/>
      <c r="AC575" s="3" t="s">
        <v>18464</v>
      </c>
      <c r="AD575" s="4" t="s">
        <v>18463</v>
      </c>
      <c r="AE575" s="3" t="s">
        <v>18462</v>
      </c>
      <c r="AF575" s="4"/>
      <c r="AG575" s="3" t="s">
        <v>18461</v>
      </c>
      <c r="AH575" s="4"/>
      <c r="AI575" s="3" t="s">
        <v>18460</v>
      </c>
      <c r="AJ575" s="4"/>
      <c r="AK575" s="3" t="s">
        <v>18459</v>
      </c>
      <c r="AL575" s="4" t="s">
        <v>18458</v>
      </c>
      <c r="AM575" s="3" t="s">
        <v>18457</v>
      </c>
      <c r="AN575" s="4"/>
      <c r="AO575" s="3" t="s">
        <v>18456</v>
      </c>
      <c r="AP575" s="4"/>
      <c r="AQ575" s="3" t="s">
        <v>18455</v>
      </c>
      <c r="AR575" s="4" t="s">
        <v>18454</v>
      </c>
      <c r="AS575" s="3" t="s">
        <v>18453</v>
      </c>
      <c r="AT575" s="4" t="s">
        <v>18452</v>
      </c>
      <c r="AU575" s="3" t="s">
        <v>18451</v>
      </c>
      <c r="AV575" s="4"/>
      <c r="AW575" s="3" t="s">
        <v>18450</v>
      </c>
      <c r="AX575" s="4"/>
      <c r="AY575" s="3" t="s">
        <v>18449</v>
      </c>
      <c r="AZ575" s="4"/>
      <c r="BA575" s="3" t="s">
        <v>18448</v>
      </c>
      <c r="BB575" s="4"/>
      <c r="BC575" s="3" t="s">
        <v>18447</v>
      </c>
      <c r="BD575" s="4"/>
      <c r="BE575" s="3" t="s">
        <v>18446</v>
      </c>
    </row>
    <row r="576" spans="2:57" customFormat="1">
      <c r="B576" t="str">
        <f>IFERROR(VLOOKUP(E576,Swadesh!$C$6:$D$212,2,FALSE),"")</f>
        <v/>
      </c>
      <c r="D576" t="s">
        <v>17093</v>
      </c>
      <c r="E576" s="6" t="s">
        <v>18445</v>
      </c>
      <c r="F576" s="5">
        <v>8.1199999999999992</v>
      </c>
      <c r="G576">
        <f t="shared" si="8"/>
        <v>2</v>
      </c>
      <c r="H576" s="3" t="s">
        <v>18444</v>
      </c>
      <c r="I576" s="4" t="s">
        <v>18443</v>
      </c>
      <c r="J576" s="3" t="s">
        <v>18442</v>
      </c>
      <c r="K576" s="4" t="s">
        <v>959</v>
      </c>
      <c r="L576" s="3" t="s">
        <v>18441</v>
      </c>
      <c r="M576" s="4" t="s">
        <v>18440</v>
      </c>
      <c r="N576" s="3" t="s">
        <v>18439</v>
      </c>
      <c r="O576" s="4"/>
      <c r="P576" t="s">
        <v>907</v>
      </c>
      <c r="Q576" s="3"/>
      <c r="R576" s="4"/>
      <c r="S576" t="s">
        <v>907</v>
      </c>
      <c r="T576" s="3"/>
      <c r="U576" s="4"/>
      <c r="V576" s="3" t="s">
        <v>18438</v>
      </c>
      <c r="W576" s="4" t="s">
        <v>18437</v>
      </c>
      <c r="X576" s="3"/>
      <c r="Y576" s="4"/>
      <c r="Z576" t="s">
        <v>907</v>
      </c>
      <c r="AA576" s="3" t="s">
        <v>18436</v>
      </c>
      <c r="AB576" s="4" t="s">
        <v>18435</v>
      </c>
      <c r="AC576" s="3" t="s">
        <v>18434</v>
      </c>
      <c r="AD576" s="4" t="s">
        <v>18433</v>
      </c>
      <c r="AE576" s="3" t="s">
        <v>18432</v>
      </c>
      <c r="AF576" s="4"/>
      <c r="AG576" s="3" t="s">
        <v>18431</v>
      </c>
      <c r="AH576" s="4"/>
      <c r="AI576" s="3" t="s">
        <v>18430</v>
      </c>
      <c r="AJ576" s="4"/>
      <c r="AK576" s="3" t="s">
        <v>18429</v>
      </c>
      <c r="AL576" s="4"/>
      <c r="AM576" s="3" t="s">
        <v>18428</v>
      </c>
      <c r="AN576" s="4"/>
      <c r="AO576" s="3" t="s">
        <v>18427</v>
      </c>
      <c r="AP576" s="4"/>
      <c r="AQ576" s="3" t="s">
        <v>18426</v>
      </c>
      <c r="AR576" s="4"/>
      <c r="AS576" s="3" t="s">
        <v>18425</v>
      </c>
      <c r="AT576" s="4"/>
      <c r="AU576" s="3" t="s">
        <v>18424</v>
      </c>
      <c r="AV576" s="4"/>
      <c r="AW576" s="3" t="s">
        <v>18423</v>
      </c>
      <c r="AX576" s="4"/>
      <c r="AY576" s="3" t="s">
        <v>18422</v>
      </c>
      <c r="AZ576" s="4"/>
      <c r="BA576" s="3" t="s">
        <v>18421</v>
      </c>
      <c r="BB576" s="4"/>
      <c r="BC576" s="3" t="s">
        <v>18420</v>
      </c>
      <c r="BD576" s="4"/>
      <c r="BE576" s="3" t="s">
        <v>18419</v>
      </c>
    </row>
    <row r="577" spans="2:57" customFormat="1">
      <c r="B577" t="str">
        <f>IFERROR(VLOOKUP(E577,Swadesh!$C$6:$D$212,2,FALSE),"")</f>
        <v/>
      </c>
      <c r="D577" t="s">
        <v>17093</v>
      </c>
      <c r="E577" s="6" t="s">
        <v>18418</v>
      </c>
      <c r="F577" s="5">
        <v>8.1300000000000008</v>
      </c>
      <c r="G577">
        <f t="shared" si="8"/>
        <v>2</v>
      </c>
      <c r="H577" s="3" t="s">
        <v>18417</v>
      </c>
      <c r="I577" s="4" t="s">
        <v>18416</v>
      </c>
      <c r="J577" s="3" t="s">
        <v>18415</v>
      </c>
      <c r="K577" s="4" t="s">
        <v>1129</v>
      </c>
      <c r="L577" s="3" t="s">
        <v>18414</v>
      </c>
      <c r="M577" s="4"/>
      <c r="N577" s="3" t="s">
        <v>18413</v>
      </c>
      <c r="O577" s="4"/>
      <c r="P577" t="s">
        <v>907</v>
      </c>
      <c r="Q577" s="3"/>
      <c r="R577" s="4"/>
      <c r="S577" t="s">
        <v>907</v>
      </c>
      <c r="T577" s="3" t="s">
        <v>18412</v>
      </c>
      <c r="U577" s="4"/>
      <c r="V577" s="3" t="s">
        <v>18411</v>
      </c>
      <c r="W577" s="4"/>
      <c r="X577" s="3" t="s">
        <v>18410</v>
      </c>
      <c r="Y577" s="4"/>
      <c r="Z577" t="s">
        <v>907</v>
      </c>
      <c r="AA577" s="3"/>
      <c r="AB577" s="4"/>
      <c r="AC577" s="3" t="s">
        <v>18409</v>
      </c>
      <c r="AD577" s="4"/>
      <c r="AE577" s="3" t="s">
        <v>18408</v>
      </c>
      <c r="AF577" s="4"/>
      <c r="AG577" s="3" t="s">
        <v>18407</v>
      </c>
      <c r="AH577" s="4"/>
      <c r="AI577" s="3" t="s">
        <v>18406</v>
      </c>
      <c r="AJ577" s="4"/>
      <c r="AK577" s="3" t="s">
        <v>18405</v>
      </c>
      <c r="AL577" s="4" t="s">
        <v>18404</v>
      </c>
      <c r="AM577" s="3" t="s">
        <v>18403</v>
      </c>
      <c r="AN577" s="4"/>
      <c r="AO577" s="3" t="e">
        <f>-garðr</f>
        <v>#NAME?</v>
      </c>
      <c r="AP577" s="4"/>
      <c r="AQ577" s="3" t="s">
        <v>18402</v>
      </c>
      <c r="AR577" s="4"/>
      <c r="AS577" s="3" t="s">
        <v>18401</v>
      </c>
      <c r="AT577" s="4"/>
      <c r="AU577" s="3" t="s">
        <v>18400</v>
      </c>
      <c r="AV577" s="4"/>
      <c r="AW577" s="3" t="s">
        <v>18399</v>
      </c>
      <c r="AX577" s="4" t="s">
        <v>18398</v>
      </c>
      <c r="AY577" s="3" t="s">
        <v>18397</v>
      </c>
      <c r="AZ577" s="4"/>
      <c r="BA577" s="3" t="s">
        <v>18396</v>
      </c>
      <c r="BB577" s="4"/>
      <c r="BC577" s="3" t="s">
        <v>18395</v>
      </c>
      <c r="BD577" s="4"/>
      <c r="BE577" s="3" t="s">
        <v>18394</v>
      </c>
    </row>
    <row r="578" spans="2:57" customFormat="1">
      <c r="B578" t="str">
        <f>IFERROR(VLOOKUP(E578,Swadesh!$C$6:$D$212,2,FALSE),"")</f>
        <v/>
      </c>
      <c r="D578" t="s">
        <v>17093</v>
      </c>
      <c r="E578" s="6" t="s">
        <v>18393</v>
      </c>
      <c r="F578" s="5">
        <v>8.15</v>
      </c>
      <c r="G578">
        <f t="shared" si="8"/>
        <v>2</v>
      </c>
      <c r="H578" s="3" t="s">
        <v>18392</v>
      </c>
      <c r="I578" s="4"/>
      <c r="J578" s="3" t="s">
        <v>18391</v>
      </c>
      <c r="K578" s="4" t="s">
        <v>18390</v>
      </c>
      <c r="L578" s="3" t="s">
        <v>18389</v>
      </c>
      <c r="M578" s="4"/>
      <c r="N578" s="3" t="s">
        <v>18388</v>
      </c>
      <c r="O578" s="4"/>
      <c r="P578" t="s">
        <v>907</v>
      </c>
      <c r="Q578" s="3"/>
      <c r="R578" s="4"/>
      <c r="S578" t="s">
        <v>907</v>
      </c>
      <c r="T578" s="3" t="s">
        <v>18387</v>
      </c>
      <c r="U578" s="4"/>
      <c r="V578" s="3" t="s">
        <v>18386</v>
      </c>
      <c r="W578" s="4"/>
      <c r="X578" s="3" t="s">
        <v>18385</v>
      </c>
      <c r="Y578" s="4"/>
      <c r="Z578" t="s">
        <v>907</v>
      </c>
      <c r="AA578" s="3" t="s">
        <v>18384</v>
      </c>
      <c r="AB578" s="4" t="s">
        <v>18383</v>
      </c>
      <c r="AC578" s="3" t="s">
        <v>18382</v>
      </c>
      <c r="AD578" s="4"/>
      <c r="AE578" s="3" t="s">
        <v>18381</v>
      </c>
      <c r="AF578" s="4"/>
      <c r="AG578" s="3" t="s">
        <v>18380</v>
      </c>
      <c r="AH578" s="4"/>
      <c r="AI578" s="3" t="s">
        <v>18379</v>
      </c>
      <c r="AJ578" s="4"/>
      <c r="AK578" s="3" t="s">
        <v>18378</v>
      </c>
      <c r="AL578" s="4"/>
      <c r="AM578" s="3" t="s">
        <v>18377</v>
      </c>
      <c r="AN578" s="4"/>
      <c r="AO578" s="3" t="s">
        <v>18376</v>
      </c>
      <c r="AP578" s="4"/>
      <c r="AQ578" s="3" t="s">
        <v>18375</v>
      </c>
      <c r="AR578" s="4" t="s">
        <v>18374</v>
      </c>
      <c r="AS578" s="3" t="s">
        <v>923</v>
      </c>
      <c r="AT578" s="4"/>
      <c r="AU578" s="3" t="s">
        <v>18373</v>
      </c>
      <c r="AV578" s="4"/>
      <c r="AW578" s="3" t="s">
        <v>18372</v>
      </c>
      <c r="AX578" s="4"/>
      <c r="AY578" s="3" t="s">
        <v>18371</v>
      </c>
      <c r="AZ578" s="4"/>
      <c r="BA578" s="3" t="s">
        <v>18370</v>
      </c>
      <c r="BB578" s="4"/>
      <c r="BC578" s="3" t="s">
        <v>18369</v>
      </c>
      <c r="BD578" s="4"/>
      <c r="BE578" s="3" t="s">
        <v>18368</v>
      </c>
    </row>
    <row r="579" spans="2:57" customFormat="1">
      <c r="B579" t="str">
        <f>IFERROR(VLOOKUP(E579,Swadesh!$C$6:$D$212,2,FALSE),"")</f>
        <v/>
      </c>
      <c r="D579" t="s">
        <v>17093</v>
      </c>
      <c r="E579" s="6" t="s">
        <v>18367</v>
      </c>
      <c r="F579" s="5">
        <v>8.16</v>
      </c>
      <c r="G579">
        <f t="shared" ref="G579:G642" si="9">LEN(F579)-2</f>
        <v>2</v>
      </c>
      <c r="H579" s="3" t="s">
        <v>18366</v>
      </c>
      <c r="I579" s="4" t="s">
        <v>18365</v>
      </c>
      <c r="J579" s="3" t="s">
        <v>18364</v>
      </c>
      <c r="K579" s="4" t="s">
        <v>18363</v>
      </c>
      <c r="L579" s="3"/>
      <c r="M579" s="4"/>
      <c r="N579" s="3" t="s">
        <v>18362</v>
      </c>
      <c r="O579" s="4"/>
      <c r="P579" t="s">
        <v>907</v>
      </c>
      <c r="Q579" s="3"/>
      <c r="R579" s="4" t="s">
        <v>18361</v>
      </c>
      <c r="S579" t="s">
        <v>907</v>
      </c>
      <c r="T579" s="3" t="s">
        <v>18360</v>
      </c>
      <c r="U579" s="4"/>
      <c r="V579" s="3" t="s">
        <v>18359</v>
      </c>
      <c r="W579" s="4"/>
      <c r="X579" s="3" t="s">
        <v>18358</v>
      </c>
      <c r="Y579" s="4"/>
      <c r="Z579" t="s">
        <v>907</v>
      </c>
      <c r="AA579" s="3"/>
      <c r="AB579" s="4"/>
      <c r="AC579" s="3" t="s">
        <v>18357</v>
      </c>
      <c r="AD579" s="4"/>
      <c r="AE579" s="3" t="s">
        <v>18356</v>
      </c>
      <c r="AF579" s="4"/>
      <c r="AG579" s="3"/>
      <c r="AH579" s="4"/>
      <c r="AI579" s="3" t="s">
        <v>18355</v>
      </c>
      <c r="AJ579" s="4"/>
      <c r="AK579" s="3" t="s">
        <v>18354</v>
      </c>
      <c r="AL579" s="4"/>
      <c r="AM579" s="3" t="s">
        <v>18353</v>
      </c>
      <c r="AN579" s="4"/>
      <c r="AO579" s="3"/>
      <c r="AP579" s="4"/>
      <c r="AQ579" s="3" t="s">
        <v>18352</v>
      </c>
      <c r="AR579" s="4"/>
      <c r="AS579" s="3" t="s">
        <v>18351</v>
      </c>
      <c r="AT579" s="4" t="s">
        <v>18350</v>
      </c>
      <c r="AU579" s="3" t="s">
        <v>18349</v>
      </c>
      <c r="AV579" s="4"/>
      <c r="AW579" s="3" t="s">
        <v>18348</v>
      </c>
      <c r="AX579" s="4"/>
      <c r="AY579" s="3" t="s">
        <v>18347</v>
      </c>
      <c r="AZ579" s="4"/>
      <c r="BA579" s="3" t="s">
        <v>18346</v>
      </c>
      <c r="BB579" s="4"/>
      <c r="BC579" s="3" t="s">
        <v>18345</v>
      </c>
      <c r="BD579" s="4"/>
      <c r="BE579" s="3" t="s">
        <v>18344</v>
      </c>
    </row>
    <row r="580" spans="2:57" customFormat="1">
      <c r="B580" t="str">
        <f>IFERROR(VLOOKUP(E580,Swadesh!$C$6:$D$212,2,FALSE),"")</f>
        <v/>
      </c>
      <c r="D580" t="s">
        <v>17093</v>
      </c>
      <c r="E580" s="6" t="s">
        <v>18343</v>
      </c>
      <c r="F580" s="5">
        <v>8.17</v>
      </c>
      <c r="G580">
        <f t="shared" si="9"/>
        <v>2</v>
      </c>
      <c r="H580" s="3" t="s">
        <v>18342</v>
      </c>
      <c r="I580" s="4"/>
      <c r="J580" s="3" t="s">
        <v>18341</v>
      </c>
      <c r="K580" s="4" t="s">
        <v>18340</v>
      </c>
      <c r="L580" s="3" t="s">
        <v>18339</v>
      </c>
      <c r="M580" s="4"/>
      <c r="N580" s="3" t="s">
        <v>18338</v>
      </c>
      <c r="O580" s="4"/>
      <c r="P580" t="s">
        <v>907</v>
      </c>
      <c r="Q580" s="3"/>
      <c r="R580" s="4" t="s">
        <v>18337</v>
      </c>
      <c r="S580" t="s">
        <v>907</v>
      </c>
      <c r="T580" s="3" t="s">
        <v>18336</v>
      </c>
      <c r="U580" s="4"/>
      <c r="V580" s="3" t="s">
        <v>18335</v>
      </c>
      <c r="W580" s="4" t="s">
        <v>18334</v>
      </c>
      <c r="X580" s="3" t="s">
        <v>18333</v>
      </c>
      <c r="Y580" s="4"/>
      <c r="Z580" t="s">
        <v>907</v>
      </c>
      <c r="AA580" s="3" t="s">
        <v>18332</v>
      </c>
      <c r="AB580" s="4"/>
      <c r="AC580" s="3" t="s">
        <v>18331</v>
      </c>
      <c r="AD580" s="4"/>
      <c r="AE580" s="3" t="s">
        <v>10620</v>
      </c>
      <c r="AF580" s="4"/>
      <c r="AG580" s="3"/>
      <c r="AH580" s="4"/>
      <c r="AI580" s="3" t="s">
        <v>18330</v>
      </c>
      <c r="AJ580" s="4"/>
      <c r="AK580" s="3" t="s">
        <v>18329</v>
      </c>
      <c r="AL580" s="4"/>
      <c r="AM580" s="3" t="s">
        <v>18328</v>
      </c>
      <c r="AN580" s="4"/>
      <c r="AO580" s="3"/>
      <c r="AP580" s="4"/>
      <c r="AQ580" s="3" t="s">
        <v>18327</v>
      </c>
      <c r="AR580" s="4"/>
      <c r="AS580" s="3" t="s">
        <v>18326</v>
      </c>
      <c r="AT580" s="4" t="s">
        <v>18325</v>
      </c>
      <c r="AU580" s="3" t="s">
        <v>18324</v>
      </c>
      <c r="AV580" s="4"/>
      <c r="AW580" s="3" t="s">
        <v>18323</v>
      </c>
      <c r="AX580" s="4"/>
      <c r="AY580" s="3" t="s">
        <v>18322</v>
      </c>
      <c r="AZ580" s="4"/>
      <c r="BA580" s="3" t="s">
        <v>18321</v>
      </c>
      <c r="BB580" s="4"/>
      <c r="BC580" s="3" t="s">
        <v>18320</v>
      </c>
      <c r="BD580" s="4"/>
      <c r="BE580" s="3" t="s">
        <v>18319</v>
      </c>
    </row>
    <row r="581" spans="2:57" customFormat="1">
      <c r="B581" t="str">
        <f>IFERROR(VLOOKUP(E581,Swadesh!$C$6:$D$212,2,FALSE),"")</f>
        <v/>
      </c>
      <c r="D581" t="s">
        <v>17093</v>
      </c>
      <c r="E581" s="6" t="s">
        <v>18318</v>
      </c>
      <c r="F581" s="5">
        <v>8.2100000000000009</v>
      </c>
      <c r="G581">
        <f t="shared" si="9"/>
        <v>2</v>
      </c>
      <c r="H581" s="3" t="s">
        <v>18317</v>
      </c>
      <c r="I581" s="4" t="s">
        <v>18316</v>
      </c>
      <c r="J581" s="3" t="s">
        <v>18315</v>
      </c>
      <c r="K581" s="4" t="s">
        <v>18314</v>
      </c>
      <c r="L581" s="3" t="s">
        <v>18313</v>
      </c>
      <c r="M581" s="4"/>
      <c r="N581" s="3" t="s">
        <v>18312</v>
      </c>
      <c r="O581" s="4"/>
      <c r="P581" t="s">
        <v>907</v>
      </c>
      <c r="Q581" s="3"/>
      <c r="R581" s="4"/>
      <c r="S581" t="s">
        <v>907</v>
      </c>
      <c r="T581" s="3" t="s">
        <v>18311</v>
      </c>
      <c r="U581" s="4"/>
      <c r="V581" s="3" t="s">
        <v>18310</v>
      </c>
      <c r="W581" s="4"/>
      <c r="X581" s="3" t="s">
        <v>18309</v>
      </c>
      <c r="Y581" s="4"/>
      <c r="Z581" t="s">
        <v>907</v>
      </c>
      <c r="AA581" s="3" t="s">
        <v>18308</v>
      </c>
      <c r="AB581" s="4"/>
      <c r="AC581" s="3" t="s">
        <v>18307</v>
      </c>
      <c r="AD581" s="4"/>
      <c r="AE581" s="3" t="s">
        <v>18306</v>
      </c>
      <c r="AF581" s="4" t="s">
        <v>18305</v>
      </c>
      <c r="AG581" s="3" t="s">
        <v>18304</v>
      </c>
      <c r="AH581" s="4"/>
      <c r="AI581" s="3" t="s">
        <v>18303</v>
      </c>
      <c r="AJ581" s="4" t="s">
        <v>1304</v>
      </c>
      <c r="AK581" s="3" t="s">
        <v>18302</v>
      </c>
      <c r="AL581" s="4" t="s">
        <v>18301</v>
      </c>
      <c r="AM581" s="3" t="s">
        <v>18300</v>
      </c>
      <c r="AN581" s="4"/>
      <c r="AO581" s="3" t="s">
        <v>18299</v>
      </c>
      <c r="AP581" s="4"/>
      <c r="AQ581" s="3" t="s">
        <v>18298</v>
      </c>
      <c r="AR581" s="4"/>
      <c r="AS581" s="3" t="s">
        <v>18297</v>
      </c>
      <c r="AT581" s="4"/>
      <c r="AU581" s="3" t="s">
        <v>18296</v>
      </c>
      <c r="AV581" s="4"/>
      <c r="AW581" s="3" t="s">
        <v>18295</v>
      </c>
      <c r="AX581" s="4" t="s">
        <v>1304</v>
      </c>
      <c r="AY581" s="3" t="s">
        <v>18294</v>
      </c>
      <c r="AZ581" s="4"/>
      <c r="BA581" s="3" t="s">
        <v>18293</v>
      </c>
      <c r="BB581" s="4"/>
      <c r="BC581" s="3" t="s">
        <v>18292</v>
      </c>
      <c r="BD581" s="4" t="s">
        <v>1304</v>
      </c>
      <c r="BE581" s="3" t="s">
        <v>18291</v>
      </c>
    </row>
    <row r="582" spans="2:57" customFormat="1">
      <c r="B582" t="str">
        <f>IFERROR(VLOOKUP(E582,Swadesh!$C$6:$D$212,2,FALSE),"")</f>
        <v/>
      </c>
      <c r="D582" t="s">
        <v>17093</v>
      </c>
      <c r="E582" s="6" t="s">
        <v>18290</v>
      </c>
      <c r="F582" s="5">
        <v>8.2119999999999997</v>
      </c>
      <c r="G582">
        <f t="shared" si="9"/>
        <v>3</v>
      </c>
      <c r="H582" s="3" t="s">
        <v>18289</v>
      </c>
      <c r="I582" s="4"/>
      <c r="J582" s="3" t="s">
        <v>18288</v>
      </c>
      <c r="K582" s="4" t="s">
        <v>18287</v>
      </c>
      <c r="L582" s="3" t="s">
        <v>18286</v>
      </c>
      <c r="M582" s="4"/>
      <c r="N582" s="3" t="s">
        <v>18285</v>
      </c>
      <c r="O582" s="4"/>
      <c r="P582" t="s">
        <v>907</v>
      </c>
      <c r="Q582" s="3"/>
      <c r="R582" s="4"/>
      <c r="S582" t="s">
        <v>907</v>
      </c>
      <c r="T582" s="3"/>
      <c r="U582" s="4"/>
      <c r="V582" s="3"/>
      <c r="W582" s="4"/>
      <c r="X582" s="3" t="s">
        <v>18284</v>
      </c>
      <c r="Y582" s="4"/>
      <c r="Z582" t="s">
        <v>907</v>
      </c>
      <c r="AA582" s="3" t="s">
        <v>18283</v>
      </c>
      <c r="AB582" s="4"/>
      <c r="AC582" s="3" t="s">
        <v>18282</v>
      </c>
      <c r="AD582" s="4"/>
      <c r="AE582" s="3" t="s">
        <v>18281</v>
      </c>
      <c r="AF582" s="4"/>
      <c r="AG582" s="3" t="s">
        <v>18280</v>
      </c>
      <c r="AH582" s="4"/>
      <c r="AI582" s="3" t="s">
        <v>18279</v>
      </c>
      <c r="AJ582" s="4"/>
      <c r="AK582" s="3" t="s">
        <v>18278</v>
      </c>
      <c r="AL582" s="4"/>
      <c r="AM582" s="3" t="s">
        <v>18277</v>
      </c>
      <c r="AN582" s="4"/>
      <c r="AO582" s="3" t="s">
        <v>18276</v>
      </c>
      <c r="AP582" s="4"/>
      <c r="AQ582" s="3" t="s">
        <v>18275</v>
      </c>
      <c r="AR582" s="4"/>
      <c r="AS582" s="3" t="s">
        <v>923</v>
      </c>
      <c r="AT582" s="4"/>
      <c r="AU582" s="3" t="s">
        <v>18274</v>
      </c>
      <c r="AV582" s="4"/>
      <c r="AW582" s="3" t="s">
        <v>18273</v>
      </c>
      <c r="AX582" s="4"/>
      <c r="AY582" s="3" t="s">
        <v>18272</v>
      </c>
      <c r="AZ582" s="4"/>
      <c r="BA582" s="3" t="s">
        <v>18271</v>
      </c>
      <c r="BB582" s="4"/>
      <c r="BC582" s="3" t="s">
        <v>18270</v>
      </c>
      <c r="BD582" s="4"/>
      <c r="BE582" s="3" t="s">
        <v>1872</v>
      </c>
    </row>
    <row r="583" spans="2:57" customFormat="1">
      <c r="B583">
        <f>IFERROR(VLOOKUP(E583,Swadesh!$C$6:$D$212,2,FALSE),"")</f>
        <v>118</v>
      </c>
      <c r="D583" t="s">
        <v>17093</v>
      </c>
      <c r="E583" s="6" t="s">
        <v>18269</v>
      </c>
      <c r="F583" s="5">
        <v>8.2200000000000006</v>
      </c>
      <c r="G583">
        <f t="shared" si="9"/>
        <v>2</v>
      </c>
      <c r="H583" s="3" t="s">
        <v>18268</v>
      </c>
      <c r="I583" s="4"/>
      <c r="J583" s="3" t="s">
        <v>16073</v>
      </c>
      <c r="K583" s="4"/>
      <c r="L583" s="3" t="s">
        <v>16747</v>
      </c>
      <c r="M583" s="4"/>
      <c r="N583" s="3" t="s">
        <v>18267</v>
      </c>
      <c r="O583" s="4"/>
      <c r="P583" t="s">
        <v>907</v>
      </c>
      <c r="Q583" s="3"/>
      <c r="R583" s="4" t="s">
        <v>18266</v>
      </c>
      <c r="S583" t="s">
        <v>907</v>
      </c>
      <c r="T583" s="3" t="s">
        <v>18265</v>
      </c>
      <c r="U583" s="4" t="s">
        <v>18264</v>
      </c>
      <c r="V583" s="3" t="s">
        <v>18263</v>
      </c>
      <c r="W583" s="4"/>
      <c r="X583" s="3" t="s">
        <v>18262</v>
      </c>
      <c r="Y583" s="4"/>
      <c r="Z583" t="s">
        <v>907</v>
      </c>
      <c r="AA583" s="3" t="s">
        <v>18261</v>
      </c>
      <c r="AB583" s="4" t="s">
        <v>18260</v>
      </c>
      <c r="AC583" s="3" t="s">
        <v>18259</v>
      </c>
      <c r="AD583" s="4"/>
      <c r="AE583" s="3" t="s">
        <v>18258</v>
      </c>
      <c r="AF583" s="4" t="s">
        <v>18257</v>
      </c>
      <c r="AG583" s="3" t="s">
        <v>18256</v>
      </c>
      <c r="AH583" s="4"/>
      <c r="AI583" s="3" t="s">
        <v>18255</v>
      </c>
      <c r="AJ583" s="4"/>
      <c r="AK583" s="3" t="s">
        <v>18254</v>
      </c>
      <c r="AL583" s="4"/>
      <c r="AM583" s="3" t="s">
        <v>18253</v>
      </c>
      <c r="AN583" s="4"/>
      <c r="AO583" s="3" t="s">
        <v>18252</v>
      </c>
      <c r="AP583" s="4"/>
      <c r="AQ583" s="3" t="s">
        <v>18251</v>
      </c>
      <c r="AR583" s="4"/>
      <c r="AS583" s="3" t="s">
        <v>18250</v>
      </c>
      <c r="AT583" s="4"/>
      <c r="AU583" s="3" t="s">
        <v>18249</v>
      </c>
      <c r="AV583" s="4"/>
      <c r="AW583" s="3" t="s">
        <v>18248</v>
      </c>
      <c r="AX583" s="4"/>
      <c r="AY583" s="3" t="s">
        <v>18247</v>
      </c>
      <c r="AZ583" s="4"/>
      <c r="BA583" s="3" t="s">
        <v>16057</v>
      </c>
      <c r="BB583" s="4"/>
      <c r="BC583" s="3" t="s">
        <v>18246</v>
      </c>
      <c r="BD583" s="4"/>
      <c r="BE583" s="3" t="s">
        <v>18245</v>
      </c>
    </row>
    <row r="584" spans="2:57" customFormat="1">
      <c r="B584" t="str">
        <f>IFERROR(VLOOKUP(E584,Swadesh!$C$6:$D$212,2,FALSE),"")</f>
        <v/>
      </c>
      <c r="D584" t="s">
        <v>17093</v>
      </c>
      <c r="E584" s="6" t="s">
        <v>18232</v>
      </c>
      <c r="F584" s="5">
        <v>8.23</v>
      </c>
      <c r="G584">
        <f t="shared" si="9"/>
        <v>2</v>
      </c>
      <c r="H584" s="3" t="s">
        <v>18204</v>
      </c>
      <c r="I584" s="4"/>
      <c r="J584" s="3" t="s">
        <v>18223</v>
      </c>
      <c r="K584" s="4" t="s">
        <v>18244</v>
      </c>
      <c r="L584" s="3" t="s">
        <v>11902</v>
      </c>
      <c r="M584" s="4"/>
      <c r="N584" s="3" t="s">
        <v>18243</v>
      </c>
      <c r="O584" s="4"/>
      <c r="P584" t="s">
        <v>907</v>
      </c>
      <c r="Q584" s="3"/>
      <c r="R584" s="4"/>
      <c r="S584" t="s">
        <v>907</v>
      </c>
      <c r="T584" s="3"/>
      <c r="U584" s="4"/>
      <c r="V584" s="3" t="s">
        <v>18242</v>
      </c>
      <c r="W584" s="4"/>
      <c r="X584" s="3" t="s">
        <v>18241</v>
      </c>
      <c r="Y584" s="4"/>
      <c r="Z584" t="s">
        <v>907</v>
      </c>
      <c r="AA584" s="3"/>
      <c r="AB584" s="4"/>
      <c r="AC584" s="3" t="s">
        <v>18240</v>
      </c>
      <c r="AD584" s="4"/>
      <c r="AE584" s="3" t="s">
        <v>18239</v>
      </c>
      <c r="AF584" s="4" t="s">
        <v>18238</v>
      </c>
      <c r="AG584" s="3" t="s">
        <v>18237</v>
      </c>
      <c r="AH584" s="4"/>
      <c r="AI584" s="3" t="s">
        <v>18236</v>
      </c>
      <c r="AJ584" s="4"/>
      <c r="AK584" s="3" t="s">
        <v>18235</v>
      </c>
      <c r="AL584" s="4"/>
      <c r="AM584" s="3" t="s">
        <v>18234</v>
      </c>
      <c r="AN584" s="4"/>
      <c r="AO584" s="3" t="s">
        <v>18233</v>
      </c>
      <c r="AP584" s="4"/>
      <c r="AQ584" s="3" t="s">
        <v>18232</v>
      </c>
      <c r="AR584" s="4"/>
      <c r="AS584" s="3" t="s">
        <v>923</v>
      </c>
      <c r="AT584" s="4"/>
      <c r="AU584" s="3" t="s">
        <v>18231</v>
      </c>
      <c r="AV584" s="4"/>
      <c r="AW584" s="3" t="s">
        <v>18230</v>
      </c>
      <c r="AX584" s="4"/>
      <c r="AY584" s="3" t="s">
        <v>18229</v>
      </c>
      <c r="AZ584" s="4" t="s">
        <v>18228</v>
      </c>
      <c r="BA584" s="3" t="s">
        <v>18227</v>
      </c>
      <c r="BB584" s="4"/>
      <c r="BC584" s="3" t="s">
        <v>18206</v>
      </c>
      <c r="BD584" s="4"/>
      <c r="BE584" s="3" t="s">
        <v>18205</v>
      </c>
    </row>
    <row r="585" spans="2:57" customFormat="1">
      <c r="B585" t="str">
        <f>IFERROR(VLOOKUP(E585,Swadesh!$C$6:$D$212,2,FALSE),"")</f>
        <v/>
      </c>
      <c r="D585" t="s">
        <v>17093</v>
      </c>
      <c r="E585" s="6" t="s">
        <v>18226</v>
      </c>
      <c r="F585" s="5">
        <v>8.24</v>
      </c>
      <c r="G585">
        <f t="shared" si="9"/>
        <v>2</v>
      </c>
      <c r="H585" s="3" t="s">
        <v>18225</v>
      </c>
      <c r="I585" s="4" t="s">
        <v>18224</v>
      </c>
      <c r="J585" s="3" t="s">
        <v>18223</v>
      </c>
      <c r="K585" s="4" t="s">
        <v>18222</v>
      </c>
      <c r="L585" s="3" t="s">
        <v>11902</v>
      </c>
      <c r="M585" s="4"/>
      <c r="N585" s="3" t="s">
        <v>18221</v>
      </c>
      <c r="O585" s="4"/>
      <c r="P585" t="s">
        <v>907</v>
      </c>
      <c r="Q585" s="3"/>
      <c r="R585" s="4"/>
      <c r="S585" t="s">
        <v>907</v>
      </c>
      <c r="T585" s="3"/>
      <c r="U585" s="4"/>
      <c r="V585" s="3" t="s">
        <v>18220</v>
      </c>
      <c r="W585" s="4"/>
      <c r="X585" s="3" t="s">
        <v>18219</v>
      </c>
      <c r="Y585" s="4"/>
      <c r="Z585" t="s">
        <v>907</v>
      </c>
      <c r="AA585" s="3"/>
      <c r="AB585" s="4"/>
      <c r="AC585" s="3" t="s">
        <v>12349</v>
      </c>
      <c r="AD585" s="4"/>
      <c r="AE585" s="3" t="s">
        <v>18218</v>
      </c>
      <c r="AF585" s="4"/>
      <c r="AG585" s="3" t="s">
        <v>18217</v>
      </c>
      <c r="AH585" s="4"/>
      <c r="AI585" s="3" t="s">
        <v>18216</v>
      </c>
      <c r="AJ585" s="4"/>
      <c r="AK585" s="3" t="s">
        <v>5249</v>
      </c>
      <c r="AL585" s="4"/>
      <c r="AM585" s="3" t="s">
        <v>18215</v>
      </c>
      <c r="AN585" s="4"/>
      <c r="AO585" s="3" t="s">
        <v>8189</v>
      </c>
      <c r="AP585" s="4"/>
      <c r="AQ585" s="3" t="s">
        <v>18214</v>
      </c>
      <c r="AR585" s="4" t="s">
        <v>18213</v>
      </c>
      <c r="AS585" s="3" t="s">
        <v>18212</v>
      </c>
      <c r="AT585" s="4" t="s">
        <v>18211</v>
      </c>
      <c r="AU585" s="3" t="s">
        <v>18210</v>
      </c>
      <c r="AV585" s="4"/>
      <c r="AW585" s="3" t="s">
        <v>18209</v>
      </c>
      <c r="AX585" s="4"/>
      <c r="AY585" s="3" t="s">
        <v>18208</v>
      </c>
      <c r="AZ585" s="4"/>
      <c r="BA585" s="3" t="s">
        <v>18207</v>
      </c>
      <c r="BB585" s="4"/>
      <c r="BC585" s="3" t="s">
        <v>18206</v>
      </c>
      <c r="BD585" s="4"/>
      <c r="BE585" s="3" t="s">
        <v>18205</v>
      </c>
    </row>
    <row r="586" spans="2:57" customFormat="1">
      <c r="B586" t="str">
        <f>IFERROR(VLOOKUP(E586,Swadesh!$C$6:$D$212,2,FALSE),"")</f>
        <v/>
      </c>
      <c r="D586" t="s">
        <v>17093</v>
      </c>
      <c r="E586" s="6" t="s">
        <v>13579</v>
      </c>
      <c r="F586" s="5">
        <v>8.25</v>
      </c>
      <c r="G586">
        <f t="shared" si="9"/>
        <v>2</v>
      </c>
      <c r="H586" s="3" t="s">
        <v>18204</v>
      </c>
      <c r="I586" s="4"/>
      <c r="J586" s="3" t="s">
        <v>18203</v>
      </c>
      <c r="K586" s="4" t="s">
        <v>959</v>
      </c>
      <c r="L586" s="3"/>
      <c r="M586" s="4"/>
      <c r="N586" s="3" t="s">
        <v>18202</v>
      </c>
      <c r="O586" s="4"/>
      <c r="P586" t="s">
        <v>907</v>
      </c>
      <c r="Q586" s="3"/>
      <c r="R586" s="4"/>
      <c r="S586" t="s">
        <v>907</v>
      </c>
      <c r="T586" s="3" t="s">
        <v>18201</v>
      </c>
      <c r="U586" s="4"/>
      <c r="V586" s="3" t="s">
        <v>18200</v>
      </c>
      <c r="W586" s="4"/>
      <c r="X586" s="3" t="s">
        <v>18199</v>
      </c>
      <c r="Y586" s="4"/>
      <c r="Z586" t="s">
        <v>907</v>
      </c>
      <c r="AA586" s="3" t="s">
        <v>18198</v>
      </c>
      <c r="AB586" s="4"/>
      <c r="AC586" s="3" t="s">
        <v>18197</v>
      </c>
      <c r="AD586" s="4"/>
      <c r="AE586" s="3" t="s">
        <v>18196</v>
      </c>
      <c r="AF586" s="4"/>
      <c r="AG586" s="3"/>
      <c r="AH586" s="4"/>
      <c r="AI586" s="3" t="s">
        <v>18195</v>
      </c>
      <c r="AJ586" s="4"/>
      <c r="AK586" s="3" t="s">
        <v>18194</v>
      </c>
      <c r="AL586" s="4"/>
      <c r="AM586" s="3" t="s">
        <v>18193</v>
      </c>
      <c r="AN586" s="4"/>
      <c r="AO586" s="3"/>
      <c r="AP586" s="4"/>
      <c r="AQ586" s="3" t="s">
        <v>18192</v>
      </c>
      <c r="AR586" s="4"/>
      <c r="AS586" s="3" t="s">
        <v>923</v>
      </c>
      <c r="AT586" s="4"/>
      <c r="AU586" s="3" t="s">
        <v>18191</v>
      </c>
      <c r="AV586" s="4"/>
      <c r="AW586" s="3" t="s">
        <v>18190</v>
      </c>
      <c r="AX586" s="4"/>
      <c r="AY586" s="3" t="s">
        <v>18189</v>
      </c>
      <c r="AZ586" s="4"/>
      <c r="BA586" s="3" t="s">
        <v>18188</v>
      </c>
      <c r="BB586" s="4"/>
      <c r="BC586" s="3" t="s">
        <v>18187</v>
      </c>
      <c r="BD586" s="4"/>
      <c r="BE586" s="3" t="s">
        <v>18186</v>
      </c>
    </row>
    <row r="587" spans="2:57" customFormat="1">
      <c r="B587" t="str">
        <f>IFERROR(VLOOKUP(E587,Swadesh!$C$6:$D$212,2,FALSE),"")</f>
        <v/>
      </c>
      <c r="D587" t="s">
        <v>17093</v>
      </c>
      <c r="E587" s="6" t="s">
        <v>18185</v>
      </c>
      <c r="F587" s="5">
        <v>8.26</v>
      </c>
      <c r="G587">
        <f t="shared" si="9"/>
        <v>2</v>
      </c>
      <c r="H587" s="3"/>
      <c r="I587" s="4"/>
      <c r="J587" s="3" t="s">
        <v>18184</v>
      </c>
      <c r="K587" s="4" t="s">
        <v>959</v>
      </c>
      <c r="L587" s="3"/>
      <c r="M587" s="4"/>
      <c r="N587" s="3" t="s">
        <v>18183</v>
      </c>
      <c r="O587" s="4"/>
      <c r="P587" t="s">
        <v>907</v>
      </c>
      <c r="Q587" s="3"/>
      <c r="R587" s="4" t="s">
        <v>18182</v>
      </c>
      <c r="S587" t="s">
        <v>907</v>
      </c>
      <c r="T587" s="3" t="s">
        <v>18181</v>
      </c>
      <c r="U587" s="4"/>
      <c r="V587" s="3" t="s">
        <v>18180</v>
      </c>
      <c r="W587" s="4"/>
      <c r="X587" s="3"/>
      <c r="Y587" s="4"/>
      <c r="Z587" t="s">
        <v>907</v>
      </c>
      <c r="AA587" s="3" t="s">
        <v>18179</v>
      </c>
      <c r="AB587" s="4"/>
      <c r="AC587" s="3" t="s">
        <v>18178</v>
      </c>
      <c r="AD587" s="4" t="s">
        <v>18177</v>
      </c>
      <c r="AE587" s="3" t="s">
        <v>18176</v>
      </c>
      <c r="AF587" s="4"/>
      <c r="AG587" s="3" t="s">
        <v>18175</v>
      </c>
      <c r="AH587" s="4"/>
      <c r="AI587" s="3" t="s">
        <v>18174</v>
      </c>
      <c r="AJ587" s="4"/>
      <c r="AK587" s="3" t="s">
        <v>18173</v>
      </c>
      <c r="AL587" s="4"/>
      <c r="AM587" s="3" t="s">
        <v>18172</v>
      </c>
      <c r="AN587" s="4"/>
      <c r="AO587" s="3" t="s">
        <v>18171</v>
      </c>
      <c r="AP587" s="4"/>
      <c r="AQ587" s="3" t="s">
        <v>18170</v>
      </c>
      <c r="AR587" s="4" t="s">
        <v>18169</v>
      </c>
      <c r="AS587" s="3" t="s">
        <v>923</v>
      </c>
      <c r="AT587" s="4"/>
      <c r="AU587" s="3" t="s">
        <v>18168</v>
      </c>
      <c r="AV587" s="4"/>
      <c r="AW587" s="3" t="s">
        <v>18167</v>
      </c>
      <c r="AX587" s="4"/>
      <c r="AY587" s="3" t="s">
        <v>18166</v>
      </c>
      <c r="AZ587" s="4"/>
      <c r="BA587" s="3" t="s">
        <v>18165</v>
      </c>
      <c r="BB587" s="4"/>
      <c r="BC587" s="3" t="s">
        <v>17367</v>
      </c>
      <c r="BD587" s="4"/>
      <c r="BE587" s="3" t="s">
        <v>18164</v>
      </c>
    </row>
    <row r="588" spans="2:57" customFormat="1">
      <c r="B588" t="str">
        <f>IFERROR(VLOOKUP(E588,Swadesh!$C$6:$D$212,2,FALSE),"")</f>
        <v/>
      </c>
      <c r="D588" t="s">
        <v>17093</v>
      </c>
      <c r="E588" s="6" t="s">
        <v>18163</v>
      </c>
      <c r="F588" s="5">
        <v>8.27</v>
      </c>
      <c r="G588">
        <f t="shared" si="9"/>
        <v>2</v>
      </c>
      <c r="H588" s="3" t="s">
        <v>18162</v>
      </c>
      <c r="I588" s="4" t="s">
        <v>18161</v>
      </c>
      <c r="J588" s="3" t="s">
        <v>18160</v>
      </c>
      <c r="K588" s="4" t="s">
        <v>959</v>
      </c>
      <c r="L588" s="3"/>
      <c r="M588" s="4"/>
      <c r="N588" s="3" t="s">
        <v>18159</v>
      </c>
      <c r="O588" s="4"/>
      <c r="P588" t="s">
        <v>907</v>
      </c>
      <c r="Q588" s="3"/>
      <c r="R588" s="4"/>
      <c r="S588" t="s">
        <v>907</v>
      </c>
      <c r="T588" s="3"/>
      <c r="U588" s="4"/>
      <c r="V588" s="3" t="s">
        <v>18158</v>
      </c>
      <c r="W588" s="4"/>
      <c r="X588" s="3" t="s">
        <v>18157</v>
      </c>
      <c r="Y588" s="4"/>
      <c r="Z588" t="s">
        <v>907</v>
      </c>
      <c r="AA588" s="3"/>
      <c r="AB588" s="4"/>
      <c r="AC588" s="3" t="s">
        <v>18156</v>
      </c>
      <c r="AD588" s="4"/>
      <c r="AE588" s="3" t="s">
        <v>18155</v>
      </c>
      <c r="AF588" s="4" t="s">
        <v>18154</v>
      </c>
      <c r="AG588" s="3" t="s">
        <v>18153</v>
      </c>
      <c r="AH588" s="4"/>
      <c r="AI588" s="3" t="s">
        <v>18152</v>
      </c>
      <c r="AJ588" s="4"/>
      <c r="AK588" s="3" t="s">
        <v>18151</v>
      </c>
      <c r="AL588" s="4"/>
      <c r="AM588" s="3" t="s">
        <v>18150</v>
      </c>
      <c r="AN588" s="4"/>
      <c r="AO588" s="3" t="s">
        <v>18149</v>
      </c>
      <c r="AP588" s="4"/>
      <c r="AQ588" s="3" t="s">
        <v>18148</v>
      </c>
      <c r="AR588" s="4"/>
      <c r="AS588" s="3" t="s">
        <v>923</v>
      </c>
      <c r="AT588" s="4"/>
      <c r="AU588" s="3" t="s">
        <v>18147</v>
      </c>
      <c r="AV588" s="4"/>
      <c r="AW588" s="3" t="s">
        <v>18146</v>
      </c>
      <c r="AX588" s="4"/>
      <c r="AY588" s="3" t="s">
        <v>18145</v>
      </c>
      <c r="AZ588" s="4"/>
      <c r="BA588" s="3" t="s">
        <v>18144</v>
      </c>
      <c r="BB588" s="4"/>
      <c r="BC588" s="3" t="s">
        <v>18143</v>
      </c>
      <c r="BD588" s="4"/>
      <c r="BE588" s="3" t="s">
        <v>18142</v>
      </c>
    </row>
    <row r="589" spans="2:57" customFormat="1">
      <c r="B589" t="str">
        <f>IFERROR(VLOOKUP(E589,Swadesh!$C$6:$D$212,2,FALSE),"")</f>
        <v/>
      </c>
      <c r="D589" t="s">
        <v>17093</v>
      </c>
      <c r="E589" s="6" t="s">
        <v>18141</v>
      </c>
      <c r="F589" s="5">
        <v>8.31</v>
      </c>
      <c r="G589">
        <f t="shared" si="9"/>
        <v>2</v>
      </c>
      <c r="H589" s="3" t="s">
        <v>18140</v>
      </c>
      <c r="I589" s="4"/>
      <c r="J589" s="3" t="s">
        <v>18139</v>
      </c>
      <c r="K589" s="4" t="s">
        <v>1129</v>
      </c>
      <c r="L589" s="3" t="s">
        <v>18138</v>
      </c>
      <c r="M589" s="4"/>
      <c r="N589" s="3" t="s">
        <v>18137</v>
      </c>
      <c r="O589" s="4"/>
      <c r="P589" t="s">
        <v>907</v>
      </c>
      <c r="Q589" s="3" t="s">
        <v>18136</v>
      </c>
      <c r="R589" s="4" t="s">
        <v>18135</v>
      </c>
      <c r="S589" t="s">
        <v>907</v>
      </c>
      <c r="T589" s="3"/>
      <c r="U589" s="4"/>
      <c r="V589" s="3" t="s">
        <v>18134</v>
      </c>
      <c r="W589" s="4"/>
      <c r="X589" s="3" t="s">
        <v>18133</v>
      </c>
      <c r="Y589" s="4"/>
      <c r="Z589" t="s">
        <v>907</v>
      </c>
      <c r="AA589" s="3"/>
      <c r="AB589" s="4"/>
      <c r="AC589" s="3" t="s">
        <v>18132</v>
      </c>
      <c r="AD589" s="4"/>
      <c r="AE589" s="3" t="s">
        <v>18131</v>
      </c>
      <c r="AF589" s="4"/>
      <c r="AG589" s="3" t="s">
        <v>18130</v>
      </c>
      <c r="AH589" s="4"/>
      <c r="AI589" s="3" t="s">
        <v>18129</v>
      </c>
      <c r="AJ589" s="4"/>
      <c r="AK589" s="3" t="s">
        <v>18128</v>
      </c>
      <c r="AL589" s="4"/>
      <c r="AM589" s="3" t="s">
        <v>18127</v>
      </c>
      <c r="AN589" s="4"/>
      <c r="AO589" s="3" t="s">
        <v>18126</v>
      </c>
      <c r="AP589" s="4"/>
      <c r="AQ589" s="3" t="s">
        <v>18125</v>
      </c>
      <c r="AR589" s="4"/>
      <c r="AS589" s="3" t="s">
        <v>18124</v>
      </c>
      <c r="AT589" s="4"/>
      <c r="AU589" s="3" t="s">
        <v>18123</v>
      </c>
      <c r="AV589" s="4"/>
      <c r="AW589" s="3" t="s">
        <v>18122</v>
      </c>
      <c r="AX589" s="4"/>
      <c r="AY589" s="3" t="s">
        <v>18121</v>
      </c>
      <c r="AZ589" s="4"/>
      <c r="BA589" s="3" t="s">
        <v>18120</v>
      </c>
      <c r="BB589" s="4"/>
      <c r="BC589" s="3" t="s">
        <v>18119</v>
      </c>
      <c r="BD589" s="4"/>
      <c r="BE589" s="3" t="s">
        <v>18118</v>
      </c>
    </row>
    <row r="590" spans="2:57" customFormat="1">
      <c r="B590">
        <f>IFERROR(VLOOKUP(E590,Swadesh!$C$6:$D$212,2,FALSE),"")</f>
        <v>55</v>
      </c>
      <c r="D590" t="s">
        <v>17093</v>
      </c>
      <c r="E590" s="6" t="s">
        <v>18117</v>
      </c>
      <c r="F590" s="5">
        <v>8.3109999999999999</v>
      </c>
      <c r="G590">
        <f t="shared" si="9"/>
        <v>3</v>
      </c>
      <c r="H590" s="3" t="s">
        <v>18116</v>
      </c>
      <c r="I590" s="4"/>
      <c r="J590" s="3" t="s">
        <v>18115</v>
      </c>
      <c r="K590" s="4" t="s">
        <v>959</v>
      </c>
      <c r="L590" s="3" t="s">
        <v>18114</v>
      </c>
      <c r="M590" s="4"/>
      <c r="N590" s="3" t="s">
        <v>18113</v>
      </c>
      <c r="O590" s="4"/>
      <c r="P590" t="s">
        <v>907</v>
      </c>
      <c r="Q590" s="3"/>
      <c r="R590" s="4"/>
      <c r="S590" t="s">
        <v>907</v>
      </c>
      <c r="T590" s="3" t="s">
        <v>18112</v>
      </c>
      <c r="U590" s="4" t="s">
        <v>18111</v>
      </c>
      <c r="V590" s="3" t="s">
        <v>18110</v>
      </c>
      <c r="W590" s="4"/>
      <c r="X590" s="3" t="s">
        <v>18109</v>
      </c>
      <c r="Y590" s="4"/>
      <c r="Z590" t="s">
        <v>907</v>
      </c>
      <c r="AA590" s="3" t="s">
        <v>18108</v>
      </c>
      <c r="AB590" s="4" t="s">
        <v>18107</v>
      </c>
      <c r="AC590" s="3" t="s">
        <v>18106</v>
      </c>
      <c r="AD590" s="4"/>
      <c r="AE590" s="3" t="s">
        <v>18105</v>
      </c>
      <c r="AF590" s="4" t="s">
        <v>18104</v>
      </c>
      <c r="AG590" s="3"/>
      <c r="AH590" s="4"/>
      <c r="AI590" s="3" t="s">
        <v>18103</v>
      </c>
      <c r="AJ590" s="4" t="s">
        <v>18102</v>
      </c>
      <c r="AK590" s="3" t="s">
        <v>18101</v>
      </c>
      <c r="AL590" s="4"/>
      <c r="AM590" s="3" t="s">
        <v>18100</v>
      </c>
      <c r="AN590" s="4"/>
      <c r="AO590" s="3"/>
      <c r="AP590" s="4"/>
      <c r="AQ590" s="3" t="s">
        <v>18099</v>
      </c>
      <c r="AR590" s="4"/>
      <c r="AS590" s="3" t="s">
        <v>18098</v>
      </c>
      <c r="AT590" s="4"/>
      <c r="AU590" s="3" t="s">
        <v>18097</v>
      </c>
      <c r="AV590" s="4"/>
      <c r="AW590" s="3" t="s">
        <v>18096</v>
      </c>
      <c r="AX590" s="4"/>
      <c r="AY590" s="3" t="s">
        <v>18095</v>
      </c>
      <c r="AZ590" s="4"/>
      <c r="BA590" s="3" t="s">
        <v>18094</v>
      </c>
      <c r="BB590" s="4"/>
      <c r="BC590" s="3" t="s">
        <v>18093</v>
      </c>
      <c r="BD590" s="4"/>
      <c r="BE590" s="3" t="s">
        <v>18092</v>
      </c>
    </row>
    <row r="591" spans="2:57" customFormat="1">
      <c r="B591" t="str">
        <f>IFERROR(VLOOKUP(E591,Swadesh!$C$6:$D$212,2,FALSE),"")</f>
        <v/>
      </c>
      <c r="D591" t="s">
        <v>17093</v>
      </c>
      <c r="E591" s="6" t="s">
        <v>18091</v>
      </c>
      <c r="F591" s="5">
        <v>8.32</v>
      </c>
      <c r="G591">
        <f t="shared" si="9"/>
        <v>2</v>
      </c>
      <c r="H591" s="3" t="s">
        <v>18090</v>
      </c>
      <c r="I591" s="4"/>
      <c r="J591" s="3" t="s">
        <v>18089</v>
      </c>
      <c r="K591" s="4" t="s">
        <v>18088</v>
      </c>
      <c r="L591" s="3" t="s">
        <v>18087</v>
      </c>
      <c r="M591" s="4"/>
      <c r="N591" s="3" t="s">
        <v>18086</v>
      </c>
      <c r="O591" s="4"/>
      <c r="P591" t="s">
        <v>907</v>
      </c>
      <c r="Q591" s="3"/>
      <c r="R591" s="4"/>
      <c r="S591" t="s">
        <v>907</v>
      </c>
      <c r="T591" s="3"/>
      <c r="U591" s="4"/>
      <c r="V591" s="3" t="s">
        <v>18085</v>
      </c>
      <c r="W591" s="4"/>
      <c r="X591" s="3" t="s">
        <v>18084</v>
      </c>
      <c r="Y591" s="4"/>
      <c r="Z591" t="s">
        <v>907</v>
      </c>
      <c r="AA591" s="3"/>
      <c r="AB591" s="4"/>
      <c r="AC591" s="3" t="s">
        <v>18083</v>
      </c>
      <c r="AD591" s="4"/>
      <c r="AE591" s="3" t="s">
        <v>18082</v>
      </c>
      <c r="AF591" s="4" t="s">
        <v>18081</v>
      </c>
      <c r="AG591" s="3" t="s">
        <v>18080</v>
      </c>
      <c r="AH591" s="4"/>
      <c r="AI591" s="3" t="s">
        <v>18079</v>
      </c>
      <c r="AJ591" s="4"/>
      <c r="AK591" s="3" t="s">
        <v>18078</v>
      </c>
      <c r="AL591" s="4"/>
      <c r="AM591" s="3" t="s">
        <v>18077</v>
      </c>
      <c r="AN591" s="4"/>
      <c r="AO591" s="3" t="s">
        <v>18076</v>
      </c>
      <c r="AP591" s="4"/>
      <c r="AQ591" s="3" t="s">
        <v>18075</v>
      </c>
      <c r="AR591" s="4"/>
      <c r="AS591" s="3" t="s">
        <v>18074</v>
      </c>
      <c r="AT591" s="4"/>
      <c r="AU591" s="3" t="s">
        <v>18073</v>
      </c>
      <c r="AV591" s="4"/>
      <c r="AW591" s="3" t="s">
        <v>18072</v>
      </c>
      <c r="AX591" s="4"/>
      <c r="AY591" s="3" t="s">
        <v>18071</v>
      </c>
      <c r="AZ591" s="4"/>
      <c r="BA591" s="3" t="s">
        <v>18070</v>
      </c>
      <c r="BB591" s="4"/>
      <c r="BC591" s="3" t="s">
        <v>18069</v>
      </c>
      <c r="BD591" s="4"/>
      <c r="BE591" s="3" t="s">
        <v>18068</v>
      </c>
    </row>
    <row r="592" spans="2:57" customFormat="1">
      <c r="B592" t="str">
        <f>IFERROR(VLOOKUP(E592,Swadesh!$C$6:$D$212,2,FALSE),"")</f>
        <v/>
      </c>
      <c r="D592" t="s">
        <v>17093</v>
      </c>
      <c r="E592" s="6" t="s">
        <v>18067</v>
      </c>
      <c r="F592" s="5">
        <v>8.33</v>
      </c>
      <c r="G592">
        <f t="shared" si="9"/>
        <v>2</v>
      </c>
      <c r="H592" s="3" t="s">
        <v>18066</v>
      </c>
      <c r="I592" s="4"/>
      <c r="J592" s="3" t="s">
        <v>18065</v>
      </c>
      <c r="K592" s="4" t="s">
        <v>18064</v>
      </c>
      <c r="L592" s="3" t="s">
        <v>18063</v>
      </c>
      <c r="M592" s="4"/>
      <c r="N592" s="3" t="s">
        <v>18062</v>
      </c>
      <c r="O592" s="4"/>
      <c r="P592" t="s">
        <v>907</v>
      </c>
      <c r="Q592" s="3"/>
      <c r="R592" s="4"/>
      <c r="S592" t="s">
        <v>907</v>
      </c>
      <c r="T592" s="3"/>
      <c r="U592" s="4"/>
      <c r="V592" s="3" t="s">
        <v>18061</v>
      </c>
      <c r="W592" s="4"/>
      <c r="X592" s="3"/>
      <c r="Y592" s="4"/>
      <c r="Z592" t="s">
        <v>907</v>
      </c>
      <c r="AA592" s="3" t="s">
        <v>18060</v>
      </c>
      <c r="AB592" s="4"/>
      <c r="AC592" s="3" t="s">
        <v>18059</v>
      </c>
      <c r="AD592" s="4"/>
      <c r="AE592" s="3" t="s">
        <v>18058</v>
      </c>
      <c r="AF592" s="4" t="s">
        <v>18057</v>
      </c>
      <c r="AG592" s="3" t="s">
        <v>18056</v>
      </c>
      <c r="AH592" s="4"/>
      <c r="AI592" s="3" t="s">
        <v>18055</v>
      </c>
      <c r="AJ592" s="4"/>
      <c r="AK592" s="3" t="s">
        <v>18054</v>
      </c>
      <c r="AL592" s="4"/>
      <c r="AM592" s="3" t="s">
        <v>18053</v>
      </c>
      <c r="AN592" s="4"/>
      <c r="AO592" s="3" t="s">
        <v>18052</v>
      </c>
      <c r="AP592" s="4"/>
      <c r="AQ592" s="3" t="s">
        <v>18051</v>
      </c>
      <c r="AR592" s="4"/>
      <c r="AS592" s="3" t="s">
        <v>18050</v>
      </c>
      <c r="AT592" s="4"/>
      <c r="AU592" s="3" t="s">
        <v>18049</v>
      </c>
      <c r="AV592" s="4"/>
      <c r="AW592" s="3" t="s">
        <v>18048</v>
      </c>
      <c r="AX592" s="4"/>
      <c r="AY592" s="3" t="s">
        <v>18047</v>
      </c>
      <c r="AZ592" s="4"/>
      <c r="BA592" s="3" t="s">
        <v>18046</v>
      </c>
      <c r="BB592" s="4"/>
      <c r="BC592" s="3" t="s">
        <v>18045</v>
      </c>
      <c r="BD592" s="4"/>
      <c r="BE592" s="3" t="s">
        <v>18044</v>
      </c>
    </row>
    <row r="593" spans="2:57" customFormat="1">
      <c r="B593" t="str">
        <f>IFERROR(VLOOKUP(E593,Swadesh!$C$6:$D$212,2,FALSE),"")</f>
        <v/>
      </c>
      <c r="D593" t="s">
        <v>17093</v>
      </c>
      <c r="E593" s="6" t="s">
        <v>18043</v>
      </c>
      <c r="F593" s="5">
        <v>8.34</v>
      </c>
      <c r="G593">
        <f t="shared" si="9"/>
        <v>2</v>
      </c>
      <c r="H593" s="3" t="s">
        <v>18042</v>
      </c>
      <c r="I593" s="4" t="s">
        <v>18041</v>
      </c>
      <c r="J593" s="3" t="s">
        <v>18040</v>
      </c>
      <c r="K593" s="4" t="s">
        <v>18039</v>
      </c>
      <c r="L593" s="3" t="s">
        <v>18038</v>
      </c>
      <c r="M593" s="4"/>
      <c r="N593" s="3" t="s">
        <v>5546</v>
      </c>
      <c r="O593" s="4"/>
      <c r="P593" t="s">
        <v>907</v>
      </c>
      <c r="Q593" s="3"/>
      <c r="R593" s="4"/>
      <c r="S593" t="s">
        <v>907</v>
      </c>
      <c r="T593" s="3"/>
      <c r="U593" s="4"/>
      <c r="V593" s="3" t="s">
        <v>1643</v>
      </c>
      <c r="W593" s="4"/>
      <c r="X593" s="3"/>
      <c r="Y593" s="4"/>
      <c r="Z593" t="s">
        <v>907</v>
      </c>
      <c r="AA593" s="3"/>
      <c r="AB593" s="4"/>
      <c r="AC593" s="3" t="s">
        <v>18037</v>
      </c>
      <c r="AD593" s="4"/>
      <c r="AE593" s="3" t="s">
        <v>18036</v>
      </c>
      <c r="AF593" s="4" t="s">
        <v>18035</v>
      </c>
      <c r="AG593" s="3" t="s">
        <v>18034</v>
      </c>
      <c r="AH593" s="4" t="s">
        <v>13305</v>
      </c>
      <c r="AI593" s="3" t="s">
        <v>16793</v>
      </c>
      <c r="AJ593" s="4"/>
      <c r="AK593" s="3" t="s">
        <v>18033</v>
      </c>
      <c r="AL593" s="4"/>
      <c r="AM593" s="3" t="s">
        <v>18032</v>
      </c>
      <c r="AN593" s="4"/>
      <c r="AO593" s="3" t="s">
        <v>18031</v>
      </c>
      <c r="AP593" s="4"/>
      <c r="AQ593" s="3" t="s">
        <v>18030</v>
      </c>
      <c r="AR593" s="4"/>
      <c r="AS593" s="3" t="s">
        <v>18029</v>
      </c>
      <c r="AT593" s="4"/>
      <c r="AU593" s="3" t="s">
        <v>18028</v>
      </c>
      <c r="AV593" s="4"/>
      <c r="AW593" s="3" t="s">
        <v>18027</v>
      </c>
      <c r="AX593" s="4"/>
      <c r="AY593" s="3" t="s">
        <v>18026</v>
      </c>
      <c r="AZ593" s="4"/>
      <c r="BA593" s="3" t="s">
        <v>18025</v>
      </c>
      <c r="BB593" s="4"/>
      <c r="BC593" s="3" t="s">
        <v>18024</v>
      </c>
      <c r="BD593" s="4"/>
      <c r="BE593" s="3" t="s">
        <v>18023</v>
      </c>
    </row>
    <row r="594" spans="2:57" customFormat="1">
      <c r="B594" t="str">
        <f>IFERROR(VLOOKUP(E594,Swadesh!$C$6:$D$212,2,FALSE),"")</f>
        <v/>
      </c>
      <c r="D594" t="s">
        <v>17093</v>
      </c>
      <c r="E594" s="6" t="s">
        <v>18022</v>
      </c>
      <c r="F594" s="5">
        <v>8.35</v>
      </c>
      <c r="G594">
        <f t="shared" si="9"/>
        <v>2</v>
      </c>
      <c r="H594" s="3" t="s">
        <v>18021</v>
      </c>
      <c r="I594" s="4"/>
      <c r="J594" s="3" t="s">
        <v>923</v>
      </c>
      <c r="K594" s="4"/>
      <c r="L594" s="3" t="s">
        <v>18020</v>
      </c>
      <c r="M594" s="4"/>
      <c r="N594" s="3" t="s">
        <v>18019</v>
      </c>
      <c r="O594" s="4"/>
      <c r="P594" t="s">
        <v>907</v>
      </c>
      <c r="Q594" s="3"/>
      <c r="R594" s="4"/>
      <c r="S594" t="s">
        <v>907</v>
      </c>
      <c r="T594" s="3"/>
      <c r="U594" s="4"/>
      <c r="V594" s="3"/>
      <c r="W594" s="4"/>
      <c r="X594" s="3"/>
      <c r="Y594" s="4"/>
      <c r="Z594" t="s">
        <v>907</v>
      </c>
      <c r="AA594" s="3"/>
      <c r="AB594" s="4"/>
      <c r="AC594" s="3" t="s">
        <v>18018</v>
      </c>
      <c r="AD594" s="4"/>
      <c r="AE594" s="3" t="s">
        <v>923</v>
      </c>
      <c r="AF594" s="4"/>
      <c r="AG594" s="3" t="s">
        <v>18017</v>
      </c>
      <c r="AH594" s="4"/>
      <c r="AI594" s="3" t="s">
        <v>18016</v>
      </c>
      <c r="AJ594" s="4"/>
      <c r="AK594" s="3" t="s">
        <v>18015</v>
      </c>
      <c r="AL594" s="4"/>
      <c r="AM594" s="3" t="s">
        <v>18014</v>
      </c>
      <c r="AN594" s="4"/>
      <c r="AO594" s="3" t="s">
        <v>18013</v>
      </c>
      <c r="AP594" s="4"/>
      <c r="AQ594" s="3" t="s">
        <v>18012</v>
      </c>
      <c r="AR594" s="4"/>
      <c r="AS594" s="3" t="s">
        <v>18011</v>
      </c>
      <c r="AT594" s="4"/>
      <c r="AU594" s="3" t="s">
        <v>18010</v>
      </c>
      <c r="AV594" s="4"/>
      <c r="AW594" s="3" t="s">
        <v>18009</v>
      </c>
      <c r="AX594" s="4"/>
      <c r="AY594" s="3" t="s">
        <v>18008</v>
      </c>
      <c r="AZ594" s="4"/>
      <c r="BA594" s="3" t="s">
        <v>18007</v>
      </c>
      <c r="BB594" s="4"/>
      <c r="BC594" s="3" t="s">
        <v>18006</v>
      </c>
      <c r="BD594" s="4"/>
      <c r="BE594" s="3" t="s">
        <v>1872</v>
      </c>
    </row>
    <row r="595" spans="2:57" customFormat="1">
      <c r="B595" t="str">
        <f>IFERROR(VLOOKUP(E595,Swadesh!$C$6:$D$212,2,FALSE),"")</f>
        <v/>
      </c>
      <c r="D595" t="s">
        <v>17093</v>
      </c>
      <c r="E595" s="6" t="s">
        <v>18005</v>
      </c>
      <c r="F595" s="5">
        <v>8.41</v>
      </c>
      <c r="G595">
        <f t="shared" si="9"/>
        <v>2</v>
      </c>
      <c r="H595" s="3" t="s">
        <v>18004</v>
      </c>
      <c r="I595" s="4" t="s">
        <v>18003</v>
      </c>
      <c r="J595" s="3" t="s">
        <v>18002</v>
      </c>
      <c r="K595" s="4" t="s">
        <v>18001</v>
      </c>
      <c r="L595" s="3" t="s">
        <v>18000</v>
      </c>
      <c r="M595" s="4"/>
      <c r="N595" s="3" t="s">
        <v>17999</v>
      </c>
      <c r="O595" s="4"/>
      <c r="P595" t="s">
        <v>907</v>
      </c>
      <c r="Q595" s="3"/>
      <c r="R595" s="4"/>
      <c r="S595" t="s">
        <v>907</v>
      </c>
      <c r="T595" s="3" t="s">
        <v>17998</v>
      </c>
      <c r="U595" s="4"/>
      <c r="V595" s="3" t="s">
        <v>17997</v>
      </c>
      <c r="W595" s="4"/>
      <c r="X595" s="3" t="s">
        <v>17996</v>
      </c>
      <c r="Y595" s="4"/>
      <c r="Z595" t="s">
        <v>907</v>
      </c>
      <c r="AA595" s="3" t="s">
        <v>17995</v>
      </c>
      <c r="AB595" s="4" t="s">
        <v>17994</v>
      </c>
      <c r="AC595" s="3" t="s">
        <v>17993</v>
      </c>
      <c r="AD595" s="4"/>
      <c r="AE595" s="3" t="s">
        <v>17992</v>
      </c>
      <c r="AF595" s="4"/>
      <c r="AG595" s="3" t="s">
        <v>17991</v>
      </c>
      <c r="AH595" s="4"/>
      <c r="AI595" s="3" t="s">
        <v>17990</v>
      </c>
      <c r="AJ595" s="4"/>
      <c r="AK595" s="3" t="s">
        <v>17989</v>
      </c>
      <c r="AL595" s="4"/>
      <c r="AM595" s="3" t="s">
        <v>17988</v>
      </c>
      <c r="AN595" s="4"/>
      <c r="AO595" s="3" t="s">
        <v>17987</v>
      </c>
      <c r="AP595" s="4"/>
      <c r="AQ595" s="3" t="s">
        <v>17986</v>
      </c>
      <c r="AR595" s="4" t="s">
        <v>17985</v>
      </c>
      <c r="AS595" s="3" t="s">
        <v>17984</v>
      </c>
      <c r="AT595" s="4"/>
      <c r="AU595" s="3" t="s">
        <v>17983</v>
      </c>
      <c r="AV595" s="4"/>
      <c r="AW595" s="3" t="s">
        <v>17982</v>
      </c>
      <c r="AX595" s="4"/>
      <c r="AY595" s="3" t="s">
        <v>17981</v>
      </c>
      <c r="AZ595" s="4"/>
      <c r="BA595" s="3" t="s">
        <v>17980</v>
      </c>
      <c r="BB595" s="4"/>
      <c r="BC595" s="3" t="s">
        <v>17979</v>
      </c>
      <c r="BD595" s="4"/>
      <c r="BE595" s="3" t="s">
        <v>17774</v>
      </c>
    </row>
    <row r="596" spans="2:57" customFormat="1">
      <c r="B596" t="str">
        <f>IFERROR(VLOOKUP(E596,Swadesh!$C$6:$D$212,2,FALSE),"")</f>
        <v/>
      </c>
      <c r="D596" t="s">
        <v>17093</v>
      </c>
      <c r="E596" s="6" t="s">
        <v>17978</v>
      </c>
      <c r="F596" s="5">
        <v>8.42</v>
      </c>
      <c r="G596">
        <f t="shared" si="9"/>
        <v>2</v>
      </c>
      <c r="H596" s="3" t="s">
        <v>17977</v>
      </c>
      <c r="I596" s="4"/>
      <c r="J596" s="3" t="s">
        <v>17976</v>
      </c>
      <c r="K596" s="4"/>
      <c r="L596" s="3" t="s">
        <v>17975</v>
      </c>
      <c r="M596" s="4"/>
      <c r="N596" s="3" t="s">
        <v>17974</v>
      </c>
      <c r="O596" s="4"/>
      <c r="P596" t="s">
        <v>907</v>
      </c>
      <c r="Q596" s="3"/>
      <c r="R596" s="4"/>
      <c r="S596" t="s">
        <v>907</v>
      </c>
      <c r="T596" s="3"/>
      <c r="U596" s="4"/>
      <c r="V596" s="3" t="s">
        <v>17973</v>
      </c>
      <c r="W596" s="4"/>
      <c r="X596" s="3"/>
      <c r="Y596" s="4"/>
      <c r="Z596" t="s">
        <v>907</v>
      </c>
      <c r="AA596" s="3"/>
      <c r="AB596" s="4"/>
      <c r="AC596" s="3" t="s">
        <v>17972</v>
      </c>
      <c r="AD596" s="4"/>
      <c r="AE596" s="3" t="s">
        <v>17971</v>
      </c>
      <c r="AF596" s="4"/>
      <c r="AG596" s="3" t="s">
        <v>17970</v>
      </c>
      <c r="AH596" s="4"/>
      <c r="AI596" s="3" t="s">
        <v>17969</v>
      </c>
      <c r="AJ596" s="4"/>
      <c r="AK596" s="3" t="s">
        <v>1789</v>
      </c>
      <c r="AL596" s="4"/>
      <c r="AM596" s="3" t="s">
        <v>17968</v>
      </c>
      <c r="AN596" s="4"/>
      <c r="AO596" s="3" t="s">
        <v>17964</v>
      </c>
      <c r="AP596" s="4"/>
      <c r="AQ596" s="3" t="s">
        <v>17967</v>
      </c>
      <c r="AR596" s="4" t="s">
        <v>17966</v>
      </c>
      <c r="AS596" s="3" t="s">
        <v>17965</v>
      </c>
      <c r="AT596" s="4"/>
      <c r="AU596" s="3" t="s">
        <v>17964</v>
      </c>
      <c r="AV596" s="4"/>
      <c r="AW596" s="3" t="s">
        <v>17963</v>
      </c>
      <c r="AX596" s="4"/>
      <c r="AY596" s="3" t="s">
        <v>17962</v>
      </c>
      <c r="AZ596" s="4"/>
      <c r="BA596" s="3" t="s">
        <v>17961</v>
      </c>
      <c r="BB596" s="4"/>
      <c r="BC596" s="3" t="s">
        <v>17960</v>
      </c>
      <c r="BD596" s="4"/>
      <c r="BE596" s="3" t="s">
        <v>17959</v>
      </c>
    </row>
    <row r="597" spans="2:57" customFormat="1">
      <c r="B597" t="str">
        <f>IFERROR(VLOOKUP(E597,Swadesh!$C$6:$D$212,2,FALSE),"")</f>
        <v/>
      </c>
      <c r="D597" t="s">
        <v>17093</v>
      </c>
      <c r="E597" s="6" t="s">
        <v>17958</v>
      </c>
      <c r="F597" s="5">
        <v>8.43</v>
      </c>
      <c r="G597">
        <f t="shared" si="9"/>
        <v>2</v>
      </c>
      <c r="H597" s="3" t="s">
        <v>17957</v>
      </c>
      <c r="I597" s="4"/>
      <c r="J597" s="3" t="s">
        <v>17956</v>
      </c>
      <c r="K597" s="4" t="s">
        <v>17955</v>
      </c>
      <c r="L597" s="3" t="s">
        <v>17954</v>
      </c>
      <c r="M597" s="4"/>
      <c r="N597" s="3" t="s">
        <v>17953</v>
      </c>
      <c r="O597" s="4"/>
      <c r="P597" t="s">
        <v>907</v>
      </c>
      <c r="Q597" s="3"/>
      <c r="R597" s="4"/>
      <c r="S597" t="s">
        <v>907</v>
      </c>
      <c r="T597" s="3"/>
      <c r="U597" s="4"/>
      <c r="V597" s="3" t="s">
        <v>17952</v>
      </c>
      <c r="W597" s="4"/>
      <c r="X597" s="3"/>
      <c r="Y597" s="4"/>
      <c r="Z597" t="s">
        <v>907</v>
      </c>
      <c r="AA597" s="3"/>
      <c r="AB597" s="4"/>
      <c r="AC597" s="3" t="s">
        <v>17951</v>
      </c>
      <c r="AD597" s="4"/>
      <c r="AE597" s="3" t="s">
        <v>17950</v>
      </c>
      <c r="AF597" s="4"/>
      <c r="AG597" s="3" t="s">
        <v>17949</v>
      </c>
      <c r="AH597" s="4"/>
      <c r="AI597" s="3" t="s">
        <v>17948</v>
      </c>
      <c r="AJ597" s="4"/>
      <c r="AK597" s="3" t="s">
        <v>17947</v>
      </c>
      <c r="AL597" s="4"/>
      <c r="AM597" s="3" t="s">
        <v>17946</v>
      </c>
      <c r="AN597" s="4"/>
      <c r="AO597" s="3" t="s">
        <v>17945</v>
      </c>
      <c r="AP597" s="4"/>
      <c r="AQ597" s="3" t="s">
        <v>17944</v>
      </c>
      <c r="AR597" s="4" t="s">
        <v>17943</v>
      </c>
      <c r="AS597" s="3" t="s">
        <v>17942</v>
      </c>
      <c r="AT597" s="4"/>
      <c r="AU597" s="3" t="s">
        <v>17941</v>
      </c>
      <c r="AV597" s="4"/>
      <c r="AW597" s="3" t="s">
        <v>17940</v>
      </c>
      <c r="AX597" s="4"/>
      <c r="AY597" s="3" t="s">
        <v>17939</v>
      </c>
      <c r="AZ597" s="4"/>
      <c r="BA597" s="3" t="s">
        <v>17938</v>
      </c>
      <c r="BB597" s="4"/>
      <c r="BC597" s="3" t="s">
        <v>17937</v>
      </c>
      <c r="BD597" s="4"/>
      <c r="BE597" s="3" t="s">
        <v>17936</v>
      </c>
    </row>
    <row r="598" spans="2:57" customFormat="1">
      <c r="B598" t="str">
        <f>IFERROR(VLOOKUP(E598,Swadesh!$C$6:$D$212,2,FALSE),"")</f>
        <v/>
      </c>
      <c r="D598" t="s">
        <v>17093</v>
      </c>
      <c r="E598" s="6" t="s">
        <v>17935</v>
      </c>
      <c r="F598" s="5">
        <v>8.44</v>
      </c>
      <c r="G598">
        <f t="shared" si="9"/>
        <v>2</v>
      </c>
      <c r="H598" s="3" t="s">
        <v>17934</v>
      </c>
      <c r="I598" s="4"/>
      <c r="J598" s="3" t="s">
        <v>17933</v>
      </c>
      <c r="K598" s="4" t="s">
        <v>959</v>
      </c>
      <c r="L598" s="3" t="s">
        <v>17932</v>
      </c>
      <c r="M598" s="4"/>
      <c r="N598" s="3" t="s">
        <v>17931</v>
      </c>
      <c r="O598" s="4"/>
      <c r="P598" t="s">
        <v>907</v>
      </c>
      <c r="Q598" s="3"/>
      <c r="R598" s="4"/>
      <c r="S598" t="s">
        <v>907</v>
      </c>
      <c r="T598" s="3"/>
      <c r="U598" s="4"/>
      <c r="V598" s="3"/>
      <c r="W598" s="4"/>
      <c r="X598" s="3" t="s">
        <v>17930</v>
      </c>
      <c r="Y598" s="4"/>
      <c r="Z598" t="s">
        <v>907</v>
      </c>
      <c r="AA598" s="3"/>
      <c r="AB598" s="4"/>
      <c r="AC598" s="3" t="s">
        <v>17929</v>
      </c>
      <c r="AD598" s="4"/>
      <c r="AE598" s="3" t="s">
        <v>17928</v>
      </c>
      <c r="AF598" s="4"/>
      <c r="AG598" s="3" t="s">
        <v>17927</v>
      </c>
      <c r="AH598" s="4"/>
      <c r="AI598" s="3" t="s">
        <v>17926</v>
      </c>
      <c r="AJ598" s="4"/>
      <c r="AK598" s="3" t="s">
        <v>7254</v>
      </c>
      <c r="AL598" s="4"/>
      <c r="AM598" s="3" t="s">
        <v>17925</v>
      </c>
      <c r="AN598" s="4"/>
      <c r="AO598" s="3" t="s">
        <v>17924</v>
      </c>
      <c r="AP598" s="4"/>
      <c r="AQ598" s="3" t="s">
        <v>17923</v>
      </c>
      <c r="AR598" s="4"/>
      <c r="AS598" s="3" t="s">
        <v>17922</v>
      </c>
      <c r="AT598" s="4" t="s">
        <v>10740</v>
      </c>
      <c r="AU598" s="3" t="s">
        <v>17921</v>
      </c>
      <c r="AV598" s="4"/>
      <c r="AW598" s="3" t="s">
        <v>17920</v>
      </c>
      <c r="AX598" s="4"/>
      <c r="AY598" s="3" t="s">
        <v>17919</v>
      </c>
      <c r="AZ598" s="4"/>
      <c r="BA598" s="3" t="s">
        <v>17918</v>
      </c>
      <c r="BB598" s="4"/>
      <c r="BC598" s="3" t="s">
        <v>17917</v>
      </c>
      <c r="BD598" s="4"/>
      <c r="BE598" s="3" t="s">
        <v>17916</v>
      </c>
    </row>
    <row r="599" spans="2:57" customFormat="1">
      <c r="B599" t="str">
        <f>IFERROR(VLOOKUP(E599,Swadesh!$C$6:$D$212,2,FALSE),"")</f>
        <v/>
      </c>
      <c r="D599" t="s">
        <v>17093</v>
      </c>
      <c r="E599" s="6" t="s">
        <v>17915</v>
      </c>
      <c r="F599" s="5">
        <v>8.4499999999999993</v>
      </c>
      <c r="G599">
        <f t="shared" si="9"/>
        <v>2</v>
      </c>
      <c r="H599" s="3" t="s">
        <v>923</v>
      </c>
      <c r="I599" s="4"/>
      <c r="J599" s="3" t="s">
        <v>17914</v>
      </c>
      <c r="K599" s="4" t="s">
        <v>17913</v>
      </c>
      <c r="L599" s="3"/>
      <c r="M599" s="4"/>
      <c r="N599" s="3" t="s">
        <v>17912</v>
      </c>
      <c r="O599" s="4"/>
      <c r="P599" t="s">
        <v>907</v>
      </c>
      <c r="Q599" s="3"/>
      <c r="R599" s="4"/>
      <c r="S599" t="s">
        <v>907</v>
      </c>
      <c r="T599" s="3"/>
      <c r="U599" s="4"/>
      <c r="V599" s="3"/>
      <c r="W599" s="4"/>
      <c r="X599" s="3"/>
      <c r="Y599" s="4"/>
      <c r="Z599" t="s">
        <v>907</v>
      </c>
      <c r="AA599" s="3"/>
      <c r="AB599" s="4"/>
      <c r="AC599" s="3" t="s">
        <v>17911</v>
      </c>
      <c r="AD599" s="4"/>
      <c r="AE599" s="3" t="s">
        <v>17910</v>
      </c>
      <c r="AF599" s="4"/>
      <c r="AG599" s="3" t="s">
        <v>17909</v>
      </c>
      <c r="AH599" s="4"/>
      <c r="AI599" s="3" t="s">
        <v>17908</v>
      </c>
      <c r="AJ599" s="4"/>
      <c r="AK599" s="3" t="s">
        <v>17907</v>
      </c>
      <c r="AL599" s="4"/>
      <c r="AM599" s="3" t="s">
        <v>17906</v>
      </c>
      <c r="AN599" s="4"/>
      <c r="AO599" s="3" t="s">
        <v>17905</v>
      </c>
      <c r="AP599" s="4"/>
      <c r="AQ599" s="3" t="s">
        <v>17904</v>
      </c>
      <c r="AR599" s="4"/>
      <c r="AS599" s="3" t="s">
        <v>923</v>
      </c>
      <c r="AT599" s="4"/>
      <c r="AU599" s="3" t="s">
        <v>17903</v>
      </c>
      <c r="AV599" s="4"/>
      <c r="AW599" s="3" t="s">
        <v>17902</v>
      </c>
      <c r="AX599" s="4"/>
      <c r="AY599" s="3" t="s">
        <v>17901</v>
      </c>
      <c r="AZ599" s="4"/>
      <c r="BA599" s="3" t="s">
        <v>17900</v>
      </c>
      <c r="BB599" s="4"/>
      <c r="BC599" s="3" t="s">
        <v>17899</v>
      </c>
      <c r="BD599" s="4"/>
      <c r="BE599" s="3" t="s">
        <v>17898</v>
      </c>
    </row>
    <row r="600" spans="2:57" customFormat="1">
      <c r="B600" t="str">
        <f>IFERROR(VLOOKUP(E600,Swadesh!$C$6:$D$212,2,FALSE),"")</f>
        <v/>
      </c>
      <c r="D600" t="s">
        <v>17093</v>
      </c>
      <c r="E600" s="6" t="s">
        <v>17897</v>
      </c>
      <c r="F600" s="5">
        <v>8.4600000000000009</v>
      </c>
      <c r="G600">
        <f t="shared" si="9"/>
        <v>2</v>
      </c>
      <c r="H600" s="3" t="s">
        <v>923</v>
      </c>
      <c r="I600" s="4"/>
      <c r="J600" s="3" t="s">
        <v>17896</v>
      </c>
      <c r="K600" s="4"/>
      <c r="L600" s="3"/>
      <c r="M600" s="4"/>
      <c r="N600" s="3" t="s">
        <v>17895</v>
      </c>
      <c r="O600" s="4"/>
      <c r="P600" t="s">
        <v>907</v>
      </c>
      <c r="Q600" s="3"/>
      <c r="R600" s="4"/>
      <c r="S600" t="s">
        <v>907</v>
      </c>
      <c r="T600" s="3"/>
      <c r="U600" s="4"/>
      <c r="V600" s="3"/>
      <c r="W600" s="4"/>
      <c r="X600" s="3"/>
      <c r="Y600" s="4"/>
      <c r="Z600" t="s">
        <v>907</v>
      </c>
      <c r="AA600" s="3"/>
      <c r="AB600" s="4"/>
      <c r="AC600" s="3" t="s">
        <v>17894</v>
      </c>
      <c r="AD600" s="4"/>
      <c r="AE600" s="3" t="s">
        <v>17893</v>
      </c>
      <c r="AF600" s="4"/>
      <c r="AG600" s="3" t="s">
        <v>17892</v>
      </c>
      <c r="AH600" s="4"/>
      <c r="AI600" s="3" t="s">
        <v>17891</v>
      </c>
      <c r="AJ600" s="4"/>
      <c r="AK600" s="3" t="s">
        <v>17890</v>
      </c>
      <c r="AL600" s="4"/>
      <c r="AM600" s="3" t="s">
        <v>17889</v>
      </c>
      <c r="AN600" s="4"/>
      <c r="AO600" s="3" t="s">
        <v>17888</v>
      </c>
      <c r="AP600" s="4"/>
      <c r="AQ600" s="3" t="s">
        <v>17887</v>
      </c>
      <c r="AR600" s="4"/>
      <c r="AS600" s="3" t="s">
        <v>923</v>
      </c>
      <c r="AT600" s="4"/>
      <c r="AU600" s="3" t="s">
        <v>17886</v>
      </c>
      <c r="AV600" s="4"/>
      <c r="AW600" s="3" t="s">
        <v>17885</v>
      </c>
      <c r="AX600" s="4"/>
      <c r="AY600" s="3" t="s">
        <v>17884</v>
      </c>
      <c r="AZ600" s="4"/>
      <c r="BA600" s="3" t="s">
        <v>17883</v>
      </c>
      <c r="BB600" s="4"/>
      <c r="BC600" s="3" t="s">
        <v>17882</v>
      </c>
      <c r="BD600" s="4"/>
      <c r="BE600" s="3" t="s">
        <v>17881</v>
      </c>
    </row>
    <row r="601" spans="2:57" customFormat="1">
      <c r="B601" t="str">
        <f>IFERROR(VLOOKUP(E601,Swadesh!$C$6:$D$212,2,FALSE),"")</f>
        <v/>
      </c>
      <c r="D601" t="s">
        <v>17093</v>
      </c>
      <c r="E601" s="6" t="s">
        <v>17880</v>
      </c>
      <c r="F601" s="5">
        <v>8.4700000000000006</v>
      </c>
      <c r="G601">
        <f t="shared" si="9"/>
        <v>2</v>
      </c>
      <c r="H601" s="3"/>
      <c r="I601" s="4" t="s">
        <v>17879</v>
      </c>
      <c r="J601" s="3" t="s">
        <v>17878</v>
      </c>
      <c r="K601" s="4" t="s">
        <v>959</v>
      </c>
      <c r="L601" s="3" t="s">
        <v>17877</v>
      </c>
      <c r="M601" s="4"/>
      <c r="N601" s="3" t="s">
        <v>17876</v>
      </c>
      <c r="O601" s="4"/>
      <c r="P601" t="s">
        <v>907</v>
      </c>
      <c r="Q601" s="3"/>
      <c r="R601" s="4"/>
      <c r="S601" t="s">
        <v>907</v>
      </c>
      <c r="T601" s="3"/>
      <c r="U601" s="4"/>
      <c r="V601" s="3" t="s">
        <v>17875</v>
      </c>
      <c r="W601" s="4"/>
      <c r="X601" s="3" t="s">
        <v>17874</v>
      </c>
      <c r="Y601" s="4"/>
      <c r="Z601" t="s">
        <v>907</v>
      </c>
      <c r="AA601" s="3" t="s">
        <v>17873</v>
      </c>
      <c r="AB601" s="7" t="s">
        <v>17872</v>
      </c>
      <c r="AC601" s="3" t="s">
        <v>17871</v>
      </c>
      <c r="AD601" s="4"/>
      <c r="AE601" s="3" t="s">
        <v>17870</v>
      </c>
      <c r="AF601" s="4"/>
      <c r="AG601" s="3"/>
      <c r="AH601" s="4"/>
      <c r="AI601" s="3" t="s">
        <v>17869</v>
      </c>
      <c r="AJ601" s="4"/>
      <c r="AK601" s="3" t="s">
        <v>17868</v>
      </c>
      <c r="AL601" s="4"/>
      <c r="AM601" s="3" t="s">
        <v>17867</v>
      </c>
      <c r="AN601" s="4"/>
      <c r="AO601" s="3"/>
      <c r="AP601" s="4"/>
      <c r="AQ601" s="3" t="s">
        <v>17866</v>
      </c>
      <c r="AR601" s="4"/>
      <c r="AS601" s="3" t="s">
        <v>923</v>
      </c>
      <c r="AT601" s="4"/>
      <c r="AU601" s="3" t="s">
        <v>3522</v>
      </c>
      <c r="AV601" s="4"/>
      <c r="AW601" s="3" t="s">
        <v>17865</v>
      </c>
      <c r="AX601" s="4"/>
      <c r="AY601" s="3" t="s">
        <v>923</v>
      </c>
      <c r="AZ601" s="4"/>
      <c r="BA601" s="3" t="s">
        <v>17864</v>
      </c>
      <c r="BB601" s="4"/>
      <c r="BC601" s="3" t="s">
        <v>923</v>
      </c>
      <c r="BD601" s="4"/>
      <c r="BE601" s="3" t="s">
        <v>17863</v>
      </c>
    </row>
    <row r="602" spans="2:57" customFormat="1">
      <c r="B602" t="str">
        <f>IFERROR(VLOOKUP(E602,Swadesh!$C$6:$D$212,2,FALSE),"")</f>
        <v/>
      </c>
      <c r="D602" t="s">
        <v>17093</v>
      </c>
      <c r="E602" s="6" t="s">
        <v>17862</v>
      </c>
      <c r="F602" s="5">
        <v>8.48</v>
      </c>
      <c r="G602">
        <f t="shared" si="9"/>
        <v>2</v>
      </c>
      <c r="H602" s="3" t="s">
        <v>17861</v>
      </c>
      <c r="I602" s="4" t="s">
        <v>17860</v>
      </c>
      <c r="J602" s="3" t="s">
        <v>17859</v>
      </c>
      <c r="K602" s="4" t="s">
        <v>959</v>
      </c>
      <c r="L602" s="3" t="s">
        <v>17858</v>
      </c>
      <c r="M602" s="4"/>
      <c r="N602" s="3" t="s">
        <v>17857</v>
      </c>
      <c r="O602" s="4"/>
      <c r="P602" t="s">
        <v>907</v>
      </c>
      <c r="Q602" s="3"/>
      <c r="R602" s="4"/>
      <c r="S602" t="s">
        <v>907</v>
      </c>
      <c r="T602" s="3"/>
      <c r="U602" s="4"/>
      <c r="V602" s="3" t="s">
        <v>17856</v>
      </c>
      <c r="W602" s="4"/>
      <c r="X602" s="3" t="s">
        <v>17855</v>
      </c>
      <c r="Y602" s="4"/>
      <c r="Z602" t="s">
        <v>907</v>
      </c>
      <c r="AA602" s="3"/>
      <c r="AB602" s="4"/>
      <c r="AC602" s="3" t="s">
        <v>17854</v>
      </c>
      <c r="AD602" s="4"/>
      <c r="AE602" s="3" t="s">
        <v>17853</v>
      </c>
      <c r="AF602" s="4"/>
      <c r="AG602" s="3"/>
      <c r="AH602" s="4"/>
      <c r="AI602" s="3" t="s">
        <v>17852</v>
      </c>
      <c r="AJ602" s="4"/>
      <c r="AK602" s="3" t="s">
        <v>17851</v>
      </c>
      <c r="AL602" s="4"/>
      <c r="AM602" s="3" t="s">
        <v>17851</v>
      </c>
      <c r="AN602" s="4"/>
      <c r="AO602" s="3"/>
      <c r="AP602" s="4"/>
      <c r="AQ602" s="3" t="s">
        <v>17849</v>
      </c>
      <c r="AR602" s="4"/>
      <c r="AS602" s="3" t="s">
        <v>923</v>
      </c>
      <c r="AT602" s="4"/>
      <c r="AU602" s="3" t="s">
        <v>17850</v>
      </c>
      <c r="AV602" s="4"/>
      <c r="AW602" s="3" t="s">
        <v>17849</v>
      </c>
      <c r="AX602" s="4"/>
      <c r="AY602" s="3" t="s">
        <v>17848</v>
      </c>
      <c r="AZ602" s="4"/>
      <c r="BA602" s="3" t="s">
        <v>17847</v>
      </c>
      <c r="BB602" s="4"/>
      <c r="BC602" s="3" t="s">
        <v>17846</v>
      </c>
      <c r="BD602" s="4"/>
      <c r="BE602" s="3" t="s">
        <v>17845</v>
      </c>
    </row>
    <row r="603" spans="2:57" customFormat="1">
      <c r="B603">
        <f>IFERROR(VLOOKUP(E603,Swadesh!$C$6:$D$212,2,FALSE),"")</f>
        <v>60</v>
      </c>
      <c r="D603" t="s">
        <v>17093</v>
      </c>
      <c r="E603" s="6" t="s">
        <v>17844</v>
      </c>
      <c r="F603" s="5">
        <v>8.51</v>
      </c>
      <c r="G603">
        <f t="shared" si="9"/>
        <v>2</v>
      </c>
      <c r="H603" s="3" t="s">
        <v>17843</v>
      </c>
      <c r="I603" s="4"/>
      <c r="J603" s="3" t="s">
        <v>17842</v>
      </c>
      <c r="K603" s="4"/>
      <c r="L603" s="3" t="s">
        <v>17841</v>
      </c>
      <c r="M603" s="4"/>
      <c r="N603" s="3" t="s">
        <v>17840</v>
      </c>
      <c r="O603" s="4"/>
      <c r="P603" t="s">
        <v>907</v>
      </c>
      <c r="Q603" s="3"/>
      <c r="R603" s="4"/>
      <c r="S603" t="s">
        <v>907</v>
      </c>
      <c r="T603" s="3" t="s">
        <v>17839</v>
      </c>
      <c r="U603" s="4" t="s">
        <v>17838</v>
      </c>
      <c r="V603" s="3" t="s">
        <v>17837</v>
      </c>
      <c r="W603" s="4"/>
      <c r="X603" s="3" t="s">
        <v>17836</v>
      </c>
      <c r="Y603" s="4"/>
      <c r="Z603" t="s">
        <v>907</v>
      </c>
      <c r="AA603" s="3" t="s">
        <v>17835</v>
      </c>
      <c r="AB603" s="4" t="s">
        <v>17834</v>
      </c>
      <c r="AC603" s="3" t="s">
        <v>17833</v>
      </c>
      <c r="AD603" s="4"/>
      <c r="AE603" s="3" t="s">
        <v>17832</v>
      </c>
      <c r="AF603" s="4"/>
      <c r="AG603" s="3" t="s">
        <v>17808</v>
      </c>
      <c r="AH603" s="4"/>
      <c r="AI603" s="3" t="s">
        <v>17831</v>
      </c>
      <c r="AJ603" s="4"/>
      <c r="AK603" s="3" t="s">
        <v>17830</v>
      </c>
      <c r="AL603" s="4"/>
      <c r="AM603" s="3" t="s">
        <v>17829</v>
      </c>
      <c r="AN603" s="4"/>
      <c r="AO603" s="3" t="s">
        <v>17827</v>
      </c>
      <c r="AP603" s="4"/>
      <c r="AQ603" s="3" t="s">
        <v>17828</v>
      </c>
      <c r="AR603" s="4"/>
      <c r="AS603" s="3" t="s">
        <v>17802</v>
      </c>
      <c r="AT603" s="4"/>
      <c r="AU603" s="3" t="s">
        <v>17827</v>
      </c>
      <c r="AV603" s="4"/>
      <c r="AW603" s="3" t="s">
        <v>17826</v>
      </c>
      <c r="AX603" s="4"/>
      <c r="AY603" s="3" t="s">
        <v>17825</v>
      </c>
      <c r="AZ603" s="4"/>
      <c r="BA603" s="3" t="s">
        <v>17824</v>
      </c>
      <c r="BB603" s="4"/>
      <c r="BC603" s="3" t="s">
        <v>17823</v>
      </c>
      <c r="BD603" s="4"/>
      <c r="BE603" s="3" t="s">
        <v>17822</v>
      </c>
    </row>
    <row r="604" spans="2:57" customFormat="1">
      <c r="B604" t="str">
        <f>IFERROR(VLOOKUP(E604,Swadesh!$C$6:$D$212,2,FALSE),"")</f>
        <v/>
      </c>
      <c r="D604" t="s">
        <v>17093</v>
      </c>
      <c r="E604" s="6" t="s">
        <v>17821</v>
      </c>
      <c r="F604" s="5">
        <v>8.52</v>
      </c>
      <c r="G604">
        <f t="shared" si="9"/>
        <v>2</v>
      </c>
      <c r="H604" s="3" t="s">
        <v>17820</v>
      </c>
      <c r="I604" s="4" t="s">
        <v>17819</v>
      </c>
      <c r="J604" s="3" t="s">
        <v>17818</v>
      </c>
      <c r="K604" s="4"/>
      <c r="L604" s="3" t="s">
        <v>17817</v>
      </c>
      <c r="M604" s="4"/>
      <c r="N604" s="3" t="s">
        <v>17816</v>
      </c>
      <c r="O604" s="4"/>
      <c r="P604" t="s">
        <v>907</v>
      </c>
      <c r="Q604" s="3"/>
      <c r="R604" s="4"/>
      <c r="S604" t="s">
        <v>907</v>
      </c>
      <c r="T604" s="3"/>
      <c r="U604" s="4"/>
      <c r="V604" s="3" t="s">
        <v>17815</v>
      </c>
      <c r="W604" s="4" t="s">
        <v>17814</v>
      </c>
      <c r="X604" s="3" t="s">
        <v>17813</v>
      </c>
      <c r="Y604" s="4"/>
      <c r="Z604" t="s">
        <v>907</v>
      </c>
      <c r="AA604" s="3" t="s">
        <v>17812</v>
      </c>
      <c r="AB604" s="4"/>
      <c r="AC604" s="3" t="s">
        <v>17811</v>
      </c>
      <c r="AD604" s="4"/>
      <c r="AE604" s="3" t="s">
        <v>17810</v>
      </c>
      <c r="AF604" s="4" t="s">
        <v>17809</v>
      </c>
      <c r="AG604" s="3" t="s">
        <v>17808</v>
      </c>
      <c r="AH604" s="4"/>
      <c r="AI604" s="3" t="s">
        <v>17807</v>
      </c>
      <c r="AJ604" s="4"/>
      <c r="AK604" s="3" t="s">
        <v>17806</v>
      </c>
      <c r="AL604" s="4"/>
      <c r="AM604" s="3" t="s">
        <v>17805</v>
      </c>
      <c r="AN604" s="4"/>
      <c r="AO604" s="3" t="s">
        <v>17804</v>
      </c>
      <c r="AP604" s="4"/>
      <c r="AQ604" s="3" t="s">
        <v>17803</v>
      </c>
      <c r="AR604" s="4"/>
      <c r="AS604" s="3" t="s">
        <v>17802</v>
      </c>
      <c r="AT604" s="4"/>
      <c r="AU604" s="3" t="s">
        <v>17801</v>
      </c>
      <c r="AV604" s="4"/>
      <c r="AW604" s="3" t="s">
        <v>17800</v>
      </c>
      <c r="AX604" s="4"/>
      <c r="AY604" s="3" t="s">
        <v>17799</v>
      </c>
      <c r="AZ604" s="4"/>
      <c r="BA604" s="3" t="s">
        <v>17798</v>
      </c>
      <c r="BB604" s="4"/>
      <c r="BC604" s="3" t="s">
        <v>17797</v>
      </c>
      <c r="BD604" s="4"/>
      <c r="BE604" s="3" t="s">
        <v>17796</v>
      </c>
    </row>
    <row r="605" spans="2:57" customFormat="1">
      <c r="B605" t="str">
        <f>IFERROR(VLOOKUP(E605,Swadesh!$C$6:$D$212,2,FALSE),"")</f>
        <v/>
      </c>
      <c r="D605" t="s">
        <v>17093</v>
      </c>
      <c r="E605" s="6" t="s">
        <v>17795</v>
      </c>
      <c r="F605" s="5">
        <v>8.5299999999999994</v>
      </c>
      <c r="G605">
        <f t="shared" si="9"/>
        <v>2</v>
      </c>
      <c r="H605" s="3" t="s">
        <v>17794</v>
      </c>
      <c r="I605" s="4" t="s">
        <v>17793</v>
      </c>
      <c r="J605" s="3"/>
      <c r="K605" s="4"/>
      <c r="L605" s="3" t="s">
        <v>17792</v>
      </c>
      <c r="M605" s="4"/>
      <c r="N605" s="3" t="s">
        <v>17791</v>
      </c>
      <c r="O605" s="4"/>
      <c r="P605" t="s">
        <v>907</v>
      </c>
      <c r="Q605" s="3"/>
      <c r="R605" s="4"/>
      <c r="S605" t="s">
        <v>907</v>
      </c>
      <c r="T605" s="3"/>
      <c r="U605" s="4"/>
      <c r="V605" s="3"/>
      <c r="W605" s="4" t="s">
        <v>17790</v>
      </c>
      <c r="X605" s="3" t="s">
        <v>17789</v>
      </c>
      <c r="Y605" s="4"/>
      <c r="Z605" t="s">
        <v>907</v>
      </c>
      <c r="AA605" s="3"/>
      <c r="AB605" s="4"/>
      <c r="AC605" s="3" t="s">
        <v>17788</v>
      </c>
      <c r="AD605" s="4"/>
      <c r="AE605" s="3" t="s">
        <v>17787</v>
      </c>
      <c r="AF605" s="4"/>
      <c r="AG605" s="3" t="s">
        <v>17786</v>
      </c>
      <c r="AH605" s="4"/>
      <c r="AI605" s="3" t="s">
        <v>17785</v>
      </c>
      <c r="AJ605" s="4"/>
      <c r="AK605" s="3" t="s">
        <v>17784</v>
      </c>
      <c r="AL605" s="4"/>
      <c r="AM605" s="3" t="s">
        <v>17783</v>
      </c>
      <c r="AN605" s="4"/>
      <c r="AO605" s="3" t="s">
        <v>17782</v>
      </c>
      <c r="AP605" s="4"/>
      <c r="AQ605" s="3" t="s">
        <v>17781</v>
      </c>
      <c r="AR605" s="4" t="s">
        <v>17780</v>
      </c>
      <c r="AS605" s="3" t="s">
        <v>923</v>
      </c>
      <c r="AT605" s="4"/>
      <c r="AU605" s="3" t="s">
        <v>17779</v>
      </c>
      <c r="AV605" s="4"/>
      <c r="AW605" s="3" t="s">
        <v>17778</v>
      </c>
      <c r="AX605" s="4"/>
      <c r="AY605" s="3" t="s">
        <v>17777</v>
      </c>
      <c r="AZ605" s="4"/>
      <c r="BA605" s="3" t="s">
        <v>17776</v>
      </c>
      <c r="BB605" s="4"/>
      <c r="BC605" s="3" t="s">
        <v>17775</v>
      </c>
      <c r="BD605" s="4"/>
      <c r="BE605" s="3" t="s">
        <v>17774</v>
      </c>
    </row>
    <row r="606" spans="2:57" customFormat="1">
      <c r="B606" t="str">
        <f>IFERROR(VLOOKUP(E606,Swadesh!$C$6:$D$212,2,FALSE),"")</f>
        <v/>
      </c>
      <c r="D606" t="s">
        <v>17093</v>
      </c>
      <c r="E606" s="6" t="s">
        <v>17773</v>
      </c>
      <c r="F606" s="5">
        <v>8.5310000000000006</v>
      </c>
      <c r="G606">
        <f t="shared" si="9"/>
        <v>3</v>
      </c>
      <c r="H606" s="3" t="s">
        <v>17772</v>
      </c>
      <c r="I606" s="4" t="s">
        <v>1825</v>
      </c>
      <c r="J606" s="3" t="s">
        <v>17771</v>
      </c>
      <c r="K606" s="4" t="s">
        <v>17770</v>
      </c>
      <c r="L606" s="3" t="s">
        <v>17769</v>
      </c>
      <c r="M606" s="4"/>
      <c r="N606" s="3" t="s">
        <v>17768</v>
      </c>
      <c r="O606" s="4"/>
      <c r="P606" t="s">
        <v>907</v>
      </c>
      <c r="Q606" s="3"/>
      <c r="R606" s="4"/>
      <c r="S606" t="s">
        <v>907</v>
      </c>
      <c r="T606" s="3" t="s">
        <v>17767</v>
      </c>
      <c r="U606" s="4"/>
      <c r="V606" s="3" t="s">
        <v>17766</v>
      </c>
      <c r="W606" s="4"/>
      <c r="X606" s="3" t="s">
        <v>17133</v>
      </c>
      <c r="Y606" s="4"/>
      <c r="Z606" t="s">
        <v>907</v>
      </c>
      <c r="AA606" s="3" t="s">
        <v>17765</v>
      </c>
      <c r="AB606" s="4" t="s">
        <v>17764</v>
      </c>
      <c r="AC606" s="3" t="s">
        <v>17763</v>
      </c>
      <c r="AD606" s="4"/>
      <c r="AE606" s="3" t="s">
        <v>17762</v>
      </c>
      <c r="AF606" s="4"/>
      <c r="AG606" s="3"/>
      <c r="AH606" s="4"/>
      <c r="AI606" s="3" t="s">
        <v>17761</v>
      </c>
      <c r="AJ606" s="4"/>
      <c r="AK606" s="3" t="s">
        <v>17760</v>
      </c>
      <c r="AL606" s="4"/>
      <c r="AM606" s="3" t="s">
        <v>17759</v>
      </c>
      <c r="AN606" s="4"/>
      <c r="AO606" s="3"/>
      <c r="AP606" s="4"/>
      <c r="AQ606" s="3" t="s">
        <v>17758</v>
      </c>
      <c r="AR606" s="4"/>
      <c r="AS606" s="3" t="s">
        <v>923</v>
      </c>
      <c r="AT606" s="4"/>
      <c r="AU606" s="3" t="s">
        <v>17757</v>
      </c>
      <c r="AV606" s="4"/>
      <c r="AW606" s="3" t="s">
        <v>17756</v>
      </c>
      <c r="AX606" s="4"/>
      <c r="AY606" s="3" t="s">
        <v>17755</v>
      </c>
      <c r="AZ606" s="4"/>
      <c r="BA606" s="3" t="s">
        <v>17754</v>
      </c>
      <c r="BB606" s="4"/>
      <c r="BC606" s="3" t="s">
        <v>17753</v>
      </c>
      <c r="BD606" s="4"/>
      <c r="BE606" s="3" t="s">
        <v>12076</v>
      </c>
    </row>
    <row r="607" spans="2:57" customFormat="1">
      <c r="B607">
        <f>IFERROR(VLOOKUP(E607,Swadesh!$C$6:$D$212,2,FALSE),"")</f>
        <v>57</v>
      </c>
      <c r="D607" t="s">
        <v>17093</v>
      </c>
      <c r="E607" s="6" t="s">
        <v>17752</v>
      </c>
      <c r="F607" s="5">
        <v>8.5399999999999991</v>
      </c>
      <c r="G607">
        <f t="shared" si="9"/>
        <v>2</v>
      </c>
      <c r="H607" s="3" t="s">
        <v>17751</v>
      </c>
      <c r="I607" s="4"/>
      <c r="J607" s="3" t="s">
        <v>17750</v>
      </c>
      <c r="K607" s="4" t="s">
        <v>17749</v>
      </c>
      <c r="L607" s="3" t="s">
        <v>17748</v>
      </c>
      <c r="M607" s="4"/>
      <c r="N607" s="3" t="s">
        <v>17747</v>
      </c>
      <c r="O607" s="4"/>
      <c r="P607" t="s">
        <v>907</v>
      </c>
      <c r="Q607" s="3"/>
      <c r="R607" s="4"/>
      <c r="S607" t="s">
        <v>907</v>
      </c>
      <c r="T607" s="3" t="s">
        <v>17746</v>
      </c>
      <c r="U607" s="4" t="s">
        <v>17745</v>
      </c>
      <c r="V607" s="3" t="s">
        <v>17744</v>
      </c>
      <c r="W607" s="4" t="s">
        <v>17743</v>
      </c>
      <c r="X607" s="3" t="s">
        <v>17742</v>
      </c>
      <c r="Y607" s="4"/>
      <c r="Z607" t="s">
        <v>907</v>
      </c>
      <c r="AA607" s="3" t="s">
        <v>17741</v>
      </c>
      <c r="AB607" s="4"/>
      <c r="AC607" s="3" t="s">
        <v>17740</v>
      </c>
      <c r="AD607" s="4"/>
      <c r="AE607" s="3" t="s">
        <v>17739</v>
      </c>
      <c r="AF607" s="4"/>
      <c r="AG607" s="3" t="s">
        <v>17738</v>
      </c>
      <c r="AH607" s="4"/>
      <c r="AI607" s="3" t="s">
        <v>17737</v>
      </c>
      <c r="AJ607" s="4"/>
      <c r="AK607" s="3" t="s">
        <v>17736</v>
      </c>
      <c r="AL607" s="4"/>
      <c r="AM607" s="3" t="s">
        <v>17735</v>
      </c>
      <c r="AN607" s="4"/>
      <c r="AO607" s="3" t="s">
        <v>7691</v>
      </c>
      <c r="AP607" s="4"/>
      <c r="AQ607" s="3" t="s">
        <v>17734</v>
      </c>
      <c r="AR607" s="4"/>
      <c r="AS607" s="3" t="s">
        <v>17733</v>
      </c>
      <c r="AT607" s="4"/>
      <c r="AU607" s="3" t="s">
        <v>17732</v>
      </c>
      <c r="AV607" s="4"/>
      <c r="AW607" s="3" t="s">
        <v>17731</v>
      </c>
      <c r="AX607" s="4"/>
      <c r="AY607" s="3" t="s">
        <v>17730</v>
      </c>
      <c r="AZ607" s="4"/>
      <c r="BA607" s="3" t="s">
        <v>17729</v>
      </c>
      <c r="BB607" s="4"/>
      <c r="BC607" s="3" t="s">
        <v>17728</v>
      </c>
      <c r="BD607" s="4"/>
      <c r="BE607" s="3" t="s">
        <v>17727</v>
      </c>
    </row>
    <row r="608" spans="2:57" customFormat="1">
      <c r="B608" t="str">
        <f>IFERROR(VLOOKUP(E608,Swadesh!$C$6:$D$212,2,FALSE),"")</f>
        <v/>
      </c>
      <c r="D608" t="s">
        <v>17093</v>
      </c>
      <c r="E608" s="6" t="s">
        <v>17726</v>
      </c>
      <c r="F608" s="5">
        <v>8.5500000000000007</v>
      </c>
      <c r="G608">
        <f t="shared" si="9"/>
        <v>2</v>
      </c>
      <c r="H608" s="3" t="s">
        <v>17725</v>
      </c>
      <c r="I608" s="4"/>
      <c r="J608" s="3" t="s">
        <v>17724</v>
      </c>
      <c r="K608" s="4" t="s">
        <v>17723</v>
      </c>
      <c r="L608" s="3" t="s">
        <v>17722</v>
      </c>
      <c r="M608" s="4"/>
      <c r="N608" s="3" t="s">
        <v>17721</v>
      </c>
      <c r="O608" s="4"/>
      <c r="P608" t="s">
        <v>907</v>
      </c>
      <c r="Q608" s="3"/>
      <c r="R608" s="4"/>
      <c r="S608" t="s">
        <v>907</v>
      </c>
      <c r="T608" s="3" t="s">
        <v>17720</v>
      </c>
      <c r="U608" s="4" t="s">
        <v>17719</v>
      </c>
      <c r="V608" s="3" t="s">
        <v>17718</v>
      </c>
      <c r="W608" s="4"/>
      <c r="X608" s="3" t="s">
        <v>17717</v>
      </c>
      <c r="Y608" s="4"/>
      <c r="Z608" t="s">
        <v>907</v>
      </c>
      <c r="AA608" s="3" t="s">
        <v>17716</v>
      </c>
      <c r="AB608" s="4" t="s">
        <v>17715</v>
      </c>
      <c r="AC608" s="3" t="s">
        <v>17714</v>
      </c>
      <c r="AD608" s="4"/>
      <c r="AE608" s="3" t="s">
        <v>17713</v>
      </c>
      <c r="AF608" s="4"/>
      <c r="AG608" s="3" t="s">
        <v>17712</v>
      </c>
      <c r="AH608" s="4"/>
      <c r="AI608" s="3" t="s">
        <v>17711</v>
      </c>
      <c r="AJ608" s="4"/>
      <c r="AK608" s="3" t="s">
        <v>17710</v>
      </c>
      <c r="AL608" s="4"/>
      <c r="AM608" s="3" t="s">
        <v>17709</v>
      </c>
      <c r="AN608" s="4"/>
      <c r="AO608" s="3" t="s">
        <v>17708</v>
      </c>
      <c r="AP608" s="4"/>
      <c r="AQ608" s="3" t="s">
        <v>17707</v>
      </c>
      <c r="AR608" s="4"/>
      <c r="AS608" s="3" t="s">
        <v>17706</v>
      </c>
      <c r="AT608" s="4"/>
      <c r="AU608" s="3" t="s">
        <v>17705</v>
      </c>
      <c r="AV608" s="4"/>
      <c r="AW608" s="3" t="s">
        <v>17704</v>
      </c>
      <c r="AX608" s="4"/>
      <c r="AY608" s="3" t="s">
        <v>17703</v>
      </c>
      <c r="AZ608" s="4"/>
      <c r="BA608" s="3" t="s">
        <v>17702</v>
      </c>
      <c r="BB608" s="4"/>
      <c r="BC608" s="3" t="s">
        <v>17701</v>
      </c>
      <c r="BD608" s="4"/>
      <c r="BE608" s="3" t="s">
        <v>17366</v>
      </c>
    </row>
    <row r="609" spans="2:57" customFormat="1">
      <c r="B609">
        <f>IFERROR(VLOOKUP(E609,Swadesh!$C$6:$D$212,2,FALSE),"")</f>
        <v>56</v>
      </c>
      <c r="D609" t="s">
        <v>17093</v>
      </c>
      <c r="E609" s="6" t="s">
        <v>17700</v>
      </c>
      <c r="F609" s="5">
        <v>8.56</v>
      </c>
      <c r="G609">
        <f t="shared" si="9"/>
        <v>2</v>
      </c>
      <c r="H609" s="3" t="s">
        <v>17699</v>
      </c>
      <c r="I609" s="4" t="s">
        <v>17698</v>
      </c>
      <c r="J609" s="3" t="s">
        <v>17697</v>
      </c>
      <c r="K609" s="4"/>
      <c r="L609" s="3" t="s">
        <v>17696</v>
      </c>
      <c r="M609" s="4"/>
      <c r="N609" s="3" t="s">
        <v>17695</v>
      </c>
      <c r="O609" s="4"/>
      <c r="P609" t="s">
        <v>907</v>
      </c>
      <c r="Q609" s="3"/>
      <c r="R609" s="4" t="s">
        <v>17694</v>
      </c>
      <c r="S609" t="s">
        <v>907</v>
      </c>
      <c r="T609" s="3" t="s">
        <v>17693</v>
      </c>
      <c r="U609" s="4" t="s">
        <v>17692</v>
      </c>
      <c r="V609" s="3" t="s">
        <v>10197</v>
      </c>
      <c r="W609" s="4" t="s">
        <v>17691</v>
      </c>
      <c r="X609" s="3" t="s">
        <v>17690</v>
      </c>
      <c r="Y609" s="4" t="s">
        <v>17689</v>
      </c>
      <c r="Z609" t="s">
        <v>907</v>
      </c>
      <c r="AA609" s="3" t="s">
        <v>17688</v>
      </c>
      <c r="AB609" s="4" t="s">
        <v>17687</v>
      </c>
      <c r="AC609" s="3" t="s">
        <v>17686</v>
      </c>
      <c r="AD609" s="4"/>
      <c r="AE609" s="3" t="s">
        <v>17685</v>
      </c>
      <c r="AF609" s="4"/>
      <c r="AG609" s="3" t="s">
        <v>17684</v>
      </c>
      <c r="AH609" s="4"/>
      <c r="AI609" s="3" t="s">
        <v>17683</v>
      </c>
      <c r="AJ609" s="4" t="s">
        <v>17682</v>
      </c>
      <c r="AK609" s="3" t="s">
        <v>17681</v>
      </c>
      <c r="AL609" s="4"/>
      <c r="AM609" s="3" t="s">
        <v>17680</v>
      </c>
      <c r="AN609" s="4"/>
      <c r="AO609" s="3" t="s">
        <v>17679</v>
      </c>
      <c r="AP609" s="4"/>
      <c r="AQ609" s="3" t="s">
        <v>17678</v>
      </c>
      <c r="AR609" s="4" t="s">
        <v>17677</v>
      </c>
      <c r="AS609" s="3" t="s">
        <v>17676</v>
      </c>
      <c r="AT609" s="4"/>
      <c r="AU609" s="3" t="s">
        <v>17675</v>
      </c>
      <c r="AV609" s="4"/>
      <c r="AW609" s="3" t="s">
        <v>17674</v>
      </c>
      <c r="AX609" s="4"/>
      <c r="AY609" s="3" t="s">
        <v>17673</v>
      </c>
      <c r="AZ609" s="4"/>
      <c r="BA609" s="3" t="s">
        <v>17672</v>
      </c>
      <c r="BB609" s="4"/>
      <c r="BC609" s="3" t="s">
        <v>17671</v>
      </c>
      <c r="BD609" s="4"/>
      <c r="BE609" s="3" t="s">
        <v>17670</v>
      </c>
    </row>
    <row r="610" spans="2:57" customFormat="1">
      <c r="B610">
        <f>IFERROR(VLOOKUP(E610,Swadesh!$C$6:$D$212,2,FALSE),"")</f>
        <v>59</v>
      </c>
      <c r="D610" t="s">
        <v>17093</v>
      </c>
      <c r="E610" s="6" t="s">
        <v>17669</v>
      </c>
      <c r="F610" s="5">
        <v>8.57</v>
      </c>
      <c r="G610">
        <f t="shared" si="9"/>
        <v>2</v>
      </c>
      <c r="H610" s="3" t="s">
        <v>17668</v>
      </c>
      <c r="I610" s="4"/>
      <c r="J610" s="3" t="s">
        <v>17667</v>
      </c>
      <c r="K610" s="4" t="s">
        <v>1932</v>
      </c>
      <c r="L610" s="3" t="s">
        <v>17666</v>
      </c>
      <c r="M610" s="4"/>
      <c r="N610" s="3" t="s">
        <v>17665</v>
      </c>
      <c r="O610" s="4"/>
      <c r="P610" t="s">
        <v>907</v>
      </c>
      <c r="Q610" s="3"/>
      <c r="R610" s="4" t="s">
        <v>17664</v>
      </c>
      <c r="S610" t="s">
        <v>907</v>
      </c>
      <c r="T610" s="3" t="s">
        <v>17663</v>
      </c>
      <c r="U610" s="4" t="s">
        <v>17662</v>
      </c>
      <c r="V610" s="3" t="s">
        <v>17661</v>
      </c>
      <c r="W610" s="4"/>
      <c r="X610" s="3" t="s">
        <v>17660</v>
      </c>
      <c r="Y610" s="4"/>
      <c r="Z610" t="s">
        <v>907</v>
      </c>
      <c r="AA610" s="3" t="s">
        <v>17659</v>
      </c>
      <c r="AB610" s="4" t="s">
        <v>17658</v>
      </c>
      <c r="AC610" s="3" t="s">
        <v>17657</v>
      </c>
      <c r="AD610" s="4"/>
      <c r="AE610" s="3" t="s">
        <v>17656</v>
      </c>
      <c r="AF610" s="4"/>
      <c r="AG610" s="3" t="s">
        <v>17655</v>
      </c>
      <c r="AH610" s="4"/>
      <c r="AI610" s="3" t="s">
        <v>17654</v>
      </c>
      <c r="AJ610" s="4"/>
      <c r="AK610" s="3" t="s">
        <v>17653</v>
      </c>
      <c r="AL610" s="4" t="s">
        <v>17652</v>
      </c>
      <c r="AM610" s="3" t="s">
        <v>17651</v>
      </c>
      <c r="AN610" s="4"/>
      <c r="AO610" s="3" t="s">
        <v>17650</v>
      </c>
      <c r="AP610" s="4"/>
      <c r="AQ610" s="3" t="s">
        <v>17649</v>
      </c>
      <c r="AR610" s="4" t="s">
        <v>17648</v>
      </c>
      <c r="AS610" s="3" t="s">
        <v>17647</v>
      </c>
      <c r="AT610" s="4"/>
      <c r="AU610" s="3" t="s">
        <v>17646</v>
      </c>
      <c r="AV610" s="4"/>
      <c r="AW610" s="3" t="s">
        <v>17645</v>
      </c>
      <c r="AX610" s="4"/>
      <c r="AY610" s="3" t="s">
        <v>17644</v>
      </c>
      <c r="AZ610" s="4"/>
      <c r="BA610" s="3" t="s">
        <v>17643</v>
      </c>
      <c r="BB610" s="4"/>
      <c r="BC610" s="3" t="s">
        <v>17642</v>
      </c>
      <c r="BD610" s="4"/>
      <c r="BE610" s="3" t="s">
        <v>17641</v>
      </c>
    </row>
    <row r="611" spans="2:57" customFormat="1">
      <c r="B611">
        <f>IFERROR(VLOOKUP(E611,Swadesh!$C$6:$D$212,2,FALSE),"")</f>
        <v>51</v>
      </c>
      <c r="D611" t="s">
        <v>17093</v>
      </c>
      <c r="E611" s="6" t="s">
        <v>17640</v>
      </c>
      <c r="F611" s="5">
        <v>8.6</v>
      </c>
      <c r="G611">
        <f t="shared" si="9"/>
        <v>1</v>
      </c>
      <c r="H611" s="3" t="s">
        <v>17639</v>
      </c>
      <c r="I611" s="4"/>
      <c r="J611" s="3" t="s">
        <v>17638</v>
      </c>
      <c r="K611" s="4" t="s">
        <v>17637</v>
      </c>
      <c r="L611" s="3" t="s">
        <v>17636</v>
      </c>
      <c r="M611" s="4"/>
      <c r="N611" s="3" t="s">
        <v>17635</v>
      </c>
      <c r="O611" s="4"/>
      <c r="P611" t="s">
        <v>907</v>
      </c>
      <c r="Q611" s="3"/>
      <c r="R611" s="4" t="s">
        <v>17634</v>
      </c>
      <c r="S611" t="s">
        <v>907</v>
      </c>
      <c r="T611" s="3" t="s">
        <v>17633</v>
      </c>
      <c r="U611" s="4"/>
      <c r="V611" s="3"/>
      <c r="W611" s="4"/>
      <c r="X611" s="3" t="s">
        <v>17632</v>
      </c>
      <c r="Y611" s="4"/>
      <c r="Z611" t="s">
        <v>907</v>
      </c>
      <c r="AA611" s="3" t="s">
        <v>17631</v>
      </c>
      <c r="AB611" s="4" t="s">
        <v>17630</v>
      </c>
      <c r="AC611" s="3" t="s">
        <v>17629</v>
      </c>
      <c r="AD611" s="4"/>
      <c r="AE611" s="3" t="s">
        <v>17628</v>
      </c>
      <c r="AF611" s="4" t="s">
        <v>2353</v>
      </c>
      <c r="AG611" s="3"/>
      <c r="AH611" s="4"/>
      <c r="AI611" s="3" t="s">
        <v>17627</v>
      </c>
      <c r="AJ611" s="4"/>
      <c r="AK611" s="3" t="s">
        <v>17626</v>
      </c>
      <c r="AL611" s="4"/>
      <c r="AM611" s="3" t="s">
        <v>17625</v>
      </c>
      <c r="AN611" s="4"/>
      <c r="AO611" s="3"/>
      <c r="AP611" s="4"/>
      <c r="AQ611" s="3" t="s">
        <v>17624</v>
      </c>
      <c r="AR611" s="4"/>
      <c r="AS611" s="3" t="s">
        <v>17623</v>
      </c>
      <c r="AT611" s="4"/>
      <c r="AU611" s="3" t="s">
        <v>17622</v>
      </c>
      <c r="AV611" s="4"/>
      <c r="AW611" s="3" t="s">
        <v>17621</v>
      </c>
      <c r="AX611" s="4"/>
      <c r="AY611" s="3" t="s">
        <v>17620</v>
      </c>
      <c r="AZ611" s="4"/>
      <c r="BA611" s="3" t="s">
        <v>17619</v>
      </c>
      <c r="BB611" s="4"/>
      <c r="BC611" s="3" t="s">
        <v>17618</v>
      </c>
      <c r="BD611" s="4"/>
      <c r="BE611" s="3" t="s">
        <v>17617</v>
      </c>
    </row>
    <row r="612" spans="2:57" customFormat="1">
      <c r="B612" t="str">
        <f>IFERROR(VLOOKUP(E612,Swadesh!$C$6:$D$212,2,FALSE),"")</f>
        <v/>
      </c>
      <c r="D612" t="s">
        <v>17093</v>
      </c>
      <c r="E612" s="6" t="s">
        <v>17616</v>
      </c>
      <c r="F612" s="5">
        <v>8.61</v>
      </c>
      <c r="G612">
        <f t="shared" si="9"/>
        <v>2</v>
      </c>
      <c r="H612" s="3"/>
      <c r="I612" s="4" t="s">
        <v>17615</v>
      </c>
      <c r="J612" s="3" t="s">
        <v>17614</v>
      </c>
      <c r="K612" s="4" t="s">
        <v>959</v>
      </c>
      <c r="L612" s="3" t="s">
        <v>17521</v>
      </c>
      <c r="M612" s="4"/>
      <c r="N612" s="3" t="s">
        <v>17613</v>
      </c>
      <c r="O612" s="4"/>
      <c r="P612" t="s">
        <v>907</v>
      </c>
      <c r="Q612" s="3"/>
      <c r="R612" s="4"/>
      <c r="S612" t="s">
        <v>907</v>
      </c>
      <c r="T612" s="3"/>
      <c r="U612" s="4"/>
      <c r="V612" s="3"/>
      <c r="W612" s="4"/>
      <c r="X612" s="3" t="s">
        <v>17612</v>
      </c>
      <c r="Y612" s="4"/>
      <c r="Z612" t="s">
        <v>907</v>
      </c>
      <c r="AA612" s="3" t="s">
        <v>17611</v>
      </c>
      <c r="AB612" s="4"/>
      <c r="AC612" s="3" t="s">
        <v>17610</v>
      </c>
      <c r="AD612" s="4"/>
      <c r="AE612" s="3" t="s">
        <v>17609</v>
      </c>
      <c r="AF612" s="4" t="s">
        <v>17608</v>
      </c>
      <c r="AG612" s="3" t="s">
        <v>17607</v>
      </c>
      <c r="AH612" s="4"/>
      <c r="AI612" s="3" t="s">
        <v>17606</v>
      </c>
      <c r="AJ612" s="4"/>
      <c r="AK612" s="3" t="s">
        <v>17605</v>
      </c>
      <c r="AL612" s="4"/>
      <c r="AM612" s="3" t="s">
        <v>17604</v>
      </c>
      <c r="AN612" s="4"/>
      <c r="AO612" s="3" t="s">
        <v>17603</v>
      </c>
      <c r="AP612" s="4"/>
      <c r="AQ612" s="3" t="s">
        <v>17602</v>
      </c>
      <c r="AR612" s="4"/>
      <c r="AS612" s="3" t="s">
        <v>923</v>
      </c>
      <c r="AT612" s="4"/>
      <c r="AU612" s="3" t="s">
        <v>17601</v>
      </c>
      <c r="AV612" s="4"/>
      <c r="AW612" s="3" t="s">
        <v>7725</v>
      </c>
      <c r="AX612" s="4"/>
      <c r="AY612" s="3" t="s">
        <v>17600</v>
      </c>
      <c r="AZ612" s="4"/>
      <c r="BA612" s="3" t="s">
        <v>17599</v>
      </c>
      <c r="BB612" s="4"/>
      <c r="BC612" s="3" t="s">
        <v>17598</v>
      </c>
      <c r="BD612" s="4"/>
      <c r="BE612" s="3" t="s">
        <v>17597</v>
      </c>
    </row>
    <row r="613" spans="2:57" customFormat="1">
      <c r="B613" t="str">
        <f>IFERROR(VLOOKUP(E613,Swadesh!$C$6:$D$212,2,FALSE),"")</f>
        <v/>
      </c>
      <c r="D613" t="s">
        <v>17093</v>
      </c>
      <c r="E613" s="6" t="s">
        <v>17596</v>
      </c>
      <c r="F613" s="5">
        <v>8.6199999999999992</v>
      </c>
      <c r="G613">
        <f t="shared" si="9"/>
        <v>2</v>
      </c>
      <c r="H613" s="3"/>
      <c r="I613" s="4"/>
      <c r="J613" s="3" t="s">
        <v>17595</v>
      </c>
      <c r="K613" s="4"/>
      <c r="L613" s="3"/>
      <c r="M613" s="4"/>
      <c r="N613" s="3" t="s">
        <v>17594</v>
      </c>
      <c r="O613" s="4"/>
      <c r="P613" t="s">
        <v>907</v>
      </c>
      <c r="Q613" s="3"/>
      <c r="R613" s="4"/>
      <c r="S613" t="s">
        <v>907</v>
      </c>
      <c r="T613" s="3"/>
      <c r="U613" s="4"/>
      <c r="V613" s="3" t="s">
        <v>17593</v>
      </c>
      <c r="W613" s="4"/>
      <c r="X613" s="3"/>
      <c r="Y613" s="4"/>
      <c r="Z613" t="s">
        <v>907</v>
      </c>
      <c r="AA613" s="3"/>
      <c r="AB613" s="4"/>
      <c r="AC613" s="3" t="s">
        <v>17592</v>
      </c>
      <c r="AD613" s="4"/>
      <c r="AE613" s="3" t="s">
        <v>17591</v>
      </c>
      <c r="AF613" s="4" t="s">
        <v>17590</v>
      </c>
      <c r="AG613" s="3" t="s">
        <v>17589</v>
      </c>
      <c r="AH613" s="4"/>
      <c r="AI613" s="3" t="s">
        <v>17588</v>
      </c>
      <c r="AJ613" s="4"/>
      <c r="AK613" s="3" t="s">
        <v>17587</v>
      </c>
      <c r="AL613" s="4"/>
      <c r="AM613" s="3" t="s">
        <v>17586</v>
      </c>
      <c r="AN613" s="4"/>
      <c r="AO613" s="3" t="s">
        <v>3812</v>
      </c>
      <c r="AP613" s="4"/>
      <c r="AQ613" s="3" t="s">
        <v>3811</v>
      </c>
      <c r="AR613" s="4"/>
      <c r="AS613" s="3" t="s">
        <v>923</v>
      </c>
      <c r="AT613" s="4"/>
      <c r="AU613" s="3" t="s">
        <v>17585</v>
      </c>
      <c r="AV613" s="4"/>
      <c r="AW613" s="3" t="s">
        <v>17584</v>
      </c>
      <c r="AX613" s="4"/>
      <c r="AY613" s="3" t="s">
        <v>17583</v>
      </c>
      <c r="AZ613" s="4"/>
      <c r="BA613" s="3" t="s">
        <v>17582</v>
      </c>
      <c r="BB613" s="4"/>
      <c r="BC613" s="3" t="s">
        <v>17581</v>
      </c>
      <c r="BD613" s="4"/>
      <c r="BE613" s="3" t="s">
        <v>17580</v>
      </c>
    </row>
    <row r="614" spans="2:57" customFormat="1">
      <c r="B614" t="str">
        <f>IFERROR(VLOOKUP(E614,Swadesh!$C$6:$D$212,2,FALSE),"")</f>
        <v/>
      </c>
      <c r="D614" t="s">
        <v>17093</v>
      </c>
      <c r="E614" s="6" t="s">
        <v>17579</v>
      </c>
      <c r="F614" s="5">
        <v>8.6300000000000008</v>
      </c>
      <c r="G614">
        <f t="shared" si="9"/>
        <v>2</v>
      </c>
      <c r="H614" s="3" t="s">
        <v>17578</v>
      </c>
      <c r="I614" s="4"/>
      <c r="J614" s="3" t="s">
        <v>17577</v>
      </c>
      <c r="K614" s="4"/>
      <c r="L614" s="3"/>
      <c r="M614" s="4"/>
      <c r="N614" s="3" t="s">
        <v>17576</v>
      </c>
      <c r="O614" s="4"/>
      <c r="P614" t="s">
        <v>907</v>
      </c>
      <c r="Q614" s="3"/>
      <c r="R614" s="4"/>
      <c r="S614" t="s">
        <v>907</v>
      </c>
      <c r="T614" s="3"/>
      <c r="U614" s="4"/>
      <c r="V614" s="3"/>
      <c r="W614" s="4"/>
      <c r="X614" s="3"/>
      <c r="Y614" s="4"/>
      <c r="Z614" t="s">
        <v>907</v>
      </c>
      <c r="AA614" s="3"/>
      <c r="AB614" s="4"/>
      <c r="AC614" s="3" t="s">
        <v>17575</v>
      </c>
      <c r="AD614" s="4"/>
      <c r="AE614" s="3" t="s">
        <v>17574</v>
      </c>
      <c r="AF614" s="4"/>
      <c r="AG614" s="3" t="s">
        <v>17573</v>
      </c>
      <c r="AH614" s="4"/>
      <c r="AI614" s="3" t="s">
        <v>17572</v>
      </c>
      <c r="AJ614" s="4"/>
      <c r="AK614" s="3" t="s">
        <v>17571</v>
      </c>
      <c r="AL614" s="4"/>
      <c r="AM614" s="3" t="s">
        <v>17570</v>
      </c>
      <c r="AN614" s="4"/>
      <c r="AO614" s="3" t="s">
        <v>17569</v>
      </c>
      <c r="AP614" s="4"/>
      <c r="AQ614" s="3" t="s">
        <v>17568</v>
      </c>
      <c r="AR614" s="4"/>
      <c r="AS614" s="3" t="s">
        <v>923</v>
      </c>
      <c r="AT614" s="4"/>
      <c r="AU614" s="3" t="s">
        <v>17567</v>
      </c>
      <c r="AV614" s="4"/>
      <c r="AW614" s="3" t="s">
        <v>17566</v>
      </c>
      <c r="AX614" s="4"/>
      <c r="AY614" s="3" t="s">
        <v>923</v>
      </c>
      <c r="AZ614" s="4"/>
      <c r="BA614" s="3" t="s">
        <v>17565</v>
      </c>
      <c r="BB614" s="4"/>
      <c r="BC614" s="3" t="s">
        <v>17564</v>
      </c>
      <c r="BD614" s="4"/>
      <c r="BE614" s="3" t="s">
        <v>17563</v>
      </c>
    </row>
    <row r="615" spans="2:57" customFormat="1">
      <c r="B615" t="str">
        <f>IFERROR(VLOOKUP(E615,Swadesh!$C$6:$D$212,2,FALSE),"")</f>
        <v/>
      </c>
      <c r="D615" t="s">
        <v>17093</v>
      </c>
      <c r="E615" s="6" t="s">
        <v>17562</v>
      </c>
      <c r="F615" s="5">
        <v>8.64</v>
      </c>
      <c r="G615">
        <f t="shared" si="9"/>
        <v>2</v>
      </c>
      <c r="H615" s="3" t="s">
        <v>17561</v>
      </c>
      <c r="I615" s="4" t="s">
        <v>17560</v>
      </c>
      <c r="J615" s="3"/>
      <c r="K615" s="4"/>
      <c r="L615" s="3"/>
      <c r="M615" s="4"/>
      <c r="N615" s="3" t="s">
        <v>17559</v>
      </c>
      <c r="O615" s="4"/>
      <c r="P615" t="s">
        <v>907</v>
      </c>
      <c r="Q615" s="3"/>
      <c r="R615" s="4"/>
      <c r="S615" t="s">
        <v>907</v>
      </c>
      <c r="T615" s="3"/>
      <c r="U615" s="4"/>
      <c r="V615" s="3" t="s">
        <v>17558</v>
      </c>
      <c r="W615" s="4" t="s">
        <v>17557</v>
      </c>
      <c r="X615" s="3"/>
      <c r="Y615" s="4"/>
      <c r="Z615" t="s">
        <v>907</v>
      </c>
      <c r="AA615" s="3"/>
      <c r="AB615" s="4" t="s">
        <v>17556</v>
      </c>
      <c r="AC615" s="3" t="s">
        <v>17555</v>
      </c>
      <c r="AD615" s="4"/>
      <c r="AE615" s="3" t="s">
        <v>17554</v>
      </c>
      <c r="AF615" s="4" t="s">
        <v>17553</v>
      </c>
      <c r="AG615" s="3" t="s">
        <v>17552</v>
      </c>
      <c r="AH615" s="4"/>
      <c r="AI615" s="3" t="s">
        <v>17551</v>
      </c>
      <c r="AJ615" s="4"/>
      <c r="AK615" s="3" t="s">
        <v>17550</v>
      </c>
      <c r="AL615" s="4"/>
      <c r="AM615" s="3" t="s">
        <v>17550</v>
      </c>
      <c r="AN615" s="4"/>
      <c r="AO615" s="3" t="s">
        <v>17549</v>
      </c>
      <c r="AP615" s="4"/>
      <c r="AQ615" s="3" t="s">
        <v>17548</v>
      </c>
      <c r="AR615" s="4"/>
      <c r="AS615" s="3" t="s">
        <v>923</v>
      </c>
      <c r="AT615" s="4"/>
      <c r="AU615" s="3" t="s">
        <v>17547</v>
      </c>
      <c r="AV615" s="4"/>
      <c r="AW615" s="3" t="s">
        <v>17546</v>
      </c>
      <c r="AX615" s="4"/>
      <c r="AY615" s="3" t="s">
        <v>17545</v>
      </c>
      <c r="AZ615" s="4"/>
      <c r="BA615" s="3" t="s">
        <v>17544</v>
      </c>
      <c r="BB615" s="4"/>
      <c r="BC615" s="3" t="s">
        <v>17543</v>
      </c>
      <c r="BD615" s="4"/>
      <c r="BE615" s="3" t="s">
        <v>17542</v>
      </c>
    </row>
    <row r="616" spans="2:57" customFormat="1">
      <c r="B616" t="str">
        <f>IFERROR(VLOOKUP(E616,Swadesh!$C$6:$D$212,2,FALSE),"")</f>
        <v/>
      </c>
      <c r="D616" t="s">
        <v>17093</v>
      </c>
      <c r="E616" s="6" t="s">
        <v>17541</v>
      </c>
      <c r="F616" s="5">
        <v>8.65</v>
      </c>
      <c r="G616">
        <f t="shared" si="9"/>
        <v>2</v>
      </c>
      <c r="H616" s="3"/>
      <c r="I616" s="4" t="s">
        <v>17540</v>
      </c>
      <c r="J616" s="3" t="s">
        <v>17539</v>
      </c>
      <c r="K616" s="4" t="s">
        <v>959</v>
      </c>
      <c r="L616" s="3" t="s">
        <v>17538</v>
      </c>
      <c r="M616" s="4"/>
      <c r="N616" s="3" t="s">
        <v>17537</v>
      </c>
      <c r="O616" s="4"/>
      <c r="P616" t="s">
        <v>907</v>
      </c>
      <c r="Q616" s="3"/>
      <c r="R616" s="4"/>
      <c r="S616" t="s">
        <v>907</v>
      </c>
      <c r="T616" s="3"/>
      <c r="U616" s="4"/>
      <c r="V616" s="3"/>
      <c r="W616" s="4"/>
      <c r="X616" s="3"/>
      <c r="Y616" s="4"/>
      <c r="Z616" t="s">
        <v>907</v>
      </c>
      <c r="AA616" s="3"/>
      <c r="AB616" s="4"/>
      <c r="AC616" s="3" t="s">
        <v>17536</v>
      </c>
      <c r="AD616" s="4"/>
      <c r="AE616" s="3" t="s">
        <v>17535</v>
      </c>
      <c r="AF616" s="4"/>
      <c r="AG616" s="3"/>
      <c r="AH616" s="4"/>
      <c r="AI616" s="3" t="s">
        <v>17534</v>
      </c>
      <c r="AJ616" s="4"/>
      <c r="AK616" s="3" t="s">
        <v>17533</v>
      </c>
      <c r="AL616" s="4"/>
      <c r="AM616" s="3" t="s">
        <v>17532</v>
      </c>
      <c r="AN616" s="4"/>
      <c r="AO616" s="3" t="s">
        <v>17531</v>
      </c>
      <c r="AP616" s="4"/>
      <c r="AQ616" s="3" t="s">
        <v>17530</v>
      </c>
      <c r="AR616" s="4"/>
      <c r="AS616" s="3" t="s">
        <v>923</v>
      </c>
      <c r="AT616" s="4"/>
      <c r="AU616" s="3" t="s">
        <v>17529</v>
      </c>
      <c r="AV616" s="4"/>
      <c r="AW616" s="3" t="s">
        <v>17528</v>
      </c>
      <c r="AX616" s="4"/>
      <c r="AY616" s="3" t="s">
        <v>17527</v>
      </c>
      <c r="AZ616" s="4"/>
      <c r="BA616" s="3" t="s">
        <v>17526</v>
      </c>
      <c r="BB616" s="4"/>
      <c r="BC616" s="3" t="s">
        <v>17525</v>
      </c>
      <c r="BD616" s="4"/>
      <c r="BE616" s="3" t="s">
        <v>17524</v>
      </c>
    </row>
    <row r="617" spans="2:57" customFormat="1">
      <c r="B617" t="str">
        <f>IFERROR(VLOOKUP(E617,Swadesh!$C$6:$D$212,2,FALSE),"")</f>
        <v/>
      </c>
      <c r="D617" t="s">
        <v>17093</v>
      </c>
      <c r="E617" s="6" t="s">
        <v>17523</v>
      </c>
      <c r="F617" s="5">
        <v>8.66</v>
      </c>
      <c r="G617">
        <f t="shared" si="9"/>
        <v>2</v>
      </c>
      <c r="H617" s="3"/>
      <c r="I617" s="4"/>
      <c r="J617" s="3" t="s">
        <v>17522</v>
      </c>
      <c r="K617" s="4"/>
      <c r="L617" s="3" t="s">
        <v>17521</v>
      </c>
      <c r="M617" s="4"/>
      <c r="N617" s="3" t="s">
        <v>17520</v>
      </c>
      <c r="O617" s="4"/>
      <c r="P617" t="s">
        <v>907</v>
      </c>
      <c r="Q617" s="3"/>
      <c r="R617" s="4"/>
      <c r="S617" t="s">
        <v>907</v>
      </c>
      <c r="T617" s="3"/>
      <c r="U617" s="4"/>
      <c r="V617" s="3"/>
      <c r="W617" s="4"/>
      <c r="X617" s="3"/>
      <c r="Y617" s="4"/>
      <c r="Z617" t="s">
        <v>907</v>
      </c>
      <c r="AA617" s="3" t="s">
        <v>17519</v>
      </c>
      <c r="AB617" s="4" t="s">
        <v>17518</v>
      </c>
      <c r="AC617" s="3" t="s">
        <v>17517</v>
      </c>
      <c r="AD617" s="4"/>
      <c r="AE617" s="3" t="s">
        <v>4966</v>
      </c>
      <c r="AF617" s="4"/>
      <c r="AG617" s="3" t="s">
        <v>17516</v>
      </c>
      <c r="AH617" s="4"/>
      <c r="AI617" s="3" t="s">
        <v>17515</v>
      </c>
      <c r="AJ617" s="4"/>
      <c r="AK617" s="3" t="s">
        <v>17514</v>
      </c>
      <c r="AL617" s="4"/>
      <c r="AM617" s="3" t="s">
        <v>17513</v>
      </c>
      <c r="AN617" s="4"/>
      <c r="AO617" s="3" t="s">
        <v>17512</v>
      </c>
      <c r="AP617" s="4"/>
      <c r="AQ617" s="3" t="s">
        <v>17511</v>
      </c>
      <c r="AR617" s="4"/>
      <c r="AS617" s="3" t="s">
        <v>923</v>
      </c>
      <c r="AT617" s="4"/>
      <c r="AU617" s="3" t="s">
        <v>17510</v>
      </c>
      <c r="AV617" s="4"/>
      <c r="AW617" s="3" t="s">
        <v>17509</v>
      </c>
      <c r="AX617" s="4"/>
      <c r="AY617" s="3" t="s">
        <v>17508</v>
      </c>
      <c r="AZ617" s="4"/>
      <c r="BA617" s="3" t="s">
        <v>17507</v>
      </c>
      <c r="BB617" s="4"/>
      <c r="BC617" s="3" t="s">
        <v>17506</v>
      </c>
      <c r="BD617" s="4"/>
      <c r="BE617" s="3" t="s">
        <v>1872</v>
      </c>
    </row>
    <row r="618" spans="2:57" customFormat="1">
      <c r="B618" t="str">
        <f>IFERROR(VLOOKUP(E618,Swadesh!$C$6:$D$212,2,FALSE),"")</f>
        <v/>
      </c>
      <c r="D618" t="s">
        <v>17093</v>
      </c>
      <c r="E618" s="6" t="s">
        <v>17505</v>
      </c>
      <c r="F618" s="5">
        <v>8.67</v>
      </c>
      <c r="G618">
        <f t="shared" si="9"/>
        <v>2</v>
      </c>
      <c r="H618" s="3" t="s">
        <v>17504</v>
      </c>
      <c r="I618" s="4" t="s">
        <v>17503</v>
      </c>
      <c r="J618" s="3" t="s">
        <v>17502</v>
      </c>
      <c r="K618" s="4"/>
      <c r="L618" s="3" t="s">
        <v>17501</v>
      </c>
      <c r="M618" s="4"/>
      <c r="N618" s="3" t="s">
        <v>17500</v>
      </c>
      <c r="O618" s="4"/>
      <c r="P618" t="s">
        <v>907</v>
      </c>
      <c r="Q618" s="3"/>
      <c r="R618" s="4" t="s">
        <v>17499</v>
      </c>
      <c r="S618" t="s">
        <v>907</v>
      </c>
      <c r="T618" s="3" t="s">
        <v>17498</v>
      </c>
      <c r="U618" s="4"/>
      <c r="V618" s="3" t="s">
        <v>17497</v>
      </c>
      <c r="W618" s="4"/>
      <c r="X618" s="3" t="s">
        <v>17496</v>
      </c>
      <c r="Y618" s="4"/>
      <c r="Z618" t="s">
        <v>907</v>
      </c>
      <c r="AA618" s="3" t="s">
        <v>17495</v>
      </c>
      <c r="AB618" s="4" t="s">
        <v>17494</v>
      </c>
      <c r="AC618" s="3" t="s">
        <v>17493</v>
      </c>
      <c r="AD618" s="4"/>
      <c r="AE618" s="3" t="s">
        <v>17492</v>
      </c>
      <c r="AF618" s="4"/>
      <c r="AG618" s="3" t="s">
        <v>17491</v>
      </c>
      <c r="AH618" s="4"/>
      <c r="AI618" s="3" t="s">
        <v>17490</v>
      </c>
      <c r="AJ618" s="4"/>
      <c r="AK618" s="3" t="s">
        <v>17489</v>
      </c>
      <c r="AL618" s="4"/>
      <c r="AM618" s="3" t="s">
        <v>17488</v>
      </c>
      <c r="AN618" s="4"/>
      <c r="AO618" s="3" t="s">
        <v>17487</v>
      </c>
      <c r="AP618" s="4"/>
      <c r="AQ618" s="3" t="s">
        <v>17486</v>
      </c>
      <c r="AR618" s="4"/>
      <c r="AS618" s="3" t="s">
        <v>17485</v>
      </c>
      <c r="AT618" s="4"/>
      <c r="AU618" s="3" t="s">
        <v>17484</v>
      </c>
      <c r="AV618" s="4"/>
      <c r="AW618" s="3" t="s">
        <v>17483</v>
      </c>
      <c r="AX618" s="4"/>
      <c r="AY618" s="3" t="s">
        <v>17482</v>
      </c>
      <c r="AZ618" s="4"/>
      <c r="BA618" s="3" t="s">
        <v>17481</v>
      </c>
      <c r="BB618" s="4"/>
      <c r="BC618" s="3" t="s">
        <v>17480</v>
      </c>
      <c r="BD618" s="4"/>
      <c r="BE618" s="3" t="s">
        <v>17479</v>
      </c>
    </row>
    <row r="619" spans="2:57" customFormat="1">
      <c r="B619" t="str">
        <f>IFERROR(VLOOKUP(E619,Swadesh!$C$6:$D$212,2,FALSE),"")</f>
        <v/>
      </c>
      <c r="D619" t="s">
        <v>17093</v>
      </c>
      <c r="E619" s="6" t="s">
        <v>17478</v>
      </c>
      <c r="F619" s="5">
        <v>8.68</v>
      </c>
      <c r="G619">
        <f t="shared" si="9"/>
        <v>2</v>
      </c>
      <c r="H619" s="3"/>
      <c r="I619" s="4" t="s">
        <v>17477</v>
      </c>
      <c r="J619" s="3" t="s">
        <v>17476</v>
      </c>
      <c r="K619" s="4" t="s">
        <v>1176</v>
      </c>
      <c r="L619" s="3" t="s">
        <v>17475</v>
      </c>
      <c r="M619" s="4"/>
      <c r="N619" s="3" t="s">
        <v>17474</v>
      </c>
      <c r="O619" s="4"/>
      <c r="P619" t="s">
        <v>907</v>
      </c>
      <c r="Q619" s="3"/>
      <c r="R619" s="4"/>
      <c r="S619" t="s">
        <v>907</v>
      </c>
      <c r="T619" s="3"/>
      <c r="U619" s="4"/>
      <c r="V619" s="3" t="s">
        <v>17473</v>
      </c>
      <c r="W619" s="4"/>
      <c r="X619" s="3" t="s">
        <v>17472</v>
      </c>
      <c r="Y619" s="4"/>
      <c r="Z619" t="s">
        <v>907</v>
      </c>
      <c r="AA619" s="3"/>
      <c r="AB619" s="4"/>
      <c r="AC619" s="3" t="s">
        <v>17471</v>
      </c>
      <c r="AD619" s="4"/>
      <c r="AE619" s="3" t="s">
        <v>17470</v>
      </c>
      <c r="AF619" s="4"/>
      <c r="AG619" s="3"/>
      <c r="AH619" s="4"/>
      <c r="AI619" s="3" t="s">
        <v>17469</v>
      </c>
      <c r="AJ619" s="4"/>
      <c r="AK619" s="3" t="s">
        <v>17468</v>
      </c>
      <c r="AL619" s="4"/>
      <c r="AM619" s="3" t="s">
        <v>17467</v>
      </c>
      <c r="AN619" s="4"/>
      <c r="AO619" s="3"/>
      <c r="AP619" s="4"/>
      <c r="AQ619" s="3" t="s">
        <v>17466</v>
      </c>
      <c r="AR619" s="4"/>
      <c r="AS619" s="3" t="s">
        <v>923</v>
      </c>
      <c r="AT619" s="4"/>
      <c r="AU619" s="3" t="s">
        <v>3522</v>
      </c>
      <c r="AV619" s="4"/>
      <c r="AW619" s="3" t="s">
        <v>17465</v>
      </c>
      <c r="AX619" s="4"/>
      <c r="AY619" s="3" t="s">
        <v>923</v>
      </c>
      <c r="AZ619" s="4"/>
      <c r="BA619" s="3" t="s">
        <v>17464</v>
      </c>
      <c r="BB619" s="4"/>
      <c r="BC619" s="3" t="s">
        <v>923</v>
      </c>
      <c r="BD619" s="4"/>
      <c r="BE619" s="3" t="s">
        <v>17463</v>
      </c>
    </row>
    <row r="620" spans="2:57" customFormat="1">
      <c r="B620" t="str">
        <f>IFERROR(VLOOKUP(E620,Swadesh!$C$6:$D$212,2,FALSE),"")</f>
        <v/>
      </c>
      <c r="D620" t="s">
        <v>17093</v>
      </c>
      <c r="E620" s="6" t="s">
        <v>17462</v>
      </c>
      <c r="F620" s="5">
        <v>8.69</v>
      </c>
      <c r="G620">
        <f t="shared" si="9"/>
        <v>2</v>
      </c>
      <c r="H620" s="3" t="s">
        <v>17461</v>
      </c>
      <c r="I620" s="4" t="s">
        <v>17460</v>
      </c>
      <c r="J620" s="3" t="s">
        <v>17459</v>
      </c>
      <c r="K620" s="4" t="s">
        <v>17458</v>
      </c>
      <c r="L620" s="3" t="s">
        <v>17457</v>
      </c>
      <c r="M620" s="4"/>
      <c r="N620" s="3" t="s">
        <v>17456</v>
      </c>
      <c r="O620" s="4"/>
      <c r="P620" t="s">
        <v>907</v>
      </c>
      <c r="Q620" s="3"/>
      <c r="R620" s="4"/>
      <c r="S620" t="s">
        <v>907</v>
      </c>
      <c r="T620" s="3"/>
      <c r="U620" s="4"/>
      <c r="V620" s="3" t="s">
        <v>17455</v>
      </c>
      <c r="W620" s="4"/>
      <c r="X620" s="3" t="s">
        <v>17454</v>
      </c>
      <c r="Y620" s="4"/>
      <c r="Z620" t="s">
        <v>907</v>
      </c>
      <c r="AA620" s="3" t="s">
        <v>17453</v>
      </c>
      <c r="AB620" s="4" t="s">
        <v>17452</v>
      </c>
      <c r="AC620" s="3" t="s">
        <v>17451</v>
      </c>
      <c r="AD620" s="4"/>
      <c r="AE620" s="3" t="s">
        <v>17437</v>
      </c>
      <c r="AF620" s="4"/>
      <c r="AG620" s="3"/>
      <c r="AH620" s="4"/>
      <c r="AI620" s="3" t="s">
        <v>17450</v>
      </c>
      <c r="AJ620" s="4"/>
      <c r="AK620" s="3" t="s">
        <v>17449</v>
      </c>
      <c r="AL620" s="4"/>
      <c r="AM620" s="3" t="s">
        <v>17448</v>
      </c>
      <c r="AN620" s="4"/>
      <c r="AO620" s="3"/>
      <c r="AP620" s="4"/>
      <c r="AQ620" s="3" t="s">
        <v>17447</v>
      </c>
      <c r="AR620" s="4"/>
      <c r="AS620" s="3" t="s">
        <v>923</v>
      </c>
      <c r="AT620" s="4"/>
      <c r="AU620" s="3" t="s">
        <v>3522</v>
      </c>
      <c r="AV620" s="4"/>
      <c r="AW620" s="3" t="s">
        <v>17446</v>
      </c>
      <c r="AX620" s="4"/>
      <c r="AY620" s="3" t="s">
        <v>923</v>
      </c>
      <c r="AZ620" s="4"/>
      <c r="BA620" s="3" t="s">
        <v>17445</v>
      </c>
      <c r="BB620" s="4"/>
      <c r="BC620" s="3" t="s">
        <v>923</v>
      </c>
      <c r="BD620" s="4"/>
      <c r="BE620" s="3" t="s">
        <v>17444</v>
      </c>
    </row>
    <row r="621" spans="2:57" customFormat="1">
      <c r="B621" t="str">
        <f>IFERROR(VLOOKUP(E621,Swadesh!$C$6:$D$212,2,FALSE),"")</f>
        <v/>
      </c>
      <c r="D621" t="s">
        <v>17093</v>
      </c>
      <c r="E621" s="6" t="s">
        <v>17434</v>
      </c>
      <c r="F621" s="5">
        <v>8.6910000000000007</v>
      </c>
      <c r="G621">
        <f t="shared" si="9"/>
        <v>3</v>
      </c>
      <c r="H621" s="3"/>
      <c r="I621" s="4" t="s">
        <v>17443</v>
      </c>
      <c r="J621" s="3" t="s">
        <v>17442</v>
      </c>
      <c r="K621" s="4" t="s">
        <v>959</v>
      </c>
      <c r="L621" s="3" t="s">
        <v>17441</v>
      </c>
      <c r="M621" s="4" t="s">
        <v>17440</v>
      </c>
      <c r="N621" s="3" t="s">
        <v>17439</v>
      </c>
      <c r="O621" s="4"/>
      <c r="P621" t="s">
        <v>907</v>
      </c>
      <c r="Q621" s="3"/>
      <c r="R621" s="4"/>
      <c r="S621" t="s">
        <v>907</v>
      </c>
      <c r="T621" s="3"/>
      <c r="U621" s="4"/>
      <c r="V621" s="3"/>
      <c r="W621" s="4"/>
      <c r="X621" s="3" t="s">
        <v>17438</v>
      </c>
      <c r="Y621" s="4"/>
      <c r="Z621" t="s">
        <v>907</v>
      </c>
      <c r="AA621" s="3"/>
      <c r="AB621" s="4"/>
      <c r="AC621" s="3" t="s">
        <v>17433</v>
      </c>
      <c r="AD621" s="4"/>
      <c r="AE621" s="3" t="s">
        <v>17437</v>
      </c>
      <c r="AF621" s="4"/>
      <c r="AG621" s="3"/>
      <c r="AH621" s="4"/>
      <c r="AI621" s="3" t="s">
        <v>17436</v>
      </c>
      <c r="AJ621" s="4"/>
      <c r="AK621" s="3" t="s">
        <v>17435</v>
      </c>
      <c r="AL621" s="4"/>
      <c r="AM621" s="3" t="s">
        <v>17434</v>
      </c>
      <c r="AN621" s="4"/>
      <c r="AO621" s="3"/>
      <c r="AP621" s="4"/>
      <c r="AQ621" s="3" t="s">
        <v>17433</v>
      </c>
      <c r="AR621" s="4"/>
      <c r="AS621" s="3" t="s">
        <v>923</v>
      </c>
      <c r="AT621" s="4"/>
      <c r="AU621" s="3" t="s">
        <v>17432</v>
      </c>
      <c r="AV621" s="4" t="s">
        <v>17431</v>
      </c>
      <c r="AW621" s="3" t="s">
        <v>17430</v>
      </c>
      <c r="AX621" s="4"/>
      <c r="AY621" s="3" t="s">
        <v>923</v>
      </c>
      <c r="AZ621" s="4"/>
      <c r="BA621" s="3" t="s">
        <v>17429</v>
      </c>
      <c r="BB621" s="4"/>
      <c r="BC621" s="3" t="s">
        <v>923</v>
      </c>
      <c r="BD621" s="4"/>
      <c r="BE621" s="3" t="s">
        <v>17428</v>
      </c>
    </row>
    <row r="622" spans="2:57" customFormat="1">
      <c r="B622" t="str">
        <f>IFERROR(VLOOKUP(E622,Swadesh!$C$6:$D$212,2,FALSE),"")</f>
        <v/>
      </c>
      <c r="D622" t="s">
        <v>17093</v>
      </c>
      <c r="E622" s="6" t="s">
        <v>17427</v>
      </c>
      <c r="F622" s="5">
        <v>8.7200000000000006</v>
      </c>
      <c r="G622">
        <f t="shared" si="9"/>
        <v>2</v>
      </c>
      <c r="H622" s="3" t="s">
        <v>17426</v>
      </c>
      <c r="I622" s="4"/>
      <c r="J622" s="3" t="s">
        <v>17425</v>
      </c>
      <c r="K622" s="4" t="s">
        <v>1176</v>
      </c>
      <c r="L622" s="3" t="s">
        <v>17424</v>
      </c>
      <c r="M622" s="4"/>
      <c r="N622" s="3" t="s">
        <v>17423</v>
      </c>
      <c r="O622" s="4"/>
      <c r="P622" t="s">
        <v>907</v>
      </c>
      <c r="Q622" s="3"/>
      <c r="R622" s="4"/>
      <c r="S622" t="s">
        <v>907</v>
      </c>
      <c r="T622" s="3"/>
      <c r="U622" s="4"/>
      <c r="V622" s="3" t="s">
        <v>17422</v>
      </c>
      <c r="W622" s="4"/>
      <c r="X622" s="3" t="s">
        <v>17421</v>
      </c>
      <c r="Y622" s="4"/>
      <c r="Z622" t="s">
        <v>907</v>
      </c>
      <c r="AA622" s="3"/>
      <c r="AB622" s="4"/>
      <c r="AC622" s="3" t="s">
        <v>17420</v>
      </c>
      <c r="AD622" s="4"/>
      <c r="AE622" s="3" t="s">
        <v>17419</v>
      </c>
      <c r="AF622" s="4" t="s">
        <v>17418</v>
      </c>
      <c r="AG622" s="3"/>
      <c r="AH622" s="4"/>
      <c r="AI622" s="3" t="s">
        <v>17417</v>
      </c>
      <c r="AJ622" s="4"/>
      <c r="AK622" s="3" t="s">
        <v>17416</v>
      </c>
      <c r="AL622" s="4" t="s">
        <v>17415</v>
      </c>
      <c r="AM622" s="3" t="s">
        <v>17414</v>
      </c>
      <c r="AN622" s="4"/>
      <c r="AO622" s="3"/>
      <c r="AP622" s="4"/>
      <c r="AQ622" s="3" t="s">
        <v>17413</v>
      </c>
      <c r="AR622" s="4"/>
      <c r="AS622" s="3" t="s">
        <v>923</v>
      </c>
      <c r="AT622" s="4"/>
      <c r="AU622" s="3" t="s">
        <v>17412</v>
      </c>
      <c r="AV622" s="4"/>
      <c r="AW622" s="3" t="s">
        <v>3850</v>
      </c>
      <c r="AX622" s="4"/>
      <c r="AY622" s="3" t="s">
        <v>17411</v>
      </c>
      <c r="AZ622" s="4"/>
      <c r="BA622" s="3" t="s">
        <v>17410</v>
      </c>
      <c r="BB622" s="4"/>
      <c r="BC622" s="3" t="s">
        <v>17385</v>
      </c>
      <c r="BD622" s="4"/>
      <c r="BE622" s="3" t="s">
        <v>17409</v>
      </c>
    </row>
    <row r="623" spans="2:57" customFormat="1">
      <c r="B623" t="str">
        <f>IFERROR(VLOOKUP(E623,Swadesh!$C$6:$D$212,2,FALSE),"")</f>
        <v/>
      </c>
      <c r="D623" t="s">
        <v>17093</v>
      </c>
      <c r="E623" s="6" t="s">
        <v>17408</v>
      </c>
      <c r="F623" s="5">
        <v>8.73</v>
      </c>
      <c r="G623">
        <f t="shared" si="9"/>
        <v>2</v>
      </c>
      <c r="H623" s="3" t="s">
        <v>17407</v>
      </c>
      <c r="I623" s="4"/>
      <c r="J623" s="3" t="s">
        <v>17406</v>
      </c>
      <c r="K623" s="4" t="s">
        <v>17405</v>
      </c>
      <c r="L623" s="3" t="s">
        <v>17404</v>
      </c>
      <c r="M623" s="4"/>
      <c r="N623" s="3" t="s">
        <v>17403</v>
      </c>
      <c r="O623" s="4"/>
      <c r="P623" t="s">
        <v>907</v>
      </c>
      <c r="Q623" s="3"/>
      <c r="R623" s="4"/>
      <c r="S623" t="s">
        <v>907</v>
      </c>
      <c r="T623" s="3" t="s">
        <v>17402</v>
      </c>
      <c r="U623" s="4" t="s">
        <v>17401</v>
      </c>
      <c r="V623" s="3" t="s">
        <v>17400</v>
      </c>
      <c r="W623" s="4"/>
      <c r="X623" s="3" t="s">
        <v>17399</v>
      </c>
      <c r="Y623" s="4"/>
      <c r="Z623" t="s">
        <v>907</v>
      </c>
      <c r="AA623" s="3" t="s">
        <v>17398</v>
      </c>
      <c r="AB623" s="4" t="s">
        <v>17397</v>
      </c>
      <c r="AC623" s="3" t="s">
        <v>17396</v>
      </c>
      <c r="AD623" s="4"/>
      <c r="AE623" s="3" t="s">
        <v>17395</v>
      </c>
      <c r="AF623" s="4"/>
      <c r="AG623" s="3"/>
      <c r="AH623" s="4"/>
      <c r="AI623" s="3" t="s">
        <v>17394</v>
      </c>
      <c r="AJ623" s="4"/>
      <c r="AK623" s="3" t="s">
        <v>17393</v>
      </c>
      <c r="AL623" s="4" t="s">
        <v>17392</v>
      </c>
      <c r="AM623" s="3" t="s">
        <v>17391</v>
      </c>
      <c r="AN623" s="4"/>
      <c r="AO623" s="3"/>
      <c r="AP623" s="4"/>
      <c r="AQ623" s="3" t="s">
        <v>17390</v>
      </c>
      <c r="AR623" s="4"/>
      <c r="AS623" s="3" t="s">
        <v>923</v>
      </c>
      <c r="AT623" s="4"/>
      <c r="AU623" s="3" t="s">
        <v>17389</v>
      </c>
      <c r="AV623" s="4"/>
      <c r="AW623" s="3" t="s">
        <v>17388</v>
      </c>
      <c r="AX623" s="4"/>
      <c r="AY623" s="3" t="s">
        <v>17387</v>
      </c>
      <c r="AZ623" s="4"/>
      <c r="BA623" s="3" t="s">
        <v>17386</v>
      </c>
      <c r="BB623" s="4"/>
      <c r="BC623" s="3" t="s">
        <v>17385</v>
      </c>
      <c r="BD623" s="4"/>
      <c r="BE623" s="3" t="s">
        <v>17384</v>
      </c>
    </row>
    <row r="624" spans="2:57" customFormat="1">
      <c r="B624" t="str">
        <f>IFERROR(VLOOKUP(E624,Swadesh!$C$6:$D$212,2,FALSE),"")</f>
        <v/>
      </c>
      <c r="D624" t="s">
        <v>17093</v>
      </c>
      <c r="E624" s="6" t="s">
        <v>17383</v>
      </c>
      <c r="F624" s="5">
        <v>8.74</v>
      </c>
      <c r="G624">
        <f t="shared" si="9"/>
        <v>2</v>
      </c>
      <c r="H624" s="3" t="s">
        <v>17382</v>
      </c>
      <c r="I624" s="4"/>
      <c r="J624" s="3" t="s">
        <v>17381</v>
      </c>
      <c r="K624" s="4" t="s">
        <v>17380</v>
      </c>
      <c r="L624" s="3" t="s">
        <v>17379</v>
      </c>
      <c r="M624" s="4"/>
      <c r="N624" s="3" t="s">
        <v>17378</v>
      </c>
      <c r="O624" s="4"/>
      <c r="P624" t="s">
        <v>907</v>
      </c>
      <c r="Q624" s="3"/>
      <c r="R624" s="4"/>
      <c r="S624" t="s">
        <v>907</v>
      </c>
      <c r="T624" s="3"/>
      <c r="U624" s="4"/>
      <c r="V624" s="3"/>
      <c r="W624" s="4"/>
      <c r="X624" s="3"/>
      <c r="Y624" s="4"/>
      <c r="Z624" t="s">
        <v>907</v>
      </c>
      <c r="AA624" s="3"/>
      <c r="AB624" s="4"/>
      <c r="AC624" s="3" t="s">
        <v>17377</v>
      </c>
      <c r="AD624" s="4"/>
      <c r="AE624" s="3" t="s">
        <v>17376</v>
      </c>
      <c r="AF624" s="4"/>
      <c r="AG624" s="3"/>
      <c r="AH624" s="4"/>
      <c r="AI624" s="3" t="s">
        <v>17375</v>
      </c>
      <c r="AJ624" s="4"/>
      <c r="AK624" s="3" t="s">
        <v>17374</v>
      </c>
      <c r="AL624" s="4"/>
      <c r="AM624" s="3" t="s">
        <v>17373</v>
      </c>
      <c r="AN624" s="4"/>
      <c r="AO624" s="3"/>
      <c r="AP624" s="4"/>
      <c r="AQ624" s="3" t="s">
        <v>17372</v>
      </c>
      <c r="AR624" s="4"/>
      <c r="AS624" s="3" t="s">
        <v>923</v>
      </c>
      <c r="AT624" s="4"/>
      <c r="AU624" s="3" t="s">
        <v>17371</v>
      </c>
      <c r="AV624" s="4"/>
      <c r="AW624" s="3" t="s">
        <v>17370</v>
      </c>
      <c r="AX624" s="4"/>
      <c r="AY624" s="3" t="s">
        <v>17369</v>
      </c>
      <c r="AZ624" s="4"/>
      <c r="BA624" s="3" t="s">
        <v>17368</v>
      </c>
      <c r="BB624" s="4"/>
      <c r="BC624" s="3" t="s">
        <v>17367</v>
      </c>
      <c r="BD624" s="4"/>
      <c r="BE624" s="3" t="s">
        <v>17366</v>
      </c>
    </row>
    <row r="625" spans="2:57" customFormat="1">
      <c r="B625">
        <f>IFERROR(VLOOKUP(E625,Swadesh!$C$6:$D$212,2,FALSE),"")</f>
        <v>58</v>
      </c>
      <c r="D625" t="s">
        <v>17093</v>
      </c>
      <c r="E625" s="6" t="s">
        <v>17350</v>
      </c>
      <c r="F625" s="5">
        <v>8.75</v>
      </c>
      <c r="G625">
        <f t="shared" si="9"/>
        <v>2</v>
      </c>
      <c r="H625" s="3" t="s">
        <v>17365</v>
      </c>
      <c r="I625" s="4"/>
      <c r="J625" s="3" t="s">
        <v>17364</v>
      </c>
      <c r="K625" s="4" t="s">
        <v>959</v>
      </c>
      <c r="L625" s="3"/>
      <c r="M625" s="4"/>
      <c r="N625" s="3" t="s">
        <v>17363</v>
      </c>
      <c r="O625" s="4"/>
      <c r="P625" t="s">
        <v>907</v>
      </c>
      <c r="Q625" s="3"/>
      <c r="R625" s="4" t="s">
        <v>17362</v>
      </c>
      <c r="S625" t="s">
        <v>907</v>
      </c>
      <c r="T625" s="3" t="s">
        <v>17361</v>
      </c>
      <c r="U625" s="4" t="s">
        <v>17360</v>
      </c>
      <c r="V625" s="3" t="s">
        <v>17359</v>
      </c>
      <c r="W625" s="4"/>
      <c r="X625" s="3" t="s">
        <v>17358</v>
      </c>
      <c r="Y625" s="4"/>
      <c r="Z625" t="s">
        <v>907</v>
      </c>
      <c r="AA625" s="3" t="s">
        <v>17357</v>
      </c>
      <c r="AB625" s="4" t="s">
        <v>17356</v>
      </c>
      <c r="AC625" s="3" t="s">
        <v>17355</v>
      </c>
      <c r="AD625" s="4"/>
      <c r="AE625" s="3" t="s">
        <v>17354</v>
      </c>
      <c r="AF625" s="4"/>
      <c r="AG625" s="3"/>
      <c r="AH625" s="4"/>
      <c r="AI625" s="3" t="s">
        <v>17353</v>
      </c>
      <c r="AJ625" s="4"/>
      <c r="AK625" s="3" t="s">
        <v>17352</v>
      </c>
      <c r="AL625" s="4"/>
      <c r="AM625" s="3" t="s">
        <v>17351</v>
      </c>
      <c r="AN625" s="4"/>
      <c r="AO625" s="3"/>
      <c r="AP625" s="4"/>
      <c r="AQ625" s="3" t="s">
        <v>17350</v>
      </c>
      <c r="AR625" s="4"/>
      <c r="AS625" s="3" t="s">
        <v>923</v>
      </c>
      <c r="AT625" s="4"/>
      <c r="AU625" s="3" t="s">
        <v>17349</v>
      </c>
      <c r="AV625" s="4"/>
      <c r="AW625" s="3" t="s">
        <v>17348</v>
      </c>
      <c r="AX625" s="4"/>
      <c r="AY625" s="3" t="s">
        <v>17347</v>
      </c>
      <c r="AZ625" s="4"/>
      <c r="BA625" s="3" t="s">
        <v>17346</v>
      </c>
      <c r="BB625" s="4"/>
      <c r="BC625" s="3" t="s">
        <v>17345</v>
      </c>
      <c r="BD625" s="4"/>
      <c r="BE625" s="3" t="s">
        <v>17344</v>
      </c>
    </row>
    <row r="626" spans="2:57" customFormat="1">
      <c r="B626" t="str">
        <f>IFERROR(VLOOKUP(E626,Swadesh!$C$6:$D$212,2,FALSE),"")</f>
        <v/>
      </c>
      <c r="D626" t="s">
        <v>17093</v>
      </c>
      <c r="E626" s="6" t="s">
        <v>17343</v>
      </c>
      <c r="F626" s="5">
        <v>8.76</v>
      </c>
      <c r="G626">
        <f t="shared" si="9"/>
        <v>2</v>
      </c>
      <c r="H626" s="3" t="s">
        <v>17342</v>
      </c>
      <c r="I626" s="4"/>
      <c r="J626" s="3" t="s">
        <v>17341</v>
      </c>
      <c r="K626" s="4" t="s">
        <v>17340</v>
      </c>
      <c r="L626" s="3" t="s">
        <v>17339</v>
      </c>
      <c r="M626" s="4"/>
      <c r="N626" s="3" t="s">
        <v>17338</v>
      </c>
      <c r="O626" s="4"/>
      <c r="P626" t="s">
        <v>907</v>
      </c>
      <c r="Q626" s="3" t="s">
        <v>17337</v>
      </c>
      <c r="R626" s="4"/>
      <c r="S626" t="s">
        <v>907</v>
      </c>
      <c r="T626" s="3" t="s">
        <v>17336</v>
      </c>
      <c r="U626" s="4" t="s">
        <v>17335</v>
      </c>
      <c r="V626" s="3" t="s">
        <v>17334</v>
      </c>
      <c r="W626" s="4"/>
      <c r="X626" s="3" t="s">
        <v>17333</v>
      </c>
      <c r="Y626" s="4"/>
      <c r="Z626" t="s">
        <v>907</v>
      </c>
      <c r="AA626" s="3" t="s">
        <v>17332</v>
      </c>
      <c r="AB626" s="4"/>
      <c r="AC626" s="3" t="s">
        <v>17331</v>
      </c>
      <c r="AD626" s="4"/>
      <c r="AE626" s="3" t="s">
        <v>17330</v>
      </c>
      <c r="AF626" s="4" t="s">
        <v>17329</v>
      </c>
      <c r="AG626" s="3"/>
      <c r="AH626" s="4"/>
      <c r="AI626" s="3" t="s">
        <v>17328</v>
      </c>
      <c r="AJ626" s="4"/>
      <c r="AK626" s="3" t="s">
        <v>17327</v>
      </c>
      <c r="AL626" s="4"/>
      <c r="AM626" s="3" t="s">
        <v>17326</v>
      </c>
      <c r="AN626" s="4"/>
      <c r="AO626" s="3"/>
      <c r="AP626" s="4"/>
      <c r="AQ626" s="3" t="s">
        <v>17325</v>
      </c>
      <c r="AR626" s="4"/>
      <c r="AS626" s="3" t="s">
        <v>923</v>
      </c>
      <c r="AT626" s="4"/>
      <c r="AU626" s="3" t="s">
        <v>17324</v>
      </c>
      <c r="AV626" s="4"/>
      <c r="AW626" s="3" t="s">
        <v>6066</v>
      </c>
      <c r="AX626" s="4"/>
      <c r="AY626" s="3" t="s">
        <v>17323</v>
      </c>
      <c r="AZ626" s="4"/>
      <c r="BA626" s="3" t="s">
        <v>17322</v>
      </c>
      <c r="BB626" s="4"/>
      <c r="BC626" s="3" t="s">
        <v>17321</v>
      </c>
      <c r="BD626" s="4"/>
      <c r="BE626" s="3" t="s">
        <v>17320</v>
      </c>
    </row>
    <row r="627" spans="2:57" customFormat="1">
      <c r="B627" t="str">
        <f>IFERROR(VLOOKUP(E627,Swadesh!$C$6:$D$212,2,FALSE),"")</f>
        <v/>
      </c>
      <c r="D627" t="s">
        <v>17093</v>
      </c>
      <c r="E627" s="6" t="s">
        <v>17319</v>
      </c>
      <c r="F627" s="5">
        <v>8.81</v>
      </c>
      <c r="G627">
        <f t="shared" si="9"/>
        <v>2</v>
      </c>
      <c r="H627" s="3" t="s">
        <v>17318</v>
      </c>
      <c r="I627" s="4"/>
      <c r="J627" s="3" t="s">
        <v>17317</v>
      </c>
      <c r="K627" s="4" t="s">
        <v>1031</v>
      </c>
      <c r="L627" s="3" t="s">
        <v>17316</v>
      </c>
      <c r="M627" s="4"/>
      <c r="N627" s="3" t="s">
        <v>17315</v>
      </c>
      <c r="O627" s="4"/>
      <c r="P627" t="s">
        <v>907</v>
      </c>
      <c r="Q627" s="3"/>
      <c r="R627" s="4"/>
      <c r="S627" t="s">
        <v>907</v>
      </c>
      <c r="T627" s="3" t="s">
        <v>17314</v>
      </c>
      <c r="U627" s="4"/>
      <c r="V627" s="3"/>
      <c r="W627" s="4"/>
      <c r="X627" s="3" t="s">
        <v>17313</v>
      </c>
      <c r="Y627" s="4"/>
      <c r="Z627" t="s">
        <v>907</v>
      </c>
      <c r="AA627" s="3" t="s">
        <v>17312</v>
      </c>
      <c r="AB627" s="4"/>
      <c r="AC627" s="3" t="s">
        <v>17311</v>
      </c>
      <c r="AD627" s="4"/>
      <c r="AE627" s="3" t="s">
        <v>17310</v>
      </c>
      <c r="AF627" s="4"/>
      <c r="AG627" s="3"/>
      <c r="AH627" s="4"/>
      <c r="AI627" s="3" t="s">
        <v>17309</v>
      </c>
      <c r="AJ627" s="4"/>
      <c r="AK627" s="3" t="s">
        <v>923</v>
      </c>
      <c r="AL627" s="4"/>
      <c r="AM627" s="3" t="s">
        <v>17308</v>
      </c>
      <c r="AN627" s="4"/>
      <c r="AO627" s="3"/>
      <c r="AP627" s="4"/>
      <c r="AQ627" s="3" t="s">
        <v>17307</v>
      </c>
      <c r="AR627" s="4"/>
      <c r="AS627" s="3" t="s">
        <v>17306</v>
      </c>
      <c r="AT627" s="4"/>
      <c r="AU627" s="3" t="s">
        <v>17305</v>
      </c>
      <c r="AV627" s="4"/>
      <c r="AW627" s="3" t="s">
        <v>17304</v>
      </c>
      <c r="AX627" s="4"/>
      <c r="AY627" s="3" t="s">
        <v>923</v>
      </c>
      <c r="AZ627" s="4"/>
      <c r="BA627" s="3" t="s">
        <v>17303</v>
      </c>
      <c r="BB627" s="4"/>
      <c r="BC627" s="3" t="s">
        <v>17302</v>
      </c>
      <c r="BD627" s="4"/>
      <c r="BE627" s="3" t="s">
        <v>17301</v>
      </c>
    </row>
    <row r="628" spans="2:57" customFormat="1">
      <c r="B628" t="str">
        <f>IFERROR(VLOOKUP(E628,Swadesh!$C$6:$D$212,2,FALSE),"")</f>
        <v/>
      </c>
      <c r="D628" t="s">
        <v>17093</v>
      </c>
      <c r="E628" s="6" t="s">
        <v>17300</v>
      </c>
      <c r="F628" s="5">
        <v>8.82</v>
      </c>
      <c r="G628">
        <f t="shared" si="9"/>
        <v>2</v>
      </c>
      <c r="H628" s="3" t="s">
        <v>17299</v>
      </c>
      <c r="I628" s="4" t="s">
        <v>17298</v>
      </c>
      <c r="J628" s="3" t="s">
        <v>923</v>
      </c>
      <c r="K628" s="4"/>
      <c r="L628" s="3" t="s">
        <v>17297</v>
      </c>
      <c r="M628" s="4"/>
      <c r="N628" s="3" t="s">
        <v>17296</v>
      </c>
      <c r="O628" s="4"/>
      <c r="P628" t="s">
        <v>907</v>
      </c>
      <c r="Q628" s="3"/>
      <c r="R628" s="4" t="s">
        <v>17295</v>
      </c>
      <c r="S628" t="s">
        <v>907</v>
      </c>
      <c r="T628" s="3" t="s">
        <v>17294</v>
      </c>
      <c r="U628" s="4" t="s">
        <v>17293</v>
      </c>
      <c r="V628" s="3"/>
      <c r="W628" s="4"/>
      <c r="X628" s="3" t="s">
        <v>17292</v>
      </c>
      <c r="Y628" s="4"/>
      <c r="Z628" t="s">
        <v>907</v>
      </c>
      <c r="AA628" s="3"/>
      <c r="AB628" s="4"/>
      <c r="AC628" s="3" t="s">
        <v>17291</v>
      </c>
      <c r="AD628" s="4"/>
      <c r="AE628" s="3" t="s">
        <v>923</v>
      </c>
      <c r="AF628" s="4"/>
      <c r="AG628" s="3"/>
      <c r="AH628" s="4"/>
      <c r="AI628" s="3" t="s">
        <v>17290</v>
      </c>
      <c r="AJ628" s="4"/>
      <c r="AK628" s="3" t="s">
        <v>923</v>
      </c>
      <c r="AL628" s="4"/>
      <c r="AM628" s="3" t="s">
        <v>17289</v>
      </c>
      <c r="AN628" s="4"/>
      <c r="AO628" s="3"/>
      <c r="AP628" s="4"/>
      <c r="AQ628" s="3" t="s">
        <v>17288</v>
      </c>
      <c r="AR628" s="4"/>
      <c r="AS628" s="3" t="s">
        <v>923</v>
      </c>
      <c r="AT628" s="4"/>
      <c r="AU628" s="3" t="s">
        <v>3522</v>
      </c>
      <c r="AV628" s="4"/>
      <c r="AW628" s="3" t="s">
        <v>17287</v>
      </c>
      <c r="AX628" s="4"/>
      <c r="AY628" s="3" t="s">
        <v>923</v>
      </c>
      <c r="AZ628" s="4"/>
      <c r="BA628" s="3" t="s">
        <v>17286</v>
      </c>
      <c r="BB628" s="4"/>
      <c r="BC628" s="3" t="s">
        <v>923</v>
      </c>
      <c r="BD628" s="4"/>
      <c r="BE628" s="3" t="s">
        <v>17285</v>
      </c>
    </row>
    <row r="629" spans="2:57" customFormat="1">
      <c r="B629" t="str">
        <f>IFERROR(VLOOKUP(E629,Swadesh!$C$6:$D$212,2,FALSE),"")</f>
        <v/>
      </c>
      <c r="D629" t="s">
        <v>17093</v>
      </c>
      <c r="E629" s="6" t="s">
        <v>17284</v>
      </c>
      <c r="F629" s="5">
        <v>8.83</v>
      </c>
      <c r="G629">
        <f t="shared" si="9"/>
        <v>2</v>
      </c>
      <c r="H629" s="3" t="s">
        <v>17283</v>
      </c>
      <c r="I629" s="4" t="s">
        <v>17282</v>
      </c>
      <c r="J629" s="3" t="s">
        <v>923</v>
      </c>
      <c r="K629" s="4"/>
      <c r="L629" s="3" t="s">
        <v>17281</v>
      </c>
      <c r="M629" s="4"/>
      <c r="N629" s="3" t="s">
        <v>17280</v>
      </c>
      <c r="O629" s="4"/>
      <c r="P629" t="s">
        <v>907</v>
      </c>
      <c r="Q629" s="3"/>
      <c r="R629" s="4"/>
      <c r="S629" t="s">
        <v>907</v>
      </c>
      <c r="T629" s="3" t="s">
        <v>17279</v>
      </c>
      <c r="U629" s="4"/>
      <c r="V629" s="3" t="s">
        <v>17278</v>
      </c>
      <c r="W629" s="4"/>
      <c r="X629" s="3" t="s">
        <v>17277</v>
      </c>
      <c r="Y629" s="4" t="s">
        <v>17276</v>
      </c>
      <c r="Z629" t="s">
        <v>907</v>
      </c>
      <c r="AA629" s="3"/>
      <c r="AB629" s="4"/>
      <c r="AC629" s="3" t="s">
        <v>17275</v>
      </c>
      <c r="AD629" s="4"/>
      <c r="AE629" s="3" t="s">
        <v>17274</v>
      </c>
      <c r="AF629" s="4"/>
      <c r="AG629" s="3"/>
      <c r="AH629" s="4"/>
      <c r="AI629" s="3" t="s">
        <v>17273</v>
      </c>
      <c r="AJ629" s="4"/>
      <c r="AK629" s="3"/>
      <c r="AL629" s="4"/>
      <c r="AM629" s="3" t="s">
        <v>17272</v>
      </c>
      <c r="AN629" s="4"/>
      <c r="AO629" s="3"/>
      <c r="AP629" s="4"/>
      <c r="AQ629" s="3" t="s">
        <v>17271</v>
      </c>
      <c r="AR629" s="4"/>
      <c r="AS629" s="3" t="s">
        <v>923</v>
      </c>
      <c r="AT629" s="4"/>
      <c r="AU629" s="3" t="s">
        <v>17270</v>
      </c>
      <c r="AV629" s="4" t="s">
        <v>17269</v>
      </c>
      <c r="AW629" s="3" t="s">
        <v>17268</v>
      </c>
      <c r="AX629" s="4"/>
      <c r="AY629" s="3" t="s">
        <v>923</v>
      </c>
      <c r="AZ629" s="4"/>
      <c r="BA629" s="3" t="s">
        <v>17267</v>
      </c>
      <c r="BB629" s="4"/>
      <c r="BC629" s="3" t="s">
        <v>17266</v>
      </c>
      <c r="BD629" s="4" t="s">
        <v>2722</v>
      </c>
      <c r="BE629" s="3" t="s">
        <v>1872</v>
      </c>
    </row>
    <row r="630" spans="2:57" customFormat="1">
      <c r="B630" t="str">
        <f>IFERROR(VLOOKUP(E630,Swadesh!$C$6:$D$212,2,FALSE),"")</f>
        <v/>
      </c>
      <c r="D630" t="s">
        <v>17093</v>
      </c>
      <c r="E630" s="6" t="s">
        <v>17265</v>
      </c>
      <c r="F630" s="5">
        <v>8.84</v>
      </c>
      <c r="G630">
        <f t="shared" si="9"/>
        <v>2</v>
      </c>
      <c r="H630" s="3" t="s">
        <v>17264</v>
      </c>
      <c r="I630" s="4"/>
      <c r="J630" s="3" t="s">
        <v>923</v>
      </c>
      <c r="K630" s="4"/>
      <c r="L630" s="3"/>
      <c r="M630" s="4"/>
      <c r="N630" s="3" t="s">
        <v>17263</v>
      </c>
      <c r="O630" s="4"/>
      <c r="P630" t="s">
        <v>907</v>
      </c>
      <c r="Q630" s="3"/>
      <c r="R630" s="4" t="s">
        <v>17262</v>
      </c>
      <c r="S630" t="s">
        <v>907</v>
      </c>
      <c r="T630" s="3" t="s">
        <v>17261</v>
      </c>
      <c r="U630" s="4" t="s">
        <v>17260</v>
      </c>
      <c r="V630" s="3"/>
      <c r="W630" s="4"/>
      <c r="X630" s="3" t="s">
        <v>17259</v>
      </c>
      <c r="Y630" s="4"/>
      <c r="Z630" t="s">
        <v>907</v>
      </c>
      <c r="AA630" s="3"/>
      <c r="AB630" s="4"/>
      <c r="AC630" s="3" t="s">
        <v>17258</v>
      </c>
      <c r="AD630" s="4"/>
      <c r="AE630" s="3" t="s">
        <v>17257</v>
      </c>
      <c r="AF630" s="4"/>
      <c r="AG630" s="3"/>
      <c r="AH630" s="4"/>
      <c r="AI630" s="3" t="s">
        <v>17256</v>
      </c>
      <c r="AJ630" s="4"/>
      <c r="AK630" s="3" t="s">
        <v>923</v>
      </c>
      <c r="AL630" s="4"/>
      <c r="AM630" s="3" t="s">
        <v>17255</v>
      </c>
      <c r="AN630" s="4"/>
      <c r="AO630" s="3"/>
      <c r="AP630" s="4"/>
      <c r="AQ630" s="3" t="s">
        <v>17254</v>
      </c>
      <c r="AR630" s="4"/>
      <c r="AS630" s="3" t="s">
        <v>923</v>
      </c>
      <c r="AT630" s="4"/>
      <c r="AU630" s="3" t="s">
        <v>3522</v>
      </c>
      <c r="AV630" s="4"/>
      <c r="AW630" s="3" t="s">
        <v>17253</v>
      </c>
      <c r="AX630" s="4"/>
      <c r="AY630" s="3" t="s">
        <v>923</v>
      </c>
      <c r="AZ630" s="4"/>
      <c r="BA630" s="3" t="s">
        <v>17252</v>
      </c>
      <c r="BB630" s="4"/>
      <c r="BC630" s="3" t="s">
        <v>923</v>
      </c>
      <c r="BD630" s="4"/>
      <c r="BE630" s="3" t="s">
        <v>17251</v>
      </c>
    </row>
    <row r="631" spans="2:57" customFormat="1">
      <c r="B631" t="str">
        <f>IFERROR(VLOOKUP(E631,Swadesh!$C$6:$D$212,2,FALSE),"")</f>
        <v/>
      </c>
      <c r="D631" t="s">
        <v>17093</v>
      </c>
      <c r="E631" s="6" t="s">
        <v>17250</v>
      </c>
      <c r="F631" s="5">
        <v>8.85</v>
      </c>
      <c r="G631">
        <f t="shared" si="9"/>
        <v>2</v>
      </c>
      <c r="H631" s="3" t="s">
        <v>17249</v>
      </c>
      <c r="I631" s="4"/>
      <c r="J631" s="3" t="s">
        <v>923</v>
      </c>
      <c r="K631" s="4"/>
      <c r="L631" s="3"/>
      <c r="M631" s="4"/>
      <c r="N631" s="3" t="s">
        <v>17248</v>
      </c>
      <c r="O631" s="4"/>
      <c r="P631" t="s">
        <v>907</v>
      </c>
      <c r="Q631" s="3"/>
      <c r="R631" s="4" t="s">
        <v>17247</v>
      </c>
      <c r="S631" t="s">
        <v>907</v>
      </c>
      <c r="T631" s="3" t="s">
        <v>17246</v>
      </c>
      <c r="U631" s="4"/>
      <c r="V631" s="3"/>
      <c r="W631" s="4"/>
      <c r="X631" s="3" t="s">
        <v>17245</v>
      </c>
      <c r="Y631" s="4"/>
      <c r="Z631" t="s">
        <v>907</v>
      </c>
      <c r="AA631" s="3" t="s">
        <v>923</v>
      </c>
      <c r="AB631" s="4"/>
      <c r="AC631" s="3" t="s">
        <v>17244</v>
      </c>
      <c r="AD631" s="4"/>
      <c r="AE631" s="3" t="s">
        <v>923</v>
      </c>
      <c r="AF631" s="4"/>
      <c r="AG631" s="3"/>
      <c r="AH631" s="4"/>
      <c r="AI631" s="3" t="s">
        <v>17243</v>
      </c>
      <c r="AJ631" s="4"/>
      <c r="AK631" s="3" t="s">
        <v>923</v>
      </c>
      <c r="AL631" s="4"/>
      <c r="AM631" s="3" t="s">
        <v>17242</v>
      </c>
      <c r="AN631" s="4"/>
      <c r="AO631" s="3"/>
      <c r="AP631" s="4"/>
      <c r="AQ631" s="3" t="s">
        <v>17241</v>
      </c>
      <c r="AR631" s="4"/>
      <c r="AS631" s="3" t="s">
        <v>923</v>
      </c>
      <c r="AT631" s="4"/>
      <c r="AU631" s="3" t="s">
        <v>3522</v>
      </c>
      <c r="AV631" s="4"/>
      <c r="AW631" s="3" t="s">
        <v>17240</v>
      </c>
      <c r="AX631" s="4"/>
      <c r="AY631" s="3" t="s">
        <v>923</v>
      </c>
      <c r="AZ631" s="4"/>
      <c r="BA631" s="3" t="s">
        <v>923</v>
      </c>
      <c r="BB631" s="4"/>
      <c r="BC631" s="3" t="s">
        <v>923</v>
      </c>
      <c r="BD631" s="4"/>
      <c r="BE631" s="3" t="s">
        <v>1872</v>
      </c>
    </row>
    <row r="632" spans="2:57" customFormat="1">
      <c r="B632" t="str">
        <f>IFERROR(VLOOKUP(E632,Swadesh!$C$6:$D$212,2,FALSE),"")</f>
        <v/>
      </c>
      <c r="D632" t="s">
        <v>17093</v>
      </c>
      <c r="E632" s="6" t="s">
        <v>17239</v>
      </c>
      <c r="F632" s="5">
        <v>8.91</v>
      </c>
      <c r="G632">
        <f t="shared" si="9"/>
        <v>2</v>
      </c>
      <c r="H632" s="3" t="s">
        <v>17238</v>
      </c>
      <c r="I632" s="4" t="s">
        <v>17237</v>
      </c>
      <c r="J632" s="3" t="s">
        <v>923</v>
      </c>
      <c r="K632" s="4"/>
      <c r="L632" s="3"/>
      <c r="M632" s="4"/>
      <c r="N632" s="3" t="s">
        <v>17236</v>
      </c>
      <c r="O632" s="4"/>
      <c r="P632" t="s">
        <v>907</v>
      </c>
      <c r="Q632" s="3"/>
      <c r="R632" s="4" t="s">
        <v>17235</v>
      </c>
      <c r="S632" t="s">
        <v>907</v>
      </c>
      <c r="T632" s="3" t="s">
        <v>17234</v>
      </c>
      <c r="U632" s="4"/>
      <c r="V632" s="3" t="s">
        <v>17233</v>
      </c>
      <c r="W632" s="4"/>
      <c r="X632" s="3" t="s">
        <v>17232</v>
      </c>
      <c r="Y632" s="4"/>
      <c r="Z632" t="s">
        <v>907</v>
      </c>
      <c r="AA632" s="3" t="s">
        <v>17231</v>
      </c>
      <c r="AB632" s="4"/>
      <c r="AC632" s="3" t="s">
        <v>17230</v>
      </c>
      <c r="AD632" s="4" t="s">
        <v>17229</v>
      </c>
      <c r="AE632" s="3"/>
      <c r="AF632" s="4"/>
      <c r="AG632" s="3"/>
      <c r="AH632" s="4"/>
      <c r="AI632" s="3" t="s">
        <v>17228</v>
      </c>
      <c r="AJ632" s="4" t="s">
        <v>17227</v>
      </c>
      <c r="AK632" s="3"/>
      <c r="AL632" s="4"/>
      <c r="AM632" s="3" t="s">
        <v>17226</v>
      </c>
      <c r="AN632" s="4"/>
      <c r="AO632" s="3"/>
      <c r="AP632" s="4"/>
      <c r="AQ632" s="3" t="s">
        <v>17225</v>
      </c>
      <c r="AR632" s="4" t="s">
        <v>17224</v>
      </c>
      <c r="AS632" s="3" t="s">
        <v>923</v>
      </c>
      <c r="AT632" s="4"/>
      <c r="AU632" s="3" t="s">
        <v>3522</v>
      </c>
      <c r="AV632" s="4"/>
      <c r="AW632" s="3" t="s">
        <v>17209</v>
      </c>
      <c r="AX632" s="4"/>
      <c r="AY632" s="3" t="s">
        <v>923</v>
      </c>
      <c r="AZ632" s="4"/>
      <c r="BA632" s="3" t="s">
        <v>17223</v>
      </c>
      <c r="BB632" s="4"/>
      <c r="BC632" s="3" t="s">
        <v>923</v>
      </c>
      <c r="BD632" s="4"/>
      <c r="BE632" s="3" t="s">
        <v>1872</v>
      </c>
    </row>
    <row r="633" spans="2:57" customFormat="1">
      <c r="B633" t="str">
        <f>IFERROR(VLOOKUP(E633,Swadesh!$C$6:$D$212,2,FALSE),"")</f>
        <v/>
      </c>
      <c r="D633" t="s">
        <v>17093</v>
      </c>
      <c r="E633" s="6" t="s">
        <v>17222</v>
      </c>
      <c r="F633" s="5">
        <v>8.9120000000000008</v>
      </c>
      <c r="G633">
        <f t="shared" si="9"/>
        <v>3</v>
      </c>
      <c r="H633" s="3" t="s">
        <v>17221</v>
      </c>
      <c r="I633" s="4" t="s">
        <v>17220</v>
      </c>
      <c r="J633" s="3" t="s">
        <v>923</v>
      </c>
      <c r="K633" s="4"/>
      <c r="L633" s="3"/>
      <c r="M633" s="4"/>
      <c r="N633" s="3" t="s">
        <v>17219</v>
      </c>
      <c r="O633" s="4"/>
      <c r="P633" t="s">
        <v>907</v>
      </c>
      <c r="Q633" s="3"/>
      <c r="R633" s="4" t="s">
        <v>17218</v>
      </c>
      <c r="S633" t="s">
        <v>907</v>
      </c>
      <c r="T633" s="3" t="s">
        <v>17217</v>
      </c>
      <c r="U633" s="4" t="s">
        <v>17216</v>
      </c>
      <c r="V633" s="3" t="s">
        <v>17215</v>
      </c>
      <c r="W633" s="4"/>
      <c r="X633" s="3" t="s">
        <v>17214</v>
      </c>
      <c r="Y633" s="4"/>
      <c r="Z633" t="s">
        <v>907</v>
      </c>
      <c r="AA633" s="3"/>
      <c r="AB633" s="4"/>
      <c r="AC633" s="3" t="s">
        <v>17213</v>
      </c>
      <c r="AD633" s="4"/>
      <c r="AE633" s="3"/>
      <c r="AF633" s="4"/>
      <c r="AG633" s="3"/>
      <c r="AH633" s="4"/>
      <c r="AI633" s="3" t="s">
        <v>17212</v>
      </c>
      <c r="AJ633" s="4"/>
      <c r="AK633" s="3"/>
      <c r="AL633" s="4"/>
      <c r="AM633" s="3" t="s">
        <v>17211</v>
      </c>
      <c r="AN633" s="4"/>
      <c r="AO633" s="3"/>
      <c r="AP633" s="4"/>
      <c r="AQ633" s="3" t="s">
        <v>17210</v>
      </c>
      <c r="AR633" s="4"/>
      <c r="AS633" s="3" t="s">
        <v>923</v>
      </c>
      <c r="AT633" s="4"/>
      <c r="AU633" s="3" t="s">
        <v>3522</v>
      </c>
      <c r="AV633" s="4"/>
      <c r="AW633" s="3" t="s">
        <v>17209</v>
      </c>
      <c r="AX633" s="4"/>
      <c r="AY633" s="3" t="s">
        <v>923</v>
      </c>
      <c r="AZ633" s="4"/>
      <c r="BA633" s="3" t="s">
        <v>17208</v>
      </c>
      <c r="BB633" s="4"/>
      <c r="BC633" s="3" t="s">
        <v>923</v>
      </c>
      <c r="BD633" s="4"/>
      <c r="BE633" s="3" t="s">
        <v>1872</v>
      </c>
    </row>
    <row r="634" spans="2:57" customFormat="1">
      <c r="B634" t="str">
        <f>IFERROR(VLOOKUP(E634,Swadesh!$C$6:$D$212,2,FALSE),"")</f>
        <v/>
      </c>
      <c r="D634" t="s">
        <v>17093</v>
      </c>
      <c r="E634" s="6" t="s">
        <v>17207</v>
      </c>
      <c r="F634" s="5">
        <v>8.92</v>
      </c>
      <c r="G634">
        <f t="shared" si="9"/>
        <v>2</v>
      </c>
      <c r="H634" s="3" t="s">
        <v>923</v>
      </c>
      <c r="I634" s="4"/>
      <c r="J634" s="3" t="s">
        <v>923</v>
      </c>
      <c r="K634" s="4"/>
      <c r="L634" s="3"/>
      <c r="M634" s="4"/>
      <c r="N634" s="3" t="s">
        <v>17206</v>
      </c>
      <c r="O634" s="4"/>
      <c r="P634" t="s">
        <v>907</v>
      </c>
      <c r="Q634" s="3"/>
      <c r="R634" s="4"/>
      <c r="S634" t="s">
        <v>907</v>
      </c>
      <c r="T634" s="3"/>
      <c r="U634" s="4"/>
      <c r="V634" s="3"/>
      <c r="W634" s="4"/>
      <c r="X634" s="3" t="s">
        <v>17205</v>
      </c>
      <c r="Y634" s="4"/>
      <c r="Z634" t="s">
        <v>907</v>
      </c>
      <c r="AA634" s="3" t="s">
        <v>17204</v>
      </c>
      <c r="AB634" s="4"/>
      <c r="AC634" s="3" t="s">
        <v>17203</v>
      </c>
      <c r="AD634" s="4" t="s">
        <v>17202</v>
      </c>
      <c r="AE634" s="3"/>
      <c r="AF634" s="4"/>
      <c r="AG634" s="3"/>
      <c r="AH634" s="4"/>
      <c r="AI634" s="3" t="s">
        <v>17201</v>
      </c>
      <c r="AJ634" s="4"/>
      <c r="AK634" s="3"/>
      <c r="AL634" s="4"/>
      <c r="AM634" s="3" t="s">
        <v>17200</v>
      </c>
      <c r="AN634" s="4"/>
      <c r="AO634" s="3"/>
      <c r="AP634" s="4"/>
      <c r="AQ634" s="3" t="s">
        <v>17199</v>
      </c>
      <c r="AR634" s="4"/>
      <c r="AS634" s="3" t="s">
        <v>923</v>
      </c>
      <c r="AT634" s="4"/>
      <c r="AU634" s="3" t="s">
        <v>3522</v>
      </c>
      <c r="AV634" s="4"/>
      <c r="AW634" s="3" t="s">
        <v>17198</v>
      </c>
      <c r="AX634" s="4"/>
      <c r="AY634" s="3" t="s">
        <v>923</v>
      </c>
      <c r="AZ634" s="4"/>
      <c r="BA634" s="3" t="s">
        <v>17197</v>
      </c>
      <c r="BB634" s="4"/>
      <c r="BC634" s="3" t="s">
        <v>923</v>
      </c>
      <c r="BD634" s="4"/>
      <c r="BE634" s="3" t="s">
        <v>1872</v>
      </c>
    </row>
    <row r="635" spans="2:57" customFormat="1">
      <c r="B635" t="str">
        <f>IFERROR(VLOOKUP(E635,Swadesh!$C$6:$D$212,2,FALSE),"")</f>
        <v/>
      </c>
      <c r="D635" t="s">
        <v>17093</v>
      </c>
      <c r="E635" s="6" t="s">
        <v>17196</v>
      </c>
      <c r="F635" s="5">
        <v>8.93</v>
      </c>
      <c r="G635">
        <f t="shared" si="9"/>
        <v>2</v>
      </c>
      <c r="H635" s="3" t="s">
        <v>17195</v>
      </c>
      <c r="I635" s="4"/>
      <c r="J635" s="3" t="s">
        <v>17179</v>
      </c>
      <c r="K635" s="4"/>
      <c r="L635" s="3" t="s">
        <v>17178</v>
      </c>
      <c r="M635" s="4"/>
      <c r="N635" s="3" t="s">
        <v>17194</v>
      </c>
      <c r="O635" s="4"/>
      <c r="P635" t="s">
        <v>907</v>
      </c>
      <c r="Q635" s="3"/>
      <c r="R635" s="4"/>
      <c r="S635" t="s">
        <v>907</v>
      </c>
      <c r="T635" s="3"/>
      <c r="U635" s="4"/>
      <c r="V635" s="3" t="s">
        <v>17193</v>
      </c>
      <c r="W635" s="4"/>
      <c r="X635" s="3" t="s">
        <v>17192</v>
      </c>
      <c r="Y635" s="4"/>
      <c r="Z635" t="s">
        <v>907</v>
      </c>
      <c r="AA635" s="3" t="s">
        <v>17191</v>
      </c>
      <c r="AB635" s="4" t="s">
        <v>17190</v>
      </c>
      <c r="AC635" s="3" t="s">
        <v>17189</v>
      </c>
      <c r="AD635" s="4"/>
      <c r="AE635" s="3"/>
      <c r="AF635" s="4"/>
      <c r="AG635" s="3"/>
      <c r="AH635" s="4"/>
      <c r="AI635" s="3" t="s">
        <v>17188</v>
      </c>
      <c r="AJ635" s="4"/>
      <c r="AK635" s="3"/>
      <c r="AL635" s="4"/>
      <c r="AM635" s="3" t="s">
        <v>17187</v>
      </c>
      <c r="AN635" s="4"/>
      <c r="AO635" s="3"/>
      <c r="AP635" s="4"/>
      <c r="AQ635" s="3" t="s">
        <v>17186</v>
      </c>
      <c r="AR635" s="4" t="s">
        <v>17185</v>
      </c>
      <c r="AS635" s="3" t="s">
        <v>923</v>
      </c>
      <c r="AT635" s="4"/>
      <c r="AU635" s="3" t="s">
        <v>3522</v>
      </c>
      <c r="AV635" s="4"/>
      <c r="AW635" s="3" t="s">
        <v>17164</v>
      </c>
      <c r="AX635" s="4"/>
      <c r="AY635" s="3" t="s">
        <v>17184</v>
      </c>
      <c r="AZ635" s="4"/>
      <c r="BA635" s="3" t="s">
        <v>17183</v>
      </c>
      <c r="BB635" s="4"/>
      <c r="BC635" s="3" t="s">
        <v>17182</v>
      </c>
      <c r="BD635" s="4"/>
      <c r="BE635" s="3" t="s">
        <v>1872</v>
      </c>
    </row>
    <row r="636" spans="2:57" customFormat="1">
      <c r="B636" t="str">
        <f>IFERROR(VLOOKUP(E636,Swadesh!$C$6:$D$212,2,FALSE),"")</f>
        <v/>
      </c>
      <c r="D636" t="s">
        <v>17093</v>
      </c>
      <c r="E636" s="6" t="s">
        <v>17181</v>
      </c>
      <c r="F636" s="5">
        <v>8.9309999999999992</v>
      </c>
      <c r="G636">
        <f t="shared" si="9"/>
        <v>3</v>
      </c>
      <c r="H636" s="3" t="s">
        <v>17180</v>
      </c>
      <c r="I636" s="4"/>
      <c r="J636" s="3" t="s">
        <v>17179</v>
      </c>
      <c r="K636" s="4"/>
      <c r="L636" s="3" t="s">
        <v>17178</v>
      </c>
      <c r="M636" s="4"/>
      <c r="N636" s="3" t="s">
        <v>17177</v>
      </c>
      <c r="O636" s="4"/>
      <c r="P636" t="s">
        <v>907</v>
      </c>
      <c r="Q636" s="3"/>
      <c r="R636" s="4"/>
      <c r="S636" t="s">
        <v>907</v>
      </c>
      <c r="T636" s="3"/>
      <c r="U636" s="4"/>
      <c r="V636" s="3" t="s">
        <v>17176</v>
      </c>
      <c r="W636" s="4"/>
      <c r="X636" s="3" t="s">
        <v>17175</v>
      </c>
      <c r="Y636" s="4"/>
      <c r="Z636" t="s">
        <v>907</v>
      </c>
      <c r="AA636" s="3" t="s">
        <v>17174</v>
      </c>
      <c r="AB636" s="4" t="s">
        <v>17173</v>
      </c>
      <c r="AC636" s="3" t="s">
        <v>17172</v>
      </c>
      <c r="AD636" s="4"/>
      <c r="AE636" s="3" t="s">
        <v>17171</v>
      </c>
      <c r="AF636" s="4" t="s">
        <v>17170</v>
      </c>
      <c r="AG636" s="3"/>
      <c r="AH636" s="4"/>
      <c r="AI636" s="3" t="s">
        <v>17169</v>
      </c>
      <c r="AJ636" s="4"/>
      <c r="AK636" s="3"/>
      <c r="AL636" s="4"/>
      <c r="AM636" s="3" t="s">
        <v>17168</v>
      </c>
      <c r="AN636" s="4"/>
      <c r="AO636" s="3"/>
      <c r="AP636" s="4"/>
      <c r="AQ636" s="3" t="s">
        <v>17167</v>
      </c>
      <c r="AR636" s="4" t="s">
        <v>17166</v>
      </c>
      <c r="AS636" s="3" t="s">
        <v>923</v>
      </c>
      <c r="AT636" s="4"/>
      <c r="AU636" s="3" t="s">
        <v>17165</v>
      </c>
      <c r="AV636" s="4"/>
      <c r="AW636" s="3" t="s">
        <v>17164</v>
      </c>
      <c r="AX636" s="4"/>
      <c r="AY636" s="3" t="s">
        <v>17163</v>
      </c>
      <c r="AZ636" s="4"/>
      <c r="BA636" s="3" t="s">
        <v>17162</v>
      </c>
      <c r="BB636" s="4"/>
      <c r="BC636" s="3" t="s">
        <v>17161</v>
      </c>
      <c r="BD636" s="4"/>
      <c r="BE636" s="3" t="s">
        <v>17160</v>
      </c>
    </row>
    <row r="637" spans="2:57" customFormat="1">
      <c r="B637" t="str">
        <f>IFERROR(VLOOKUP(E637,Swadesh!$C$6:$D$212,2,FALSE),"")</f>
        <v/>
      </c>
      <c r="D637" t="s">
        <v>17093</v>
      </c>
      <c r="E637" s="6" t="s">
        <v>17159</v>
      </c>
      <c r="F637" s="5">
        <v>8.94</v>
      </c>
      <c r="G637">
        <f t="shared" si="9"/>
        <v>2</v>
      </c>
      <c r="H637" s="3" t="s">
        <v>17158</v>
      </c>
      <c r="I637" s="4"/>
      <c r="J637" s="3" t="s">
        <v>17157</v>
      </c>
      <c r="K637" s="4"/>
      <c r="L637" s="3" t="s">
        <v>17156</v>
      </c>
      <c r="M637" s="4"/>
      <c r="N637" s="3" t="s">
        <v>17155</v>
      </c>
      <c r="O637" s="4"/>
      <c r="P637" t="s">
        <v>907</v>
      </c>
      <c r="Q637" s="3"/>
      <c r="R637" s="4"/>
      <c r="S637" t="s">
        <v>907</v>
      </c>
      <c r="T637" s="3" t="s">
        <v>17154</v>
      </c>
      <c r="U637" s="4"/>
      <c r="V637" s="3"/>
      <c r="W637" s="4" t="s">
        <v>17153</v>
      </c>
      <c r="X637" s="3" t="s">
        <v>17152</v>
      </c>
      <c r="Y637" s="4"/>
      <c r="Z637" t="s">
        <v>907</v>
      </c>
      <c r="AA637" s="3" t="s">
        <v>17151</v>
      </c>
      <c r="AB637" s="4" t="s">
        <v>17150</v>
      </c>
      <c r="AC637" s="3" t="s">
        <v>17149</v>
      </c>
      <c r="AD637" s="4"/>
      <c r="AE637" s="3" t="s">
        <v>17148</v>
      </c>
      <c r="AF637" s="4"/>
      <c r="AG637" s="3"/>
      <c r="AH637" s="4"/>
      <c r="AI637" s="3" t="s">
        <v>17147</v>
      </c>
      <c r="AJ637" s="4"/>
      <c r="AK637" s="3"/>
      <c r="AL637" s="4"/>
      <c r="AM637" s="3" t="s">
        <v>17146</v>
      </c>
      <c r="AN637" s="4"/>
      <c r="AO637" s="3"/>
      <c r="AP637" s="4"/>
      <c r="AQ637" s="3" t="s">
        <v>17145</v>
      </c>
      <c r="AR637" s="4"/>
      <c r="AS637" s="3" t="s">
        <v>923</v>
      </c>
      <c r="AT637" s="4"/>
      <c r="AU637" s="3" t="s">
        <v>3522</v>
      </c>
      <c r="AV637" s="4"/>
      <c r="AW637" s="3" t="s">
        <v>17144</v>
      </c>
      <c r="AX637" s="4"/>
      <c r="AY637" s="3" t="s">
        <v>923</v>
      </c>
      <c r="AZ637" s="4"/>
      <c r="BA637" s="3" t="s">
        <v>17143</v>
      </c>
      <c r="BB637" s="4"/>
      <c r="BC637" s="3" t="s">
        <v>17142</v>
      </c>
      <c r="BD637" s="4"/>
      <c r="BE637" s="3" t="s">
        <v>17141</v>
      </c>
    </row>
    <row r="638" spans="2:57" customFormat="1">
      <c r="B638" t="str">
        <f>IFERROR(VLOOKUP(E638,Swadesh!$C$6:$D$212,2,FALSE),"")</f>
        <v/>
      </c>
      <c r="D638" t="s">
        <v>17093</v>
      </c>
      <c r="E638" s="6" t="s">
        <v>17140</v>
      </c>
      <c r="F638" s="5">
        <v>8.9410000000000007</v>
      </c>
      <c r="G638">
        <f t="shared" si="9"/>
        <v>3</v>
      </c>
      <c r="H638" s="3" t="s">
        <v>17139</v>
      </c>
      <c r="I638" s="4"/>
      <c r="J638" s="3" t="s">
        <v>923</v>
      </c>
      <c r="K638" s="4"/>
      <c r="L638" s="3" t="s">
        <v>17138</v>
      </c>
      <c r="M638" s="4"/>
      <c r="N638" s="3" t="s">
        <v>17137</v>
      </c>
      <c r="O638" s="4"/>
      <c r="P638" t="s">
        <v>907</v>
      </c>
      <c r="Q638" s="3"/>
      <c r="R638" s="4" t="s">
        <v>17136</v>
      </c>
      <c r="S638" t="s">
        <v>907</v>
      </c>
      <c r="T638" s="3" t="s">
        <v>17135</v>
      </c>
      <c r="U638" s="4" t="s">
        <v>17134</v>
      </c>
      <c r="V638" s="3"/>
      <c r="W638" s="4"/>
      <c r="X638" s="3" t="s">
        <v>17133</v>
      </c>
      <c r="Y638" s="4"/>
      <c r="Z638" t="s">
        <v>907</v>
      </c>
      <c r="AA638" s="3" t="s">
        <v>17132</v>
      </c>
      <c r="AB638" s="4" t="s">
        <v>17131</v>
      </c>
      <c r="AC638" s="3" t="s">
        <v>17130</v>
      </c>
      <c r="AD638" s="4"/>
      <c r="AE638" s="3"/>
      <c r="AF638" s="4"/>
      <c r="AG638" s="3"/>
      <c r="AH638" s="4"/>
      <c r="AI638" s="3" t="s">
        <v>17129</v>
      </c>
      <c r="AJ638" s="4"/>
      <c r="AK638" s="3"/>
      <c r="AL638" s="4"/>
      <c r="AM638" s="3" t="s">
        <v>17128</v>
      </c>
      <c r="AN638" s="4"/>
      <c r="AO638" s="3"/>
      <c r="AP638" s="4"/>
      <c r="AQ638" s="3" t="s">
        <v>17127</v>
      </c>
      <c r="AR638" s="4"/>
      <c r="AS638" s="3" t="s">
        <v>923</v>
      </c>
      <c r="AT638" s="4"/>
      <c r="AU638" s="3" t="s">
        <v>17126</v>
      </c>
      <c r="AV638" s="4"/>
      <c r="AW638" s="3" t="s">
        <v>17125</v>
      </c>
      <c r="AX638" s="4"/>
      <c r="AY638" s="3" t="s">
        <v>923</v>
      </c>
      <c r="AZ638" s="4"/>
      <c r="BA638" s="3" t="s">
        <v>17124</v>
      </c>
      <c r="BB638" s="4"/>
      <c r="BC638" s="3" t="s">
        <v>17123</v>
      </c>
      <c r="BD638" s="4"/>
      <c r="BE638" s="3" t="s">
        <v>17122</v>
      </c>
    </row>
    <row r="639" spans="2:57" customFormat="1">
      <c r="B639" t="str">
        <f>IFERROR(VLOOKUP(E639,Swadesh!$C$6:$D$212,2,FALSE),"")</f>
        <v/>
      </c>
      <c r="D639" t="s">
        <v>17093</v>
      </c>
      <c r="E639" s="6" t="s">
        <v>17121</v>
      </c>
      <c r="F639" s="5">
        <v>8.9600000000000009</v>
      </c>
      <c r="G639">
        <f t="shared" si="9"/>
        <v>2</v>
      </c>
      <c r="H639" s="3"/>
      <c r="I639" s="4"/>
      <c r="J639" s="3" t="s">
        <v>923</v>
      </c>
      <c r="K639" s="4"/>
      <c r="L639" s="3"/>
      <c r="M639" s="4"/>
      <c r="N639" s="3" t="s">
        <v>17120</v>
      </c>
      <c r="O639" s="4"/>
      <c r="P639" t="s">
        <v>907</v>
      </c>
      <c r="Q639" s="3"/>
      <c r="R639" s="4" t="s">
        <v>17119</v>
      </c>
      <c r="S639" t="s">
        <v>907</v>
      </c>
      <c r="T639" s="3"/>
      <c r="U639" s="4"/>
      <c r="V639" s="3"/>
      <c r="W639" s="4"/>
      <c r="X639" s="3"/>
      <c r="Y639" s="4"/>
      <c r="Z639" t="s">
        <v>907</v>
      </c>
      <c r="AA639" s="3"/>
      <c r="AB639" s="4"/>
      <c r="AC639" s="3" t="s">
        <v>17118</v>
      </c>
      <c r="AD639" s="4"/>
      <c r="AE639" s="3"/>
      <c r="AF639" s="4"/>
      <c r="AG639" s="3"/>
      <c r="AH639" s="4"/>
      <c r="AI639" s="3"/>
      <c r="AJ639" s="4"/>
      <c r="AK639" s="3"/>
      <c r="AL639" s="4"/>
      <c r="AM639" s="3" t="s">
        <v>17117</v>
      </c>
      <c r="AN639" s="4"/>
      <c r="AO639" s="3"/>
      <c r="AP639" s="4"/>
      <c r="AQ639" s="3" t="s">
        <v>17116</v>
      </c>
      <c r="AR639" s="4"/>
      <c r="AS639" s="3" t="s">
        <v>923</v>
      </c>
      <c r="AT639" s="4"/>
      <c r="AU639" s="3" t="s">
        <v>3522</v>
      </c>
      <c r="AV639" s="4"/>
      <c r="AW639" s="3" t="s">
        <v>17115</v>
      </c>
      <c r="AX639" s="4"/>
      <c r="AY639" s="3" t="s">
        <v>923</v>
      </c>
      <c r="AZ639" s="4"/>
      <c r="BA639" s="3" t="s">
        <v>17114</v>
      </c>
      <c r="BB639" s="4"/>
      <c r="BC639" s="3" t="s">
        <v>923</v>
      </c>
      <c r="BD639" s="4"/>
      <c r="BE639" s="3" t="s">
        <v>1872</v>
      </c>
    </row>
    <row r="640" spans="2:57" customFormat="1">
      <c r="B640" t="str">
        <f>IFERROR(VLOOKUP(E640,Swadesh!$C$6:$D$212,2,FALSE),"")</f>
        <v/>
      </c>
      <c r="D640" t="s">
        <v>17093</v>
      </c>
      <c r="E640" s="6" t="s">
        <v>17113</v>
      </c>
      <c r="F640" s="5">
        <v>8.9700000000000006</v>
      </c>
      <c r="G640">
        <f t="shared" si="9"/>
        <v>2</v>
      </c>
      <c r="H640" s="3" t="s">
        <v>17112</v>
      </c>
      <c r="I640" s="4" t="s">
        <v>17111</v>
      </c>
      <c r="J640" s="3" t="s">
        <v>17110</v>
      </c>
      <c r="K640" s="4" t="s">
        <v>1932</v>
      </c>
      <c r="L640" s="3"/>
      <c r="M640" s="4"/>
      <c r="N640" s="3" t="s">
        <v>17109</v>
      </c>
      <c r="O640" s="4"/>
      <c r="P640" t="s">
        <v>907</v>
      </c>
      <c r="Q640" s="3"/>
      <c r="R640" s="4"/>
      <c r="S640" t="s">
        <v>907</v>
      </c>
      <c r="T640" s="3" t="s">
        <v>17108</v>
      </c>
      <c r="U640" s="4"/>
      <c r="V640" s="3" t="s">
        <v>17107</v>
      </c>
      <c r="W640" s="4"/>
      <c r="X640" s="3" t="s">
        <v>17106</v>
      </c>
      <c r="Y640" s="4"/>
      <c r="Z640" t="s">
        <v>907</v>
      </c>
      <c r="AA640" s="3"/>
      <c r="AB640" s="4"/>
      <c r="AC640" s="3" t="s">
        <v>17105</v>
      </c>
      <c r="AD640" s="4"/>
      <c r="AE640" s="3" t="s">
        <v>17104</v>
      </c>
      <c r="AF640" s="4"/>
      <c r="AG640" s="3"/>
      <c r="AH640" s="4"/>
      <c r="AI640" s="3" t="s">
        <v>17103</v>
      </c>
      <c r="AJ640" s="4"/>
      <c r="AK640" s="3" t="s">
        <v>17102</v>
      </c>
      <c r="AL640" s="4"/>
      <c r="AM640" s="3" t="s">
        <v>17101</v>
      </c>
      <c r="AN640" s="4"/>
      <c r="AO640" s="3"/>
      <c r="AP640" s="4"/>
      <c r="AQ640" s="3" t="s">
        <v>17100</v>
      </c>
      <c r="AR640" s="4"/>
      <c r="AS640" s="3" t="s">
        <v>923</v>
      </c>
      <c r="AT640" s="4"/>
      <c r="AU640" s="3" t="s">
        <v>17099</v>
      </c>
      <c r="AV640" s="4"/>
      <c r="AW640" s="3" t="s">
        <v>17098</v>
      </c>
      <c r="AX640" s="4"/>
      <c r="AY640" s="3" t="s">
        <v>17097</v>
      </c>
      <c r="AZ640" s="4"/>
      <c r="BA640" s="3" t="s">
        <v>17096</v>
      </c>
      <c r="BB640" s="4"/>
      <c r="BC640" s="3" t="s">
        <v>17095</v>
      </c>
      <c r="BD640" s="4"/>
      <c r="BE640" s="3" t="s">
        <v>17094</v>
      </c>
    </row>
    <row r="641" spans="2:57" customFormat="1">
      <c r="B641" t="str">
        <f>IFERROR(VLOOKUP(E641,Swadesh!$C$6:$D$212,2,FALSE),"")</f>
        <v/>
      </c>
      <c r="D641" t="s">
        <v>17093</v>
      </c>
      <c r="E641" s="6" t="s">
        <v>17092</v>
      </c>
      <c r="F641" s="5">
        <v>8.98</v>
      </c>
      <c r="G641">
        <f t="shared" si="9"/>
        <v>2</v>
      </c>
      <c r="H641" s="3" t="s">
        <v>17091</v>
      </c>
      <c r="I641" s="4"/>
      <c r="J641" s="3" t="s">
        <v>17090</v>
      </c>
      <c r="K641" s="4" t="s">
        <v>17089</v>
      </c>
      <c r="L641" s="3" t="s">
        <v>17088</v>
      </c>
      <c r="M641" s="4"/>
      <c r="N641" s="3" t="s">
        <v>17087</v>
      </c>
      <c r="O641" s="4"/>
      <c r="P641" t="s">
        <v>907</v>
      </c>
      <c r="Q641" s="3"/>
      <c r="R641" s="4"/>
      <c r="S641" t="s">
        <v>907</v>
      </c>
      <c r="T641" s="3"/>
      <c r="U641" s="4"/>
      <c r="V641" s="3" t="s">
        <v>17086</v>
      </c>
      <c r="W641" s="4"/>
      <c r="X641" s="3"/>
      <c r="Y641" s="4"/>
      <c r="Z641" t="s">
        <v>907</v>
      </c>
      <c r="AA641" s="3" t="s">
        <v>17085</v>
      </c>
      <c r="AB641" s="4" t="s">
        <v>17084</v>
      </c>
      <c r="AC641" s="3" t="s">
        <v>17083</v>
      </c>
      <c r="AD641" s="4"/>
      <c r="AE641" s="3" t="s">
        <v>17082</v>
      </c>
      <c r="AF641" s="4"/>
      <c r="AG641" s="3"/>
      <c r="AH641" s="4"/>
      <c r="AI641" s="3" t="s">
        <v>17081</v>
      </c>
      <c r="AJ641" s="4" t="s">
        <v>17080</v>
      </c>
      <c r="AK641" s="3" t="s">
        <v>17079</v>
      </c>
      <c r="AL641" s="4"/>
      <c r="AM641" s="3" t="s">
        <v>17078</v>
      </c>
      <c r="AN641" s="4"/>
      <c r="AO641" s="3"/>
      <c r="AP641" s="4"/>
      <c r="AQ641" s="3" t="s">
        <v>17077</v>
      </c>
      <c r="AR641" s="4"/>
      <c r="AS641" s="3" t="s">
        <v>923</v>
      </c>
      <c r="AT641" s="4"/>
      <c r="AU641" s="3" t="s">
        <v>17076</v>
      </c>
      <c r="AV641" s="4"/>
      <c r="AW641" s="3" t="s">
        <v>17075</v>
      </c>
      <c r="AX641" s="4"/>
      <c r="AY641" s="3" t="s">
        <v>17074</v>
      </c>
      <c r="AZ641" s="4"/>
      <c r="BA641" s="3" t="s">
        <v>17073</v>
      </c>
      <c r="BB641" s="4"/>
      <c r="BC641" s="3" t="s">
        <v>17072</v>
      </c>
      <c r="BD641" s="4"/>
      <c r="BE641" s="3" t="s">
        <v>17071</v>
      </c>
    </row>
    <row r="642" spans="2:57" customFormat="1">
      <c r="B642" t="str">
        <f>IFERROR(VLOOKUP(E642,Swadesh!$C$6:$D$212,2,FALSE),"")</f>
        <v/>
      </c>
      <c r="D642" t="s">
        <v>15396</v>
      </c>
      <c r="E642" s="6" t="s">
        <v>17070</v>
      </c>
      <c r="F642" s="5">
        <v>9.11</v>
      </c>
      <c r="G642">
        <f t="shared" si="9"/>
        <v>2</v>
      </c>
      <c r="H642" s="3" t="s">
        <v>17069</v>
      </c>
      <c r="I642" s="4"/>
      <c r="J642" s="3" t="s">
        <v>5234</v>
      </c>
      <c r="K642" s="4"/>
      <c r="L642" s="3" t="s">
        <v>17068</v>
      </c>
      <c r="M642" s="4"/>
      <c r="N642" s="3" t="s">
        <v>17067</v>
      </c>
      <c r="O642" s="4"/>
      <c r="P642" t="s">
        <v>907</v>
      </c>
      <c r="Q642" s="3"/>
      <c r="R642" s="4"/>
      <c r="S642" t="s">
        <v>907</v>
      </c>
      <c r="T642" s="3" t="s">
        <v>17066</v>
      </c>
      <c r="U642" s="4"/>
      <c r="V642" s="3" t="s">
        <v>17065</v>
      </c>
      <c r="W642" s="4"/>
      <c r="X642" s="3" t="s">
        <v>17064</v>
      </c>
      <c r="Y642" s="4"/>
      <c r="Z642" t="s">
        <v>907</v>
      </c>
      <c r="AA642" s="3" t="s">
        <v>17063</v>
      </c>
      <c r="AB642" s="4" t="s">
        <v>17062</v>
      </c>
      <c r="AC642" s="3" t="s">
        <v>17061</v>
      </c>
      <c r="AD642" s="4"/>
      <c r="AE642" s="3" t="s">
        <v>17060</v>
      </c>
      <c r="AF642" s="4"/>
      <c r="AG642" s="3" t="s">
        <v>17059</v>
      </c>
      <c r="AH642" s="4"/>
      <c r="AI642" s="3" t="s">
        <v>17058</v>
      </c>
      <c r="AJ642" s="4"/>
      <c r="AK642" s="3" t="s">
        <v>17057</v>
      </c>
      <c r="AL642" s="4"/>
      <c r="AM642" s="3" t="s">
        <v>17056</v>
      </c>
      <c r="AN642" s="4"/>
      <c r="AO642" s="3" t="s">
        <v>17055</v>
      </c>
      <c r="AP642" s="4"/>
      <c r="AQ642" s="3" t="s">
        <v>17054</v>
      </c>
      <c r="AR642" s="4"/>
      <c r="AS642" s="3" t="s">
        <v>17053</v>
      </c>
      <c r="AT642" s="4"/>
      <c r="AU642" s="3" t="s">
        <v>17052</v>
      </c>
      <c r="AV642" s="4"/>
      <c r="AW642" s="3" t="s">
        <v>17051</v>
      </c>
      <c r="AX642" s="4"/>
      <c r="AY642" s="3" t="s">
        <v>17050</v>
      </c>
      <c r="AZ642" s="4"/>
      <c r="BA642" s="3" t="s">
        <v>17049</v>
      </c>
      <c r="BB642" s="4"/>
      <c r="BC642" s="3" t="s">
        <v>17048</v>
      </c>
      <c r="BD642" s="4"/>
      <c r="BE642" s="3" t="s">
        <v>17047</v>
      </c>
    </row>
    <row r="643" spans="2:57" customFormat="1">
      <c r="B643" t="str">
        <f>IFERROR(VLOOKUP(E643,Swadesh!$C$6:$D$212,2,FALSE),"")</f>
        <v/>
      </c>
      <c r="D643" t="s">
        <v>15396</v>
      </c>
      <c r="E643" s="6" t="s">
        <v>17046</v>
      </c>
      <c r="F643" s="5">
        <v>9.1199999999999992</v>
      </c>
      <c r="G643">
        <f t="shared" ref="G643:G706" si="10">LEN(F643)-2</f>
        <v>2</v>
      </c>
      <c r="H643" s="3" t="s">
        <v>17045</v>
      </c>
      <c r="I643" s="4" t="s">
        <v>17044</v>
      </c>
      <c r="J643" s="3" t="s">
        <v>17043</v>
      </c>
      <c r="K643" s="4"/>
      <c r="L643" s="3" t="s">
        <v>17042</v>
      </c>
      <c r="M643" s="4" t="s">
        <v>17041</v>
      </c>
      <c r="N643" s="3" t="s">
        <v>17040</v>
      </c>
      <c r="O643" s="4"/>
      <c r="P643" t="s">
        <v>907</v>
      </c>
      <c r="Q643" s="3"/>
      <c r="R643" s="4"/>
      <c r="S643" t="s">
        <v>907</v>
      </c>
      <c r="T643" s="3" t="s">
        <v>17039</v>
      </c>
      <c r="U643" s="4"/>
      <c r="V643" s="3" t="s">
        <v>17038</v>
      </c>
      <c r="W643" s="4" t="s">
        <v>17037</v>
      </c>
      <c r="X643" s="3" t="s">
        <v>17036</v>
      </c>
      <c r="Y643" s="4"/>
      <c r="Z643" t="s">
        <v>907</v>
      </c>
      <c r="AA643" s="3" t="s">
        <v>17035</v>
      </c>
      <c r="AB643" s="4" t="s">
        <v>17034</v>
      </c>
      <c r="AC643" s="3" t="s">
        <v>17033</v>
      </c>
      <c r="AD643" s="4"/>
      <c r="AE643" s="3" t="s">
        <v>17032</v>
      </c>
      <c r="AF643" s="4" t="s">
        <v>17031</v>
      </c>
      <c r="AG643" s="3" t="s">
        <v>17030</v>
      </c>
      <c r="AH643" s="4"/>
      <c r="AI643" s="3" t="s">
        <v>17029</v>
      </c>
      <c r="AJ643" s="4" t="s">
        <v>17028</v>
      </c>
      <c r="AK643" s="3" t="s">
        <v>17027</v>
      </c>
      <c r="AL643" s="4"/>
      <c r="AM643" s="3" t="s">
        <v>17026</v>
      </c>
      <c r="AN643" s="4"/>
      <c r="AO643" s="3" t="s">
        <v>17025</v>
      </c>
      <c r="AP643" s="4"/>
      <c r="AQ643" s="3" t="s">
        <v>17024</v>
      </c>
      <c r="AR643" s="4" t="s">
        <v>17023</v>
      </c>
      <c r="AS643" s="3" t="s">
        <v>17022</v>
      </c>
      <c r="AT643" s="4"/>
      <c r="AU643" s="3" t="s">
        <v>17021</v>
      </c>
      <c r="AV643" s="4"/>
      <c r="AW643" s="3" t="s">
        <v>17020</v>
      </c>
      <c r="AX643" s="4"/>
      <c r="AY643" s="3" t="s">
        <v>17019</v>
      </c>
      <c r="AZ643" s="4"/>
      <c r="BA643" s="3" t="s">
        <v>17018</v>
      </c>
      <c r="BB643" s="4"/>
      <c r="BC643" s="3" t="s">
        <v>17017</v>
      </c>
      <c r="BD643" s="4" t="s">
        <v>17016</v>
      </c>
      <c r="BE643" s="3" t="s">
        <v>17015</v>
      </c>
    </row>
    <row r="644" spans="2:57" customFormat="1">
      <c r="B644" t="str">
        <f>IFERROR(VLOOKUP(E644,Swadesh!$C$6:$D$212,2,FALSE),"")</f>
        <v/>
      </c>
      <c r="D644" t="s">
        <v>15396</v>
      </c>
      <c r="E644" s="6" t="s">
        <v>17014</v>
      </c>
      <c r="F644" s="5">
        <v>9.14</v>
      </c>
      <c r="G644">
        <f t="shared" si="10"/>
        <v>2</v>
      </c>
      <c r="H644" s="3" t="s">
        <v>17013</v>
      </c>
      <c r="I644" s="4" t="s">
        <v>17012</v>
      </c>
      <c r="J644" s="3" t="s">
        <v>17011</v>
      </c>
      <c r="K644" s="4" t="s">
        <v>6055</v>
      </c>
      <c r="L644" s="3" t="s">
        <v>17010</v>
      </c>
      <c r="M644" s="4"/>
      <c r="N644" s="3" t="s">
        <v>17009</v>
      </c>
      <c r="O644" s="4"/>
      <c r="P644" t="s">
        <v>907</v>
      </c>
      <c r="Q644" s="3" t="s">
        <v>17008</v>
      </c>
      <c r="R644" s="4" t="s">
        <v>17007</v>
      </c>
      <c r="S644" t="s">
        <v>907</v>
      </c>
      <c r="T644" s="3" t="s">
        <v>17006</v>
      </c>
      <c r="U644" s="4" t="s">
        <v>17005</v>
      </c>
      <c r="V644" s="3" t="s">
        <v>17004</v>
      </c>
      <c r="W644" s="4"/>
      <c r="X644" s="3" t="s">
        <v>17003</v>
      </c>
      <c r="Y644" s="4"/>
      <c r="Z644" t="s">
        <v>907</v>
      </c>
      <c r="AA644" s="3" t="s">
        <v>17002</v>
      </c>
      <c r="AB644" s="4" t="s">
        <v>17001</v>
      </c>
      <c r="AC644" s="3" t="s">
        <v>17000</v>
      </c>
      <c r="AD644" s="4"/>
      <c r="AE644" s="3" t="s">
        <v>16999</v>
      </c>
      <c r="AF644" s="4"/>
      <c r="AG644" s="3" t="s">
        <v>16998</v>
      </c>
      <c r="AH644" s="4"/>
      <c r="AI644" s="3" t="s">
        <v>16974</v>
      </c>
      <c r="AJ644" s="4"/>
      <c r="AK644" s="3" t="s">
        <v>16973</v>
      </c>
      <c r="AL644" s="4"/>
      <c r="AM644" s="3" t="s">
        <v>16997</v>
      </c>
      <c r="AN644" s="4"/>
      <c r="AO644" s="3" t="s">
        <v>16996</v>
      </c>
      <c r="AP644" s="4"/>
      <c r="AQ644" s="3" t="s">
        <v>16995</v>
      </c>
      <c r="AR644" s="4"/>
      <c r="AS644" s="3" t="s">
        <v>16994</v>
      </c>
      <c r="AT644" s="4"/>
      <c r="AU644" s="3" t="s">
        <v>16993</v>
      </c>
      <c r="AV644" s="4"/>
      <c r="AW644" s="3" t="s">
        <v>16992</v>
      </c>
      <c r="AX644" s="4"/>
      <c r="AY644" s="3" t="s">
        <v>16991</v>
      </c>
      <c r="AZ644" s="4"/>
      <c r="BA644" s="3" t="s">
        <v>16966</v>
      </c>
      <c r="BB644" s="4"/>
      <c r="BC644" s="3" t="s">
        <v>16990</v>
      </c>
      <c r="BD644" s="4"/>
      <c r="BE644" s="3" t="s">
        <v>16989</v>
      </c>
    </row>
    <row r="645" spans="2:57" customFormat="1">
      <c r="B645" t="str">
        <f>IFERROR(VLOOKUP(E645,Swadesh!$C$6:$D$212,2,FALSE),"")</f>
        <v/>
      </c>
      <c r="D645" t="s">
        <v>15396</v>
      </c>
      <c r="E645" s="6" t="s">
        <v>16988</v>
      </c>
      <c r="F645" s="5">
        <v>9.15</v>
      </c>
      <c r="G645">
        <f t="shared" si="10"/>
        <v>2</v>
      </c>
      <c r="H645" s="3"/>
      <c r="I645" s="4"/>
      <c r="J645" s="3" t="s">
        <v>11889</v>
      </c>
      <c r="K645" s="4" t="s">
        <v>16987</v>
      </c>
      <c r="L645" s="3" t="s">
        <v>16986</v>
      </c>
      <c r="M645" s="4"/>
      <c r="N645" s="3" t="s">
        <v>16985</v>
      </c>
      <c r="O645" s="4"/>
      <c r="P645" t="s">
        <v>907</v>
      </c>
      <c r="Q645" s="3" t="s">
        <v>16984</v>
      </c>
      <c r="R645" s="4"/>
      <c r="S645" t="s">
        <v>907</v>
      </c>
      <c r="T645" s="3" t="s">
        <v>16983</v>
      </c>
      <c r="U645" s="4" t="s">
        <v>16982</v>
      </c>
      <c r="V645" s="3" t="s">
        <v>16981</v>
      </c>
      <c r="W645" s="4"/>
      <c r="X645" s="3" t="s">
        <v>16980</v>
      </c>
      <c r="Y645" s="4"/>
      <c r="Z645" t="s">
        <v>907</v>
      </c>
      <c r="AA645" s="3" t="s">
        <v>16979</v>
      </c>
      <c r="AB645" s="4" t="s">
        <v>16978</v>
      </c>
      <c r="AC645" s="3" t="s">
        <v>16977</v>
      </c>
      <c r="AD645" s="4"/>
      <c r="AE645" s="3" t="s">
        <v>16976</v>
      </c>
      <c r="AF645" s="4"/>
      <c r="AG645" s="3" t="s">
        <v>16975</v>
      </c>
      <c r="AH645" s="4"/>
      <c r="AI645" s="3" t="s">
        <v>16974</v>
      </c>
      <c r="AJ645" s="4"/>
      <c r="AK645" s="3" t="s">
        <v>16973</v>
      </c>
      <c r="AL645" s="4"/>
      <c r="AM645" s="3" t="s">
        <v>16972</v>
      </c>
      <c r="AN645" s="4"/>
      <c r="AO645" s="3" t="s">
        <v>16971</v>
      </c>
      <c r="AP645" s="4"/>
      <c r="AQ645" s="3" t="s">
        <v>8658</v>
      </c>
      <c r="AR645" s="4"/>
      <c r="AS645" s="3" t="s">
        <v>16970</v>
      </c>
      <c r="AT645" s="4"/>
      <c r="AU645" s="3" t="s">
        <v>16969</v>
      </c>
      <c r="AV645" s="4"/>
      <c r="AW645" s="3" t="s">
        <v>16968</v>
      </c>
      <c r="AX645" s="4"/>
      <c r="AY645" s="3" t="s">
        <v>16967</v>
      </c>
      <c r="AZ645" s="4"/>
      <c r="BA645" s="3" t="s">
        <v>16966</v>
      </c>
      <c r="BB645" s="4"/>
      <c r="BC645" s="3" t="s">
        <v>16965</v>
      </c>
      <c r="BD645" s="4"/>
      <c r="BE645" s="3" t="s">
        <v>16964</v>
      </c>
    </row>
    <row r="646" spans="2:57" customFormat="1">
      <c r="B646" t="str">
        <f>IFERROR(VLOOKUP(E646,Swadesh!$C$6:$D$212,2,FALSE),"")</f>
        <v/>
      </c>
      <c r="D646" t="s">
        <v>15396</v>
      </c>
      <c r="E646" s="6" t="s">
        <v>16963</v>
      </c>
      <c r="F646" s="5">
        <v>9.16</v>
      </c>
      <c r="G646">
        <f t="shared" si="10"/>
        <v>2</v>
      </c>
      <c r="H646" s="3" t="s">
        <v>16962</v>
      </c>
      <c r="I646" s="4"/>
      <c r="J646" s="3" t="s">
        <v>11760</v>
      </c>
      <c r="K646" s="4"/>
      <c r="L646" s="3" t="s">
        <v>11759</v>
      </c>
      <c r="M646" s="4"/>
      <c r="N646" s="3" t="s">
        <v>16961</v>
      </c>
      <c r="O646" s="4"/>
      <c r="P646" t="s">
        <v>907</v>
      </c>
      <c r="Q646" s="3"/>
      <c r="R646" s="4" t="s">
        <v>16960</v>
      </c>
      <c r="S646" t="s">
        <v>907</v>
      </c>
      <c r="T646" s="3" t="s">
        <v>16959</v>
      </c>
      <c r="U646" s="4" t="s">
        <v>16958</v>
      </c>
      <c r="V646" s="3" t="s">
        <v>16957</v>
      </c>
      <c r="W646" s="4"/>
      <c r="X646" s="3" t="s">
        <v>16956</v>
      </c>
      <c r="Y646" s="4"/>
      <c r="Z646" t="s">
        <v>907</v>
      </c>
      <c r="AA646" s="3" t="s">
        <v>16955</v>
      </c>
      <c r="AB646" s="4" t="s">
        <v>16954</v>
      </c>
      <c r="AC646" s="3" t="s">
        <v>16953</v>
      </c>
      <c r="AD646" s="4" t="s">
        <v>16952</v>
      </c>
      <c r="AE646" s="3" t="s">
        <v>16951</v>
      </c>
      <c r="AF646" s="4"/>
      <c r="AG646" s="3" t="s">
        <v>16950</v>
      </c>
      <c r="AH646" s="4"/>
      <c r="AI646" s="3" t="s">
        <v>16949</v>
      </c>
      <c r="AJ646" s="4"/>
      <c r="AK646" s="3" t="s">
        <v>16948</v>
      </c>
      <c r="AL646" s="4"/>
      <c r="AM646" s="3" t="s">
        <v>16947</v>
      </c>
      <c r="AN646" s="4"/>
      <c r="AO646" s="3" t="s">
        <v>16946</v>
      </c>
      <c r="AP646" s="4"/>
      <c r="AQ646" s="3" t="s">
        <v>16946</v>
      </c>
      <c r="AR646" s="4"/>
      <c r="AS646" s="3" t="s">
        <v>16945</v>
      </c>
      <c r="AT646" s="4"/>
      <c r="AU646" s="3" t="s">
        <v>16944</v>
      </c>
      <c r="AV646" s="4"/>
      <c r="AW646" s="3" t="s">
        <v>16943</v>
      </c>
      <c r="AX646" s="4"/>
      <c r="AY646" s="3" t="s">
        <v>16942</v>
      </c>
      <c r="AZ646" s="4"/>
      <c r="BA646" s="3" t="s">
        <v>16941</v>
      </c>
      <c r="BB646" s="4"/>
      <c r="BC646" s="3" t="s">
        <v>16940</v>
      </c>
      <c r="BD646" s="4"/>
      <c r="BE646" s="3" t="s">
        <v>16939</v>
      </c>
    </row>
    <row r="647" spans="2:57" customFormat="1">
      <c r="B647" t="str">
        <f>IFERROR(VLOOKUP(E647,Swadesh!$C$6:$D$212,2,FALSE),"")</f>
        <v/>
      </c>
      <c r="D647" t="s">
        <v>15396</v>
      </c>
      <c r="E647" s="6" t="s">
        <v>16938</v>
      </c>
      <c r="F647" s="5">
        <v>9.1609999999999996</v>
      </c>
      <c r="G647">
        <f t="shared" si="10"/>
        <v>3</v>
      </c>
      <c r="H647" s="3" t="s">
        <v>16937</v>
      </c>
      <c r="I647" s="4" t="s">
        <v>16936</v>
      </c>
      <c r="J647" s="3" t="s">
        <v>16935</v>
      </c>
      <c r="K647" s="4"/>
      <c r="L647" s="3" t="s">
        <v>16934</v>
      </c>
      <c r="M647" s="4"/>
      <c r="N647" s="3" t="s">
        <v>16933</v>
      </c>
      <c r="O647" s="4"/>
      <c r="P647" t="s">
        <v>907</v>
      </c>
      <c r="Q647" s="3" t="s">
        <v>9327</v>
      </c>
      <c r="R647" s="4" t="s">
        <v>16932</v>
      </c>
      <c r="S647" t="s">
        <v>907</v>
      </c>
      <c r="T647" s="3" t="s">
        <v>16931</v>
      </c>
      <c r="U647" s="4"/>
      <c r="V647" s="3" t="s">
        <v>16930</v>
      </c>
      <c r="W647" s="4"/>
      <c r="X647" s="3" t="s">
        <v>16929</v>
      </c>
      <c r="Y647" s="4"/>
      <c r="Z647" t="s">
        <v>907</v>
      </c>
      <c r="AA647" s="3" t="s">
        <v>16928</v>
      </c>
      <c r="AB647" s="4" t="s">
        <v>16927</v>
      </c>
      <c r="AC647" s="3" t="s">
        <v>16926</v>
      </c>
      <c r="AD647" s="4"/>
      <c r="AE647" s="3" t="s">
        <v>16925</v>
      </c>
      <c r="AF647" s="4" t="s">
        <v>16924</v>
      </c>
      <c r="AG647" s="3"/>
      <c r="AH647" s="4"/>
      <c r="AI647" s="3" t="s">
        <v>16923</v>
      </c>
      <c r="AJ647" s="4"/>
      <c r="AK647" s="3" t="s">
        <v>16922</v>
      </c>
      <c r="AL647" s="4"/>
      <c r="AM647" s="3" t="s">
        <v>16921</v>
      </c>
      <c r="AN647" s="4"/>
      <c r="AO647" s="3"/>
      <c r="AP647" s="4"/>
      <c r="AQ647" s="3" t="s">
        <v>16920</v>
      </c>
      <c r="AR647" s="4"/>
      <c r="AS647" s="3" t="s">
        <v>923</v>
      </c>
      <c r="AT647" s="4"/>
      <c r="AU647" s="3" t="s">
        <v>16919</v>
      </c>
      <c r="AV647" s="4"/>
      <c r="AW647" s="3" t="s">
        <v>16918</v>
      </c>
      <c r="AX647" s="4"/>
      <c r="AY647" s="3" t="s">
        <v>16917</v>
      </c>
      <c r="AZ647" s="4"/>
      <c r="BA647" s="3" t="s">
        <v>16916</v>
      </c>
      <c r="BB647" s="4"/>
      <c r="BC647" s="3" t="s">
        <v>16915</v>
      </c>
      <c r="BD647" s="4"/>
      <c r="BE647" s="3" t="s">
        <v>16914</v>
      </c>
    </row>
    <row r="648" spans="2:57" customFormat="1">
      <c r="B648" t="str">
        <f>IFERROR(VLOOKUP(E648,Swadesh!$C$6:$D$212,2,FALSE),"")</f>
        <v/>
      </c>
      <c r="D648" t="s">
        <v>15396</v>
      </c>
      <c r="E648" s="6" t="s">
        <v>16913</v>
      </c>
      <c r="F648" s="5">
        <v>9.18</v>
      </c>
      <c r="G648">
        <f t="shared" si="10"/>
        <v>2</v>
      </c>
      <c r="H648" s="3" t="s">
        <v>16912</v>
      </c>
      <c r="I648" s="4"/>
      <c r="J648" s="3" t="s">
        <v>16911</v>
      </c>
      <c r="K648" s="4"/>
      <c r="L648" s="3" t="s">
        <v>16910</v>
      </c>
      <c r="M648" s="4"/>
      <c r="N648" s="3" t="s">
        <v>16909</v>
      </c>
      <c r="O648" s="4"/>
      <c r="P648" t="s">
        <v>907</v>
      </c>
      <c r="Q648" s="3"/>
      <c r="R648" s="4"/>
      <c r="S648" t="s">
        <v>907</v>
      </c>
      <c r="T648" s="3"/>
      <c r="U648" s="4"/>
      <c r="V648" s="3" t="s">
        <v>16908</v>
      </c>
      <c r="W648" s="4"/>
      <c r="X648" s="3" t="s">
        <v>16907</v>
      </c>
      <c r="Y648" s="4"/>
      <c r="Z648" t="s">
        <v>907</v>
      </c>
      <c r="AA648" s="3"/>
      <c r="AB648" s="4"/>
      <c r="AC648" s="3" t="s">
        <v>16906</v>
      </c>
      <c r="AD648" s="4"/>
      <c r="AE648" s="3" t="s">
        <v>16905</v>
      </c>
      <c r="AF648" s="4"/>
      <c r="AG648" s="3" t="s">
        <v>16904</v>
      </c>
      <c r="AH648" s="4"/>
      <c r="AI648" s="3" t="s">
        <v>16903</v>
      </c>
      <c r="AJ648" s="4"/>
      <c r="AK648" s="3" t="s">
        <v>16902</v>
      </c>
      <c r="AL648" s="4"/>
      <c r="AM648" s="3" t="s">
        <v>16901</v>
      </c>
      <c r="AN648" s="4"/>
      <c r="AO648" s="3" t="s">
        <v>16900</v>
      </c>
      <c r="AP648" s="4"/>
      <c r="AQ648" s="3" t="s">
        <v>16899</v>
      </c>
      <c r="AR648" s="4"/>
      <c r="AS648" s="3" t="s">
        <v>16898</v>
      </c>
      <c r="AT648" s="4"/>
      <c r="AU648" s="3" t="s">
        <v>16897</v>
      </c>
      <c r="AV648" s="4"/>
      <c r="AW648" s="3" t="s">
        <v>16896</v>
      </c>
      <c r="AX648" s="4"/>
      <c r="AY648" s="3" t="s">
        <v>16895</v>
      </c>
      <c r="AZ648" s="4"/>
      <c r="BA648" s="3" t="s">
        <v>16894</v>
      </c>
      <c r="BB648" s="4"/>
      <c r="BC648" s="3" t="s">
        <v>16893</v>
      </c>
      <c r="BD648" s="4"/>
      <c r="BE648" s="3" t="s">
        <v>16892</v>
      </c>
    </row>
    <row r="649" spans="2:57" customFormat="1">
      <c r="B649" t="str">
        <f>IFERROR(VLOOKUP(E649,Swadesh!$C$6:$D$212,2,FALSE),"")</f>
        <v/>
      </c>
      <c r="D649" t="s">
        <v>15396</v>
      </c>
      <c r="E649" s="6" t="s">
        <v>16891</v>
      </c>
      <c r="F649" s="5">
        <v>9.19</v>
      </c>
      <c r="G649">
        <f t="shared" si="10"/>
        <v>2</v>
      </c>
      <c r="H649" s="3" t="s">
        <v>16890</v>
      </c>
      <c r="I649" s="4"/>
      <c r="J649" s="3" t="s">
        <v>16889</v>
      </c>
      <c r="K649" s="4"/>
      <c r="L649" s="3" t="s">
        <v>16888</v>
      </c>
      <c r="M649" s="4"/>
      <c r="N649" s="3" t="s">
        <v>16887</v>
      </c>
      <c r="O649" s="4"/>
      <c r="P649" t="s">
        <v>907</v>
      </c>
      <c r="Q649" s="3"/>
      <c r="R649" s="4" t="s">
        <v>16886</v>
      </c>
      <c r="S649" t="s">
        <v>907</v>
      </c>
      <c r="T649" s="3" t="s">
        <v>16885</v>
      </c>
      <c r="U649" s="4" t="s">
        <v>16884</v>
      </c>
      <c r="V649" s="3" t="s">
        <v>16883</v>
      </c>
      <c r="W649" s="4"/>
      <c r="X649" s="3" t="s">
        <v>16882</v>
      </c>
      <c r="Y649" s="4"/>
      <c r="Z649" t="s">
        <v>907</v>
      </c>
      <c r="AA649" s="3" t="s">
        <v>16881</v>
      </c>
      <c r="AB649" s="4"/>
      <c r="AC649" s="3" t="s">
        <v>16880</v>
      </c>
      <c r="AD649" s="4"/>
      <c r="AE649" s="3" t="s">
        <v>16879</v>
      </c>
      <c r="AF649" s="4" t="s">
        <v>16878</v>
      </c>
      <c r="AG649" s="3" t="s">
        <v>16877</v>
      </c>
      <c r="AH649" s="4"/>
      <c r="AI649" s="3" t="s">
        <v>16876</v>
      </c>
      <c r="AJ649" s="4"/>
      <c r="AK649" s="3" t="s">
        <v>16875</v>
      </c>
      <c r="AL649" s="4"/>
      <c r="AM649" s="3" t="s">
        <v>16874</v>
      </c>
      <c r="AN649" s="4"/>
      <c r="AO649" s="3" t="s">
        <v>16873</v>
      </c>
      <c r="AP649" s="4"/>
      <c r="AQ649" s="3" t="s">
        <v>16872</v>
      </c>
      <c r="AR649" s="4" t="s">
        <v>16871</v>
      </c>
      <c r="AS649" s="3" t="s">
        <v>923</v>
      </c>
      <c r="AT649" s="4"/>
      <c r="AU649" s="3" t="s">
        <v>16870</v>
      </c>
      <c r="AV649" s="4"/>
      <c r="AW649" s="3" t="s">
        <v>16869</v>
      </c>
      <c r="AX649" s="4"/>
      <c r="AY649" s="3" t="s">
        <v>16868</v>
      </c>
      <c r="AZ649" s="4"/>
      <c r="BA649" s="3" t="s">
        <v>16867</v>
      </c>
      <c r="BB649" s="4"/>
      <c r="BC649" s="3" t="s">
        <v>16866</v>
      </c>
      <c r="BD649" s="4"/>
      <c r="BE649" s="3" t="s">
        <v>16865</v>
      </c>
    </row>
    <row r="650" spans="2:57" customFormat="1">
      <c r="B650" t="str">
        <f>IFERROR(VLOOKUP(E650,Swadesh!$C$6:$D$212,2,FALSE),"")</f>
        <v/>
      </c>
      <c r="D650" t="s">
        <v>15396</v>
      </c>
      <c r="E650" s="6" t="s">
        <v>16864</v>
      </c>
      <c r="F650" s="5">
        <v>9.1920000000000002</v>
      </c>
      <c r="G650">
        <f t="shared" si="10"/>
        <v>3</v>
      </c>
      <c r="H650" s="3" t="s">
        <v>16863</v>
      </c>
      <c r="I650" s="4"/>
      <c r="J650" s="3" t="s">
        <v>16862</v>
      </c>
      <c r="K650" s="4" t="s">
        <v>1932</v>
      </c>
      <c r="L650" s="3" t="s">
        <v>16861</v>
      </c>
      <c r="M650" s="4"/>
      <c r="N650" s="3" t="s">
        <v>16860</v>
      </c>
      <c r="O650" s="4"/>
      <c r="P650" t="s">
        <v>907</v>
      </c>
      <c r="Q650" s="3"/>
      <c r="R650" s="4" t="s">
        <v>16859</v>
      </c>
      <c r="S650" t="s">
        <v>907</v>
      </c>
      <c r="T650" s="3" t="s">
        <v>16858</v>
      </c>
      <c r="U650" s="4" t="s">
        <v>16857</v>
      </c>
      <c r="V650" s="3" t="s">
        <v>16856</v>
      </c>
      <c r="W650" s="4" t="s">
        <v>16855</v>
      </c>
      <c r="X650" s="3" t="s">
        <v>16854</v>
      </c>
      <c r="Y650" s="4"/>
      <c r="Z650" t="s">
        <v>907</v>
      </c>
      <c r="AA650" s="3" t="s">
        <v>16853</v>
      </c>
      <c r="AB650" s="4"/>
      <c r="AC650" s="3" t="s">
        <v>16852</v>
      </c>
      <c r="AD650" s="4"/>
      <c r="AE650" s="3" t="s">
        <v>16851</v>
      </c>
      <c r="AF650" s="4" t="s">
        <v>16850</v>
      </c>
      <c r="AG650" s="3" t="s">
        <v>16849</v>
      </c>
      <c r="AH650" s="4"/>
      <c r="AI650" s="3" t="s">
        <v>16848</v>
      </c>
      <c r="AJ650" s="4"/>
      <c r="AK650" s="3" t="s">
        <v>16847</v>
      </c>
      <c r="AL650" s="4"/>
      <c r="AM650" s="3" t="s">
        <v>16846</v>
      </c>
      <c r="AN650" s="4"/>
      <c r="AO650" s="3" t="s">
        <v>16845</v>
      </c>
      <c r="AP650" s="4"/>
      <c r="AQ650" s="3" t="s">
        <v>16844</v>
      </c>
      <c r="AR650" s="4"/>
      <c r="AS650" s="3" t="s">
        <v>923</v>
      </c>
      <c r="AT650" s="4"/>
      <c r="AU650" s="3" t="s">
        <v>16843</v>
      </c>
      <c r="AV650" s="4"/>
      <c r="AW650" s="3" t="s">
        <v>16842</v>
      </c>
      <c r="AX650" s="4"/>
      <c r="AY650" s="3" t="s">
        <v>16841</v>
      </c>
      <c r="AZ650" s="4"/>
      <c r="BA650" s="3" t="s">
        <v>16840</v>
      </c>
      <c r="BB650" s="4"/>
      <c r="BC650" s="3" t="s">
        <v>16839</v>
      </c>
      <c r="BD650" s="4"/>
      <c r="BE650" s="3" t="s">
        <v>16838</v>
      </c>
    </row>
    <row r="651" spans="2:57" customFormat="1">
      <c r="B651" t="str">
        <f>IFERROR(VLOOKUP(E651,Swadesh!$C$6:$D$212,2,FALSE),"")</f>
        <v/>
      </c>
      <c r="D651" t="s">
        <v>15396</v>
      </c>
      <c r="E651" s="6" t="s">
        <v>16837</v>
      </c>
      <c r="F651" s="5">
        <v>9.2100000000000009</v>
      </c>
      <c r="G651">
        <f t="shared" si="10"/>
        <v>2</v>
      </c>
      <c r="H651" s="3" t="s">
        <v>16836</v>
      </c>
      <c r="I651" s="4"/>
      <c r="J651" s="3" t="s">
        <v>2881</v>
      </c>
      <c r="K651" s="4"/>
      <c r="L651" s="3" t="s">
        <v>16835</v>
      </c>
      <c r="M651" s="4"/>
      <c r="N651" s="3" t="s">
        <v>16834</v>
      </c>
      <c r="O651" s="4"/>
      <c r="P651" t="s">
        <v>907</v>
      </c>
      <c r="Q651" s="3" t="s">
        <v>16833</v>
      </c>
      <c r="R651" s="4" t="s">
        <v>16832</v>
      </c>
      <c r="S651" t="s">
        <v>907</v>
      </c>
      <c r="T651" s="3" t="s">
        <v>16831</v>
      </c>
      <c r="U651" s="4" t="s">
        <v>16830</v>
      </c>
      <c r="V651" s="3" t="s">
        <v>16829</v>
      </c>
      <c r="W651" s="4" t="s">
        <v>16828</v>
      </c>
      <c r="X651" s="3" t="s">
        <v>16827</v>
      </c>
      <c r="Y651" s="4"/>
      <c r="Z651" t="s">
        <v>907</v>
      </c>
      <c r="AA651" s="3" t="s">
        <v>16826</v>
      </c>
      <c r="AB651" s="4" t="s">
        <v>16825</v>
      </c>
      <c r="AC651" s="3" t="s">
        <v>16824</v>
      </c>
      <c r="AD651" s="4"/>
      <c r="AE651" s="3" t="s">
        <v>16823</v>
      </c>
      <c r="AF651" s="4"/>
      <c r="AG651" s="3" t="s">
        <v>16822</v>
      </c>
      <c r="AH651" s="4"/>
      <c r="AI651" s="3" t="s">
        <v>16821</v>
      </c>
      <c r="AJ651" s="4"/>
      <c r="AK651" s="3" t="s">
        <v>16820</v>
      </c>
      <c r="AL651" s="4"/>
      <c r="AM651" s="3" t="s">
        <v>16819</v>
      </c>
      <c r="AN651" s="4"/>
      <c r="AO651" s="3" t="s">
        <v>16818</v>
      </c>
      <c r="AP651" s="4"/>
      <c r="AQ651" s="3" t="s">
        <v>16817</v>
      </c>
      <c r="AR651" s="4"/>
      <c r="AS651" s="3" t="s">
        <v>16816</v>
      </c>
      <c r="AT651" s="4"/>
      <c r="AU651" s="3" t="s">
        <v>16815</v>
      </c>
      <c r="AV651" s="4"/>
      <c r="AW651" s="3" t="s">
        <v>16814</v>
      </c>
      <c r="AX651" s="4"/>
      <c r="AY651" s="3" t="s">
        <v>16813</v>
      </c>
      <c r="AZ651" s="4"/>
      <c r="BA651" s="3" t="s">
        <v>16812</v>
      </c>
      <c r="BB651" s="4"/>
      <c r="BC651" s="3" t="s">
        <v>16811</v>
      </c>
      <c r="BD651" s="4" t="s">
        <v>16810</v>
      </c>
      <c r="BE651" s="3" t="s">
        <v>16809</v>
      </c>
    </row>
    <row r="652" spans="2:57" customFormat="1">
      <c r="B652" t="str">
        <f>IFERROR(VLOOKUP(E652,Swadesh!$C$6:$D$212,2,FALSE),"")</f>
        <v/>
      </c>
      <c r="D652" t="s">
        <v>15396</v>
      </c>
      <c r="E652" s="6" t="s">
        <v>16808</v>
      </c>
      <c r="F652" s="5">
        <v>9.2110000000000003</v>
      </c>
      <c r="G652">
        <f t="shared" si="10"/>
        <v>3</v>
      </c>
      <c r="H652" s="3" t="s">
        <v>16807</v>
      </c>
      <c r="I652" s="4"/>
      <c r="J652" s="3"/>
      <c r="K652" s="4"/>
      <c r="L652" s="3"/>
      <c r="M652" s="4"/>
      <c r="N652" s="3" t="s">
        <v>16806</v>
      </c>
      <c r="O652" s="4"/>
      <c r="P652" t="s">
        <v>907</v>
      </c>
      <c r="Q652" s="3" t="s">
        <v>16805</v>
      </c>
      <c r="R652" s="4" t="s">
        <v>16804</v>
      </c>
      <c r="S652" t="s">
        <v>907</v>
      </c>
      <c r="T652" s="3" t="s">
        <v>16803</v>
      </c>
      <c r="U652" s="4" t="s">
        <v>16802</v>
      </c>
      <c r="V652" s="3" t="s">
        <v>16801</v>
      </c>
      <c r="W652" s="4" t="s">
        <v>16800</v>
      </c>
      <c r="X652" s="3"/>
      <c r="Y652" s="4"/>
      <c r="Z652" t="s">
        <v>907</v>
      </c>
      <c r="AA652" s="3" t="s">
        <v>16799</v>
      </c>
      <c r="AB652" s="4" t="s">
        <v>16798</v>
      </c>
      <c r="AC652" s="3" t="s">
        <v>16797</v>
      </c>
      <c r="AD652" s="4" t="s">
        <v>16796</v>
      </c>
      <c r="AE652" s="3" t="s">
        <v>16795</v>
      </c>
      <c r="AF652" s="4" t="s">
        <v>16794</v>
      </c>
      <c r="AG652" s="3"/>
      <c r="AH652" s="4"/>
      <c r="AI652" s="3" t="s">
        <v>16793</v>
      </c>
      <c r="AJ652" s="4"/>
      <c r="AK652" s="3" t="s">
        <v>16792</v>
      </c>
      <c r="AL652" s="4"/>
      <c r="AM652" s="3" t="s">
        <v>16791</v>
      </c>
      <c r="AN652" s="4"/>
      <c r="AO652" s="3"/>
      <c r="AP652" s="4"/>
      <c r="AQ652" s="3" t="s">
        <v>16790</v>
      </c>
      <c r="AR652" s="4"/>
      <c r="AS652" s="3" t="s">
        <v>923</v>
      </c>
      <c r="AT652" s="4"/>
      <c r="AU652" s="3" t="s">
        <v>16789</v>
      </c>
      <c r="AV652" s="4"/>
      <c r="AW652" s="3" t="s">
        <v>16788</v>
      </c>
      <c r="AX652" s="4"/>
      <c r="AY652" s="3" t="s">
        <v>16787</v>
      </c>
      <c r="AZ652" s="4"/>
      <c r="BA652" s="3" t="s">
        <v>16786</v>
      </c>
      <c r="BB652" s="4"/>
      <c r="BC652" s="3" t="s">
        <v>16785</v>
      </c>
      <c r="BD652" s="4"/>
      <c r="BE652" s="3" t="s">
        <v>16784</v>
      </c>
    </row>
    <row r="653" spans="2:57" customFormat="1">
      <c r="B653">
        <f>IFERROR(VLOOKUP(E653,Swadesh!$C$6:$D$212,2,FALSE),"")</f>
        <v>114</v>
      </c>
      <c r="D653" t="s">
        <v>15396</v>
      </c>
      <c r="E653" s="6" t="s">
        <v>16783</v>
      </c>
      <c r="F653" s="5">
        <v>9.2200000000000006</v>
      </c>
      <c r="G653">
        <f t="shared" si="10"/>
        <v>2</v>
      </c>
      <c r="H653" s="3" t="s">
        <v>16782</v>
      </c>
      <c r="I653" s="4" t="s">
        <v>16781</v>
      </c>
      <c r="J653" s="3" t="s">
        <v>16780</v>
      </c>
      <c r="K653" s="4"/>
      <c r="L653" s="3" t="s">
        <v>16779</v>
      </c>
      <c r="M653" s="4"/>
      <c r="N653" s="3" t="s">
        <v>16778</v>
      </c>
      <c r="O653" s="4"/>
      <c r="P653" t="s">
        <v>907</v>
      </c>
      <c r="Q653" s="3" t="s">
        <v>16777</v>
      </c>
      <c r="R653" s="4" t="s">
        <v>16776</v>
      </c>
      <c r="S653" t="s">
        <v>907</v>
      </c>
      <c r="T653" s="3" t="s">
        <v>16775</v>
      </c>
      <c r="U653" s="4" t="s">
        <v>16774</v>
      </c>
      <c r="V653" s="3" t="s">
        <v>16773</v>
      </c>
      <c r="W653" s="4" t="s">
        <v>16772</v>
      </c>
      <c r="X653" s="3" t="s">
        <v>16771</v>
      </c>
      <c r="Y653" s="4"/>
      <c r="Z653" t="s">
        <v>907</v>
      </c>
      <c r="AA653" s="3" t="s">
        <v>16770</v>
      </c>
      <c r="AB653" s="4" t="s">
        <v>16769</v>
      </c>
      <c r="AC653" s="3" t="s">
        <v>16768</v>
      </c>
      <c r="AD653" s="4"/>
      <c r="AE653" s="3" t="s">
        <v>16767</v>
      </c>
      <c r="AF653" s="4" t="s">
        <v>16766</v>
      </c>
      <c r="AG653" s="3" t="s">
        <v>16765</v>
      </c>
      <c r="AH653" s="4"/>
      <c r="AI653" s="3" t="s">
        <v>16764</v>
      </c>
      <c r="AJ653" s="4"/>
      <c r="AK653" s="3" t="s">
        <v>16763</v>
      </c>
      <c r="AL653" s="4"/>
      <c r="AM653" s="3" t="s">
        <v>16762</v>
      </c>
      <c r="AN653" s="4"/>
      <c r="AO653" s="3" t="s">
        <v>16761</v>
      </c>
      <c r="AP653" s="4"/>
      <c r="AQ653" s="3" t="s">
        <v>16760</v>
      </c>
      <c r="AR653" s="4" t="s">
        <v>16759</v>
      </c>
      <c r="AS653" s="3" t="s">
        <v>16758</v>
      </c>
      <c r="AT653" s="4"/>
      <c r="AU653" s="3" t="s">
        <v>16757</v>
      </c>
      <c r="AV653" s="4"/>
      <c r="AW653" s="3" t="s">
        <v>16756</v>
      </c>
      <c r="AX653" s="4"/>
      <c r="AY653" s="3" t="s">
        <v>16755</v>
      </c>
      <c r="AZ653" s="4"/>
      <c r="BA653" s="3" t="s">
        <v>16754</v>
      </c>
      <c r="BB653" s="4"/>
      <c r="BC653" s="3" t="s">
        <v>16753</v>
      </c>
      <c r="BD653" s="4"/>
      <c r="BE653" s="3" t="s">
        <v>16752</v>
      </c>
    </row>
    <row r="654" spans="2:57" customFormat="1">
      <c r="B654" t="str">
        <f>IFERROR(VLOOKUP(E654,Swadesh!$C$6:$D$212,2,FALSE),"")</f>
        <v/>
      </c>
      <c r="D654" t="s">
        <v>15396</v>
      </c>
      <c r="E654" s="6" t="s">
        <v>16751</v>
      </c>
      <c r="F654" s="5">
        <v>9.2210000000000001</v>
      </c>
      <c r="G654">
        <f t="shared" si="10"/>
        <v>3</v>
      </c>
      <c r="H654" s="3" t="s">
        <v>16750</v>
      </c>
      <c r="I654" s="4" t="s">
        <v>16749</v>
      </c>
      <c r="J654" s="3" t="s">
        <v>16748</v>
      </c>
      <c r="K654" s="4" t="s">
        <v>959</v>
      </c>
      <c r="L654" s="3" t="s">
        <v>16747</v>
      </c>
      <c r="M654" s="4"/>
      <c r="N654" s="3" t="s">
        <v>16746</v>
      </c>
      <c r="O654" s="4"/>
      <c r="P654" t="s">
        <v>907</v>
      </c>
      <c r="Q654" s="3"/>
      <c r="R654" s="4"/>
      <c r="S654" t="s">
        <v>907</v>
      </c>
      <c r="T654" s="3" t="s">
        <v>16745</v>
      </c>
      <c r="U654" s="4"/>
      <c r="V654" s="3"/>
      <c r="W654" s="4"/>
      <c r="X654" s="3" t="s">
        <v>16722</v>
      </c>
      <c r="Y654" s="4"/>
      <c r="Z654" t="s">
        <v>907</v>
      </c>
      <c r="AA654" s="3" t="s">
        <v>16744</v>
      </c>
      <c r="AB654" s="4"/>
      <c r="AC654" s="3" t="s">
        <v>16743</v>
      </c>
      <c r="AD654" s="4"/>
      <c r="AE654" s="3" t="s">
        <v>16742</v>
      </c>
      <c r="AF654" s="4"/>
      <c r="AG654" s="3"/>
      <c r="AH654" s="4"/>
      <c r="AI654" s="3" t="s">
        <v>16741</v>
      </c>
      <c r="AJ654" s="4"/>
      <c r="AK654" s="3" t="s">
        <v>16740</v>
      </c>
      <c r="AL654" s="4"/>
      <c r="AM654" s="3" t="s">
        <v>16739</v>
      </c>
      <c r="AN654" s="4"/>
      <c r="AO654" s="3"/>
      <c r="AP654" s="4"/>
      <c r="AQ654" s="3" t="s">
        <v>16738</v>
      </c>
      <c r="AR654" s="4"/>
      <c r="AS654" s="3" t="s">
        <v>16737</v>
      </c>
      <c r="AT654" s="4"/>
      <c r="AU654" s="3" t="s">
        <v>16736</v>
      </c>
      <c r="AV654" s="4"/>
      <c r="AW654" s="3" t="s">
        <v>16735</v>
      </c>
      <c r="AX654" s="4" t="s">
        <v>16734</v>
      </c>
      <c r="AY654" s="3" t="s">
        <v>16733</v>
      </c>
      <c r="AZ654" s="4"/>
      <c r="BA654" s="3" t="s">
        <v>16732</v>
      </c>
      <c r="BB654" s="4"/>
      <c r="BC654" s="3" t="s">
        <v>16731</v>
      </c>
      <c r="BD654" s="4"/>
      <c r="BE654" s="3" t="s">
        <v>16730</v>
      </c>
    </row>
    <row r="655" spans="2:57" customFormat="1">
      <c r="B655" t="str">
        <f>IFERROR(VLOOKUP(E655,Swadesh!$C$6:$D$212,2,FALSE),"")</f>
        <v/>
      </c>
      <c r="D655" t="s">
        <v>15396</v>
      </c>
      <c r="E655" s="6" t="s">
        <v>16729</v>
      </c>
      <c r="F655" s="5">
        <v>9.2219999999999995</v>
      </c>
      <c r="G655">
        <f t="shared" si="10"/>
        <v>3</v>
      </c>
      <c r="H655" s="3" t="s">
        <v>16728</v>
      </c>
      <c r="I655" s="4" t="s">
        <v>16727</v>
      </c>
      <c r="J655" s="3" t="s">
        <v>16532</v>
      </c>
      <c r="K655" s="4"/>
      <c r="L655" s="3" t="s">
        <v>15502</v>
      </c>
      <c r="M655" s="4"/>
      <c r="N655" s="3" t="s">
        <v>16726</v>
      </c>
      <c r="O655" s="4"/>
      <c r="P655" t="s">
        <v>907</v>
      </c>
      <c r="Q655" s="3"/>
      <c r="R655" s="4"/>
      <c r="S655" t="s">
        <v>907</v>
      </c>
      <c r="T655" s="3" t="s">
        <v>16725</v>
      </c>
      <c r="U655" s="4" t="s">
        <v>16724</v>
      </c>
      <c r="V655" s="3" t="s">
        <v>16723</v>
      </c>
      <c r="W655" s="4"/>
      <c r="X655" s="3" t="s">
        <v>16722</v>
      </c>
      <c r="Y655" s="4"/>
      <c r="Z655" t="s">
        <v>907</v>
      </c>
      <c r="AA655" s="3" t="s">
        <v>16721</v>
      </c>
      <c r="AB655" s="4"/>
      <c r="AC655" s="3" t="s">
        <v>16720</v>
      </c>
      <c r="AD655" s="4"/>
      <c r="AE655" s="3" t="s">
        <v>16719</v>
      </c>
      <c r="AF655" s="4"/>
      <c r="AG655" s="3"/>
      <c r="AH655" s="4"/>
      <c r="AI655" s="3" t="s">
        <v>16718</v>
      </c>
      <c r="AJ655" s="4"/>
      <c r="AK655" s="3" t="s">
        <v>16717</v>
      </c>
      <c r="AL655" s="4"/>
      <c r="AM655" s="3" t="s">
        <v>16716</v>
      </c>
      <c r="AN655" s="4"/>
      <c r="AO655" s="3"/>
      <c r="AP655" s="4"/>
      <c r="AQ655" s="3" t="s">
        <v>16715</v>
      </c>
      <c r="AR655" s="4"/>
      <c r="AS655" s="3" t="s">
        <v>923</v>
      </c>
      <c r="AT655" s="4"/>
      <c r="AU655" s="3" t="s">
        <v>16714</v>
      </c>
      <c r="AV655" s="4"/>
      <c r="AW655" s="3" t="s">
        <v>16713</v>
      </c>
      <c r="AX655" s="4"/>
      <c r="AY655" s="3" t="s">
        <v>16712</v>
      </c>
      <c r="AZ655" s="4"/>
      <c r="BA655" s="3" t="s">
        <v>16711</v>
      </c>
      <c r="BB655" s="4"/>
      <c r="BC655" s="3" t="s">
        <v>16710</v>
      </c>
      <c r="BD655" s="4"/>
      <c r="BE655" s="3" t="s">
        <v>16709</v>
      </c>
    </row>
    <row r="656" spans="2:57" customFormat="1">
      <c r="B656">
        <f>IFERROR(VLOOKUP(E656,Swadesh!$C$6:$D$212,2,FALSE),"")</f>
        <v>116</v>
      </c>
      <c r="D656" t="s">
        <v>15396</v>
      </c>
      <c r="E656" s="6" t="s">
        <v>16708</v>
      </c>
      <c r="F656" s="5">
        <v>9.2230000000000008</v>
      </c>
      <c r="G656">
        <f t="shared" si="10"/>
        <v>3</v>
      </c>
      <c r="H656" s="3" t="s">
        <v>16707</v>
      </c>
      <c r="I656" s="4" t="s">
        <v>16706</v>
      </c>
      <c r="J656" s="3" t="s">
        <v>16705</v>
      </c>
      <c r="K656" s="4"/>
      <c r="L656" s="3"/>
      <c r="M656" s="4"/>
      <c r="N656" s="3" t="s">
        <v>16704</v>
      </c>
      <c r="O656" s="4"/>
      <c r="P656" t="s">
        <v>907</v>
      </c>
      <c r="Q656" s="3" t="s">
        <v>16703</v>
      </c>
      <c r="R656" s="4" t="s">
        <v>16702</v>
      </c>
      <c r="S656" t="s">
        <v>907</v>
      </c>
      <c r="T656" s="3" t="s">
        <v>16701</v>
      </c>
      <c r="U656" s="4" t="s">
        <v>16700</v>
      </c>
      <c r="V656" s="3" t="s">
        <v>16699</v>
      </c>
      <c r="W656" s="4"/>
      <c r="X656" s="3" t="s">
        <v>16698</v>
      </c>
      <c r="Y656" s="4"/>
      <c r="Z656" t="s">
        <v>907</v>
      </c>
      <c r="AA656" s="3" t="s">
        <v>16697</v>
      </c>
      <c r="AB656" s="4"/>
      <c r="AC656" s="3" t="s">
        <v>16696</v>
      </c>
      <c r="AD656" s="4"/>
      <c r="AE656" s="3"/>
      <c r="AF656" s="4"/>
      <c r="AG656" s="3"/>
      <c r="AH656" s="4"/>
      <c r="AI656" s="3" t="s">
        <v>16695</v>
      </c>
      <c r="AJ656" s="4"/>
      <c r="AK656" s="3" t="s">
        <v>16694</v>
      </c>
      <c r="AL656" s="4" t="s">
        <v>16693</v>
      </c>
      <c r="AM656" s="3" t="s">
        <v>16692</v>
      </c>
      <c r="AN656" s="4"/>
      <c r="AO656" s="3"/>
      <c r="AP656" s="4"/>
      <c r="AQ656" s="3" t="s">
        <v>16691</v>
      </c>
      <c r="AR656" s="4"/>
      <c r="AS656" s="3" t="s">
        <v>923</v>
      </c>
      <c r="AT656" s="4"/>
      <c r="AU656" s="3" t="s">
        <v>16690</v>
      </c>
      <c r="AV656" s="4"/>
      <c r="AW656" s="3" t="s">
        <v>16689</v>
      </c>
      <c r="AX656" s="4"/>
      <c r="AY656" s="3" t="s">
        <v>16688</v>
      </c>
      <c r="AZ656" s="4"/>
      <c r="BA656" s="3" t="s">
        <v>16687</v>
      </c>
      <c r="BB656" s="4"/>
      <c r="BC656" s="3" t="s">
        <v>16686</v>
      </c>
      <c r="BD656" s="4"/>
      <c r="BE656" s="3" t="s">
        <v>16685</v>
      </c>
    </row>
    <row r="657" spans="2:58" customFormat="1">
      <c r="B657" t="str">
        <f>IFERROR(VLOOKUP(E657,Swadesh!$C$6:$D$212,2,FALSE),"")</f>
        <v/>
      </c>
      <c r="D657" t="s">
        <v>15396</v>
      </c>
      <c r="E657" s="6" t="s">
        <v>16684</v>
      </c>
      <c r="F657" s="5">
        <v>9.23</v>
      </c>
      <c r="G657">
        <f t="shared" si="10"/>
        <v>2</v>
      </c>
      <c r="H657" s="3" t="s">
        <v>16683</v>
      </c>
      <c r="I657" s="4"/>
      <c r="J657" s="3" t="s">
        <v>16682</v>
      </c>
      <c r="K657" s="4"/>
      <c r="L657" s="3" t="s">
        <v>16681</v>
      </c>
      <c r="M657" s="4" t="s">
        <v>2286</v>
      </c>
      <c r="N657" s="3" t="s">
        <v>16680</v>
      </c>
      <c r="O657" s="4"/>
      <c r="P657" t="s">
        <v>907</v>
      </c>
      <c r="Q657" s="3"/>
      <c r="R657" s="4" t="s">
        <v>16679</v>
      </c>
      <c r="S657" t="s">
        <v>907</v>
      </c>
      <c r="T657" s="3" t="s">
        <v>16678</v>
      </c>
      <c r="U657" s="4" t="s">
        <v>16677</v>
      </c>
      <c r="V657" s="3" t="s">
        <v>16676</v>
      </c>
      <c r="W657" s="4"/>
      <c r="X657" s="3" t="s">
        <v>16675</v>
      </c>
      <c r="Y657" s="4"/>
      <c r="Z657" t="s">
        <v>907</v>
      </c>
      <c r="AA657" s="3"/>
      <c r="AB657" s="4"/>
      <c r="AC657" s="3" t="s">
        <v>16674</v>
      </c>
      <c r="AD657" s="4"/>
      <c r="AE657" s="3" t="s">
        <v>16673</v>
      </c>
      <c r="AF657" s="4" t="s">
        <v>16672</v>
      </c>
      <c r="AG657" s="3" t="s">
        <v>16671</v>
      </c>
      <c r="AH657" s="4"/>
      <c r="AI657" s="3" t="s">
        <v>16670</v>
      </c>
      <c r="AJ657" s="4"/>
      <c r="AK657" s="3" t="s">
        <v>16669</v>
      </c>
      <c r="AL657" s="4"/>
      <c r="AM657" s="3" t="s">
        <v>16668</v>
      </c>
      <c r="AN657" s="4"/>
      <c r="AO657" s="3" t="s">
        <v>16667</v>
      </c>
      <c r="AP657" s="4"/>
      <c r="AQ657" s="3" t="s">
        <v>16666</v>
      </c>
      <c r="AR657" s="4" t="s">
        <v>16665</v>
      </c>
      <c r="AS657" s="3" t="s">
        <v>923</v>
      </c>
      <c r="AT657" s="4"/>
      <c r="AU657" s="3" t="s">
        <v>16664</v>
      </c>
      <c r="AV657" s="4"/>
      <c r="AW657" s="3" t="s">
        <v>16663</v>
      </c>
      <c r="AX657" s="4"/>
      <c r="AY657" s="3" t="s">
        <v>16662</v>
      </c>
      <c r="AZ657" s="4"/>
      <c r="BA657" s="3" t="s">
        <v>16661</v>
      </c>
      <c r="BB657" s="4"/>
      <c r="BC657" s="3" t="s">
        <v>16660</v>
      </c>
      <c r="BD657" s="4"/>
      <c r="BE657" s="3" t="s">
        <v>16659</v>
      </c>
      <c r="BF657" s="4"/>
    </row>
    <row r="658" spans="2:58" customFormat="1">
      <c r="B658" t="str">
        <f>IFERROR(VLOOKUP(E658,Swadesh!$C$6:$D$212,2,FALSE),"")</f>
        <v/>
      </c>
      <c r="D658" t="s">
        <v>15396</v>
      </c>
      <c r="E658" s="6" t="s">
        <v>16658</v>
      </c>
      <c r="F658" s="5">
        <v>9.24</v>
      </c>
      <c r="G658">
        <f t="shared" si="10"/>
        <v>2</v>
      </c>
      <c r="H658" s="3" t="s">
        <v>16657</v>
      </c>
      <c r="I658" s="4"/>
      <c r="J658" s="3" t="s">
        <v>16656</v>
      </c>
      <c r="K658" s="4"/>
      <c r="L658" s="3" t="s">
        <v>16655</v>
      </c>
      <c r="M658" s="4" t="s">
        <v>2286</v>
      </c>
      <c r="N658" s="3" t="s">
        <v>16654</v>
      </c>
      <c r="O658" s="4"/>
      <c r="P658" t="s">
        <v>907</v>
      </c>
      <c r="Q658" s="3"/>
      <c r="R658" s="4"/>
      <c r="S658" t="s">
        <v>907</v>
      </c>
      <c r="T658" s="3" t="s">
        <v>16653</v>
      </c>
      <c r="U658" s="4" t="s">
        <v>16652</v>
      </c>
      <c r="V658" s="3" t="s">
        <v>16651</v>
      </c>
      <c r="W658" s="4"/>
      <c r="X658" s="3" t="s">
        <v>16650</v>
      </c>
      <c r="Y658" s="4"/>
      <c r="Z658" t="s">
        <v>907</v>
      </c>
      <c r="AA658" s="3" t="s">
        <v>16046</v>
      </c>
      <c r="AB658" s="4" t="s">
        <v>16649</v>
      </c>
      <c r="AC658" s="3" t="s">
        <v>16648</v>
      </c>
      <c r="AD658" s="4"/>
      <c r="AE658" s="3" t="s">
        <v>16647</v>
      </c>
      <c r="AF658" s="4"/>
      <c r="AG658" s="3" t="s">
        <v>16646</v>
      </c>
      <c r="AH658" s="4"/>
      <c r="AI658" s="3" t="s">
        <v>16645</v>
      </c>
      <c r="AJ658" s="4" t="s">
        <v>16644</v>
      </c>
      <c r="AK658" s="3" t="s">
        <v>16643</v>
      </c>
      <c r="AL658" s="4"/>
      <c r="AM658" s="3" t="s">
        <v>16642</v>
      </c>
      <c r="AN658" s="4"/>
      <c r="AO658" s="3" t="s">
        <v>16641</v>
      </c>
      <c r="AP658" s="4"/>
      <c r="AQ658" s="3" t="s">
        <v>16640</v>
      </c>
      <c r="AR658" s="4"/>
      <c r="AS658" s="3" t="s">
        <v>923</v>
      </c>
      <c r="AT658" s="4"/>
      <c r="AU658" s="3" t="s">
        <v>16639</v>
      </c>
      <c r="AV658" s="4"/>
      <c r="AW658" s="3" t="s">
        <v>16638</v>
      </c>
      <c r="AX658" s="4"/>
      <c r="AY658" s="3" t="s">
        <v>16637</v>
      </c>
      <c r="AZ658" s="4" t="s">
        <v>16636</v>
      </c>
      <c r="BA658" s="3" t="s">
        <v>16635</v>
      </c>
      <c r="BB658" s="4"/>
      <c r="BC658" s="3" t="s">
        <v>16634</v>
      </c>
      <c r="BD658" s="4" t="s">
        <v>2722</v>
      </c>
      <c r="BE658" s="3" t="s">
        <v>16633</v>
      </c>
      <c r="BF658" s="4" t="s">
        <v>2722</v>
      </c>
    </row>
    <row r="659" spans="2:58" customFormat="1">
      <c r="B659" t="str">
        <f>IFERROR(VLOOKUP(E659,Swadesh!$C$6:$D$212,2,FALSE),"")</f>
        <v/>
      </c>
      <c r="D659" t="s">
        <v>15396</v>
      </c>
      <c r="E659" s="6" t="s">
        <v>16632</v>
      </c>
      <c r="F659" s="5">
        <v>9.25</v>
      </c>
      <c r="G659">
        <f t="shared" si="10"/>
        <v>2</v>
      </c>
      <c r="H659" s="3" t="s">
        <v>16631</v>
      </c>
      <c r="I659" s="4"/>
      <c r="J659" s="3" t="s">
        <v>2713</v>
      </c>
      <c r="K659" s="4"/>
      <c r="L659" s="3" t="s">
        <v>16630</v>
      </c>
      <c r="M659" s="4" t="s">
        <v>16629</v>
      </c>
      <c r="N659" s="3" t="s">
        <v>16628</v>
      </c>
      <c r="O659" s="4"/>
      <c r="P659" t="s">
        <v>907</v>
      </c>
      <c r="Q659" s="3"/>
      <c r="R659" s="4" t="s">
        <v>16627</v>
      </c>
      <c r="S659" t="s">
        <v>907</v>
      </c>
      <c r="T659" s="3" t="s">
        <v>16626</v>
      </c>
      <c r="U659" s="4"/>
      <c r="V659" s="3" t="s">
        <v>16625</v>
      </c>
      <c r="W659" s="4"/>
      <c r="X659" s="3" t="s">
        <v>16624</v>
      </c>
      <c r="Y659" s="4" t="s">
        <v>16623</v>
      </c>
      <c r="Z659" t="s">
        <v>907</v>
      </c>
      <c r="AA659" s="3"/>
      <c r="AB659" s="4"/>
      <c r="AC659" s="3" t="s">
        <v>16622</v>
      </c>
      <c r="AD659" s="4"/>
      <c r="AE659" s="3" t="s">
        <v>16621</v>
      </c>
      <c r="AF659" s="4"/>
      <c r="AG659" s="3" t="s">
        <v>16620</v>
      </c>
      <c r="AH659" s="4"/>
      <c r="AI659" s="3" t="s">
        <v>16619</v>
      </c>
      <c r="AJ659" s="4"/>
      <c r="AK659" s="3" t="s">
        <v>16618</v>
      </c>
      <c r="AL659" s="4"/>
      <c r="AM659" s="3" t="s">
        <v>16617</v>
      </c>
      <c r="AN659" s="4"/>
      <c r="AO659" s="3" t="s">
        <v>16616</v>
      </c>
      <c r="AP659" s="4"/>
      <c r="AQ659" s="3" t="s">
        <v>16615</v>
      </c>
      <c r="AR659" s="4"/>
      <c r="AS659" s="3" t="s">
        <v>16614</v>
      </c>
      <c r="AT659" s="4"/>
      <c r="AU659" s="3" t="s">
        <v>16613</v>
      </c>
      <c r="AV659" s="4"/>
      <c r="AW659" s="3" t="s">
        <v>16612</v>
      </c>
      <c r="AX659" s="4"/>
      <c r="AY659" s="3" t="s">
        <v>2703</v>
      </c>
      <c r="AZ659" s="4"/>
      <c r="BA659" s="3" t="s">
        <v>16611</v>
      </c>
      <c r="BB659" s="4"/>
      <c r="BC659" s="3" t="s">
        <v>16610</v>
      </c>
      <c r="BD659" s="4"/>
      <c r="BE659" s="3" t="s">
        <v>16609</v>
      </c>
      <c r="BF659" s="4"/>
    </row>
    <row r="660" spans="2:58" customFormat="1">
      <c r="B660" t="str">
        <f>IFERROR(VLOOKUP(E660,Swadesh!$C$6:$D$212,2,FALSE),"")</f>
        <v/>
      </c>
      <c r="D660" t="s">
        <v>15396</v>
      </c>
      <c r="E660" s="6" t="s">
        <v>16608</v>
      </c>
      <c r="F660" s="5">
        <v>9.2509999999999994</v>
      </c>
      <c r="G660">
        <f t="shared" si="10"/>
        <v>3</v>
      </c>
      <c r="H660" s="3" t="s">
        <v>16607</v>
      </c>
      <c r="I660" s="4"/>
      <c r="J660" s="3" t="s">
        <v>16606</v>
      </c>
      <c r="K660" s="4" t="s">
        <v>16605</v>
      </c>
      <c r="L660" s="3" t="s">
        <v>16604</v>
      </c>
      <c r="M660" s="4"/>
      <c r="N660" s="3" t="s">
        <v>16603</v>
      </c>
      <c r="O660" s="4"/>
      <c r="P660" t="s">
        <v>907</v>
      </c>
      <c r="Q660" s="3"/>
      <c r="R660" s="4"/>
      <c r="S660" t="s">
        <v>907</v>
      </c>
      <c r="T660" s="3" t="s">
        <v>16602</v>
      </c>
      <c r="U660" s="4" t="s">
        <v>16601</v>
      </c>
      <c r="V660" s="3" t="s">
        <v>16600</v>
      </c>
      <c r="W660" s="4"/>
      <c r="X660" s="3" t="s">
        <v>16599</v>
      </c>
      <c r="Y660" s="4" t="s">
        <v>16598</v>
      </c>
      <c r="Z660" t="s">
        <v>907</v>
      </c>
      <c r="AA660" s="3"/>
      <c r="AB660" s="4"/>
      <c r="AC660" s="3" t="s">
        <v>16597</v>
      </c>
      <c r="AD660" s="4"/>
      <c r="AE660" s="3"/>
      <c r="AF660" s="4"/>
      <c r="AG660" s="3"/>
      <c r="AH660" s="4"/>
      <c r="AI660" s="3" t="s">
        <v>16596</v>
      </c>
      <c r="AJ660" s="4"/>
      <c r="AK660" s="3" t="s">
        <v>16595</v>
      </c>
      <c r="AL660" s="4"/>
      <c r="AM660" s="3" t="s">
        <v>16594</v>
      </c>
      <c r="AN660" s="4"/>
      <c r="AO660" s="3"/>
      <c r="AP660" s="4"/>
      <c r="AQ660" s="3" t="s">
        <v>16593</v>
      </c>
      <c r="AR660" s="4"/>
      <c r="AS660" s="3" t="s">
        <v>923</v>
      </c>
      <c r="AT660" s="4"/>
      <c r="AU660" s="3" t="s">
        <v>16592</v>
      </c>
      <c r="AV660" s="4"/>
      <c r="AW660" s="3" t="s">
        <v>16591</v>
      </c>
      <c r="AX660" s="4"/>
      <c r="AY660" s="3" t="s">
        <v>923</v>
      </c>
      <c r="AZ660" s="4"/>
      <c r="BA660" s="3" t="s">
        <v>16590</v>
      </c>
      <c r="BB660" s="4"/>
      <c r="BC660" s="3" t="s">
        <v>923</v>
      </c>
      <c r="BD660" s="4"/>
      <c r="BE660" s="3" t="s">
        <v>1872</v>
      </c>
      <c r="BF660" s="4"/>
    </row>
    <row r="661" spans="2:58" customFormat="1">
      <c r="B661" t="str">
        <f>IFERROR(VLOOKUP(E661,Swadesh!$C$6:$D$212,2,FALSE),"")</f>
        <v/>
      </c>
      <c r="D661" t="s">
        <v>15396</v>
      </c>
      <c r="E661" s="6" t="s">
        <v>16589</v>
      </c>
      <c r="F661" s="5">
        <v>9.26</v>
      </c>
      <c r="G661">
        <f t="shared" si="10"/>
        <v>2</v>
      </c>
      <c r="H661" s="3" t="s">
        <v>16588</v>
      </c>
      <c r="I661" s="4"/>
      <c r="J661" s="3" t="s">
        <v>16587</v>
      </c>
      <c r="K661" s="4"/>
      <c r="L661" s="3" t="s">
        <v>16586</v>
      </c>
      <c r="M661" s="4"/>
      <c r="N661" s="3" t="s">
        <v>16585</v>
      </c>
      <c r="O661" s="4"/>
      <c r="P661" t="s">
        <v>907</v>
      </c>
      <c r="Q661" s="3" t="s">
        <v>16584</v>
      </c>
      <c r="R661" s="4" t="s">
        <v>16583</v>
      </c>
      <c r="S661" t="s">
        <v>907</v>
      </c>
      <c r="T661" s="3" t="s">
        <v>16582</v>
      </c>
      <c r="U661" s="4" t="s">
        <v>16581</v>
      </c>
      <c r="V661" s="3" t="s">
        <v>16580</v>
      </c>
      <c r="W661" s="4"/>
      <c r="X661" s="3" t="s">
        <v>16579</v>
      </c>
      <c r="Y661" s="4"/>
      <c r="Z661" t="s">
        <v>907</v>
      </c>
      <c r="AA661" s="3" t="s">
        <v>16578</v>
      </c>
      <c r="AB661" s="4" t="s">
        <v>16577</v>
      </c>
      <c r="AC661" s="3" t="s">
        <v>16576</v>
      </c>
      <c r="AD661" s="4" t="s">
        <v>16575</v>
      </c>
      <c r="AE661" s="3" t="s">
        <v>16574</v>
      </c>
      <c r="AF661" s="4"/>
      <c r="AG661" s="3" t="s">
        <v>16573</v>
      </c>
      <c r="AH661" s="4" t="s">
        <v>16572</v>
      </c>
      <c r="AI661" s="3" t="s">
        <v>16571</v>
      </c>
      <c r="AJ661" s="4"/>
      <c r="AK661" s="3" t="s">
        <v>16570</v>
      </c>
      <c r="AL661" s="4"/>
      <c r="AM661" s="3" t="s">
        <v>16569</v>
      </c>
      <c r="AN661" s="4"/>
      <c r="AO661" s="3" t="s">
        <v>16568</v>
      </c>
      <c r="AP661" s="4"/>
      <c r="AQ661" s="3" t="s">
        <v>16567</v>
      </c>
      <c r="AR661" s="4"/>
      <c r="AS661" s="3" t="s">
        <v>16566</v>
      </c>
      <c r="AT661" s="4"/>
      <c r="AU661" s="3" t="s">
        <v>16565</v>
      </c>
      <c r="AV661" s="4"/>
      <c r="AW661" s="3" t="s">
        <v>16564</v>
      </c>
      <c r="AX661" s="4"/>
      <c r="AY661" s="3" t="s">
        <v>16563</v>
      </c>
      <c r="AZ661" s="4" t="s">
        <v>16562</v>
      </c>
      <c r="BA661" s="3" t="s">
        <v>16561</v>
      </c>
      <c r="BB661" s="4"/>
      <c r="BC661" s="3" t="s">
        <v>16560</v>
      </c>
      <c r="BD661" s="4"/>
      <c r="BE661" s="3" t="s">
        <v>16559</v>
      </c>
      <c r="BF661" s="4"/>
    </row>
    <row r="662" spans="2:58" customFormat="1">
      <c r="B662" t="str">
        <f>IFERROR(VLOOKUP(E662,Swadesh!$C$6:$D$212,2,FALSE),"")</f>
        <v/>
      </c>
      <c r="D662" t="s">
        <v>15396</v>
      </c>
      <c r="E662" s="6" t="s">
        <v>16558</v>
      </c>
      <c r="F662" s="5">
        <v>9.2609999999999992</v>
      </c>
      <c r="G662">
        <f t="shared" si="10"/>
        <v>3</v>
      </c>
      <c r="H662" s="3" t="s">
        <v>16557</v>
      </c>
      <c r="I662" s="4"/>
      <c r="J662" s="3" t="s">
        <v>16556</v>
      </c>
      <c r="K662" s="4"/>
      <c r="L662" s="3" t="s">
        <v>16555</v>
      </c>
      <c r="M662" s="4"/>
      <c r="N662" s="3" t="s">
        <v>16554</v>
      </c>
      <c r="O662" s="4"/>
      <c r="P662" t="s">
        <v>907</v>
      </c>
      <c r="Q662" s="3" t="s">
        <v>16553</v>
      </c>
      <c r="R662" s="4"/>
      <c r="S662" t="s">
        <v>907</v>
      </c>
      <c r="T662" s="3" t="s">
        <v>16552</v>
      </c>
      <c r="U662" s="4"/>
      <c r="V662" s="3" t="s">
        <v>16551</v>
      </c>
      <c r="W662" s="4"/>
      <c r="X662" s="3"/>
      <c r="Y662" s="4"/>
      <c r="Z662" t="s">
        <v>907</v>
      </c>
      <c r="AA662" s="3" t="s">
        <v>16550</v>
      </c>
      <c r="AB662" s="4"/>
      <c r="AC662" s="3" t="s">
        <v>16549</v>
      </c>
      <c r="AD662" s="4" t="s">
        <v>16548</v>
      </c>
      <c r="AE662" s="3" t="s">
        <v>16547</v>
      </c>
      <c r="AF662" s="4"/>
      <c r="AG662" s="3"/>
      <c r="AH662" s="4"/>
      <c r="AI662" s="3" t="s">
        <v>16546</v>
      </c>
      <c r="AJ662" s="4"/>
      <c r="AK662" s="3" t="s">
        <v>16545</v>
      </c>
      <c r="AL662" s="4"/>
      <c r="AM662" s="3" t="s">
        <v>16544</v>
      </c>
      <c r="AN662" s="4"/>
      <c r="AO662" s="3"/>
      <c r="AP662" s="4"/>
      <c r="AQ662" s="3" t="s">
        <v>16543</v>
      </c>
      <c r="AR662" s="4"/>
      <c r="AS662" s="3" t="s">
        <v>16542</v>
      </c>
      <c r="AT662" s="4"/>
      <c r="AU662" s="3" t="s">
        <v>16541</v>
      </c>
      <c r="AV662" s="4"/>
      <c r="AW662" s="3" t="s">
        <v>16540</v>
      </c>
      <c r="AX662" s="4"/>
      <c r="AY662" s="3" t="s">
        <v>16539</v>
      </c>
      <c r="AZ662" s="4"/>
      <c r="BA662" s="3" t="s">
        <v>16538</v>
      </c>
      <c r="BB662" s="4"/>
      <c r="BC662" s="3" t="s">
        <v>16537</v>
      </c>
      <c r="BD662" s="4"/>
      <c r="BE662" s="3" t="s">
        <v>16536</v>
      </c>
      <c r="BF662" s="4"/>
    </row>
    <row r="663" spans="2:58" customFormat="1">
      <c r="B663">
        <f>IFERROR(VLOOKUP(E663,Swadesh!$C$6:$D$212,2,FALSE),"")</f>
        <v>115</v>
      </c>
      <c r="D663" t="s">
        <v>15396</v>
      </c>
      <c r="E663" s="6" t="s">
        <v>16535</v>
      </c>
      <c r="F663" s="5">
        <v>9.27</v>
      </c>
      <c r="G663">
        <f t="shared" si="10"/>
        <v>2</v>
      </c>
      <c r="H663" s="3" t="s">
        <v>16534</v>
      </c>
      <c r="I663" s="4" t="s">
        <v>16533</v>
      </c>
      <c r="J663" s="3" t="s">
        <v>16532</v>
      </c>
      <c r="K663" s="4"/>
      <c r="L663" s="3" t="s">
        <v>16531</v>
      </c>
      <c r="M663" s="4"/>
      <c r="N663" s="3" t="s">
        <v>16530</v>
      </c>
      <c r="O663" s="4"/>
      <c r="P663" t="s">
        <v>907</v>
      </c>
      <c r="Q663" s="3" t="s">
        <v>16529</v>
      </c>
      <c r="R663" s="4" t="s">
        <v>16528</v>
      </c>
      <c r="S663" t="s">
        <v>907</v>
      </c>
      <c r="T663" s="3" t="s">
        <v>16527</v>
      </c>
      <c r="U663" s="4" t="s">
        <v>16526</v>
      </c>
      <c r="V663" s="3" t="s">
        <v>16525</v>
      </c>
      <c r="W663" s="4"/>
      <c r="X663" s="3" t="s">
        <v>16524</v>
      </c>
      <c r="Y663" s="4"/>
      <c r="Z663" t="s">
        <v>907</v>
      </c>
      <c r="AA663" s="3" t="s">
        <v>16523</v>
      </c>
      <c r="AB663" s="4" t="s">
        <v>16522</v>
      </c>
      <c r="AC663" s="3" t="s">
        <v>16521</v>
      </c>
      <c r="AD663" s="4"/>
      <c r="AE663" s="3" t="s">
        <v>16520</v>
      </c>
      <c r="AF663" s="4"/>
      <c r="AG663" s="3" t="s">
        <v>16519</v>
      </c>
      <c r="AH663" s="4"/>
      <c r="AI663" s="3" t="s">
        <v>16518</v>
      </c>
      <c r="AJ663" s="4"/>
      <c r="AK663" s="3" t="s">
        <v>16517</v>
      </c>
      <c r="AL663" s="4"/>
      <c r="AM663" s="3" t="s">
        <v>16516</v>
      </c>
      <c r="AN663" s="4"/>
      <c r="AO663" s="3" t="s">
        <v>16515</v>
      </c>
      <c r="AP663" s="4"/>
      <c r="AQ663" s="3" t="s">
        <v>16514</v>
      </c>
      <c r="AR663" s="4" t="s">
        <v>16513</v>
      </c>
      <c r="AS663" s="3" t="s">
        <v>923</v>
      </c>
      <c r="AT663" s="4"/>
      <c r="AU663" s="3" t="s">
        <v>16512</v>
      </c>
      <c r="AV663" s="4"/>
      <c r="AW663" s="3" t="s">
        <v>16511</v>
      </c>
      <c r="AX663" s="4"/>
      <c r="AY663" s="3" t="s">
        <v>16510</v>
      </c>
      <c r="AZ663" s="4"/>
      <c r="BA663" s="3" t="s">
        <v>16481</v>
      </c>
      <c r="BB663" s="4"/>
      <c r="BC663" s="3" t="s">
        <v>16509</v>
      </c>
      <c r="BD663" s="4"/>
      <c r="BE663" s="3" t="s">
        <v>16508</v>
      </c>
      <c r="BF663" s="4"/>
    </row>
    <row r="664" spans="2:58" customFormat="1">
      <c r="B664" t="str">
        <f>IFERROR(VLOOKUP(E664,Swadesh!$C$6:$D$212,2,FALSE),"")</f>
        <v/>
      </c>
      <c r="D664" t="s">
        <v>15396</v>
      </c>
      <c r="E664" s="6" t="s">
        <v>16507</v>
      </c>
      <c r="F664" s="5">
        <v>9.2799999999999994</v>
      </c>
      <c r="G664">
        <f t="shared" si="10"/>
        <v>2</v>
      </c>
      <c r="H664" s="3" t="s">
        <v>16506</v>
      </c>
      <c r="I664" s="4"/>
      <c r="J664" s="3" t="s">
        <v>16505</v>
      </c>
      <c r="K664" s="4"/>
      <c r="L664" s="3" t="s">
        <v>16504</v>
      </c>
      <c r="M664" s="4"/>
      <c r="N664" s="3" t="s">
        <v>16503</v>
      </c>
      <c r="O664" s="4"/>
      <c r="P664" t="s">
        <v>907</v>
      </c>
      <c r="Q664" s="3" t="s">
        <v>16502</v>
      </c>
      <c r="R664" s="4" t="s">
        <v>16501</v>
      </c>
      <c r="S664" t="s">
        <v>907</v>
      </c>
      <c r="T664" s="3" t="s">
        <v>16500</v>
      </c>
      <c r="U664" s="4" t="s">
        <v>16499</v>
      </c>
      <c r="V664" s="3" t="s">
        <v>16498</v>
      </c>
      <c r="W664" s="4" t="s">
        <v>16497</v>
      </c>
      <c r="X664" s="3" t="s">
        <v>16496</v>
      </c>
      <c r="Y664" s="4"/>
      <c r="Z664" t="s">
        <v>907</v>
      </c>
      <c r="AA664" s="3" t="s">
        <v>16495</v>
      </c>
      <c r="AB664" s="4" t="s">
        <v>16494</v>
      </c>
      <c r="AC664" s="3" t="s">
        <v>16493</v>
      </c>
      <c r="AD664" s="4"/>
      <c r="AE664" s="3" t="s">
        <v>16492</v>
      </c>
      <c r="AF664" s="4"/>
      <c r="AG664" s="3" t="s">
        <v>16491</v>
      </c>
      <c r="AH664" s="4"/>
      <c r="AI664" s="3" t="s">
        <v>16490</v>
      </c>
      <c r="AJ664" s="4"/>
      <c r="AK664" s="3" t="s">
        <v>16489</v>
      </c>
      <c r="AL664" s="4"/>
      <c r="AM664" s="3" t="s">
        <v>16488</v>
      </c>
      <c r="AN664" s="4"/>
      <c r="AO664" s="3" t="s">
        <v>16487</v>
      </c>
      <c r="AP664" s="4"/>
      <c r="AQ664" s="3" t="s">
        <v>16486</v>
      </c>
      <c r="AR664" s="4"/>
      <c r="AS664" s="3" t="s">
        <v>16485</v>
      </c>
      <c r="AT664" s="4"/>
      <c r="AU664" s="3" t="s">
        <v>16484</v>
      </c>
      <c r="AV664" s="4"/>
      <c r="AW664" s="3" t="s">
        <v>16483</v>
      </c>
      <c r="AX664" s="4"/>
      <c r="AY664" s="3" t="s">
        <v>16482</v>
      </c>
      <c r="AZ664" s="4"/>
      <c r="BA664" s="3" t="s">
        <v>16481</v>
      </c>
      <c r="BB664" s="4"/>
      <c r="BC664" s="3" t="s">
        <v>16480</v>
      </c>
      <c r="BD664" s="4"/>
      <c r="BE664" s="3" t="s">
        <v>16479</v>
      </c>
      <c r="BF664" s="4"/>
    </row>
    <row r="665" spans="2:58" customFormat="1">
      <c r="B665" t="str">
        <f>IFERROR(VLOOKUP(E665,Swadesh!$C$6:$D$212,2,FALSE),"")</f>
        <v/>
      </c>
      <c r="D665" t="s">
        <v>15396</v>
      </c>
      <c r="E665" s="6" t="s">
        <v>16478</v>
      </c>
      <c r="F665" s="5">
        <v>9.2899999999999991</v>
      </c>
      <c r="G665">
        <f t="shared" si="10"/>
        <v>2</v>
      </c>
      <c r="H665" s="3" t="s">
        <v>16477</v>
      </c>
      <c r="I665" s="4"/>
      <c r="J665" s="3" t="s">
        <v>16476</v>
      </c>
      <c r="K665" s="4" t="s">
        <v>16475</v>
      </c>
      <c r="L665" s="3" t="s">
        <v>16474</v>
      </c>
      <c r="M665" s="4"/>
      <c r="N665" s="3" t="s">
        <v>16473</v>
      </c>
      <c r="O665" s="4"/>
      <c r="P665" t="s">
        <v>907</v>
      </c>
      <c r="Q665" s="3"/>
      <c r="R665" s="4"/>
      <c r="S665" t="s">
        <v>907</v>
      </c>
      <c r="T665" s="3" t="s">
        <v>16472</v>
      </c>
      <c r="U665" s="4" t="s">
        <v>16471</v>
      </c>
      <c r="V665" s="3" t="s">
        <v>16470</v>
      </c>
      <c r="W665" s="4"/>
      <c r="X665" s="3" t="s">
        <v>11693</v>
      </c>
      <c r="Y665" s="4"/>
      <c r="Z665" t="s">
        <v>907</v>
      </c>
      <c r="AA665" s="3"/>
      <c r="AB665" s="4"/>
      <c r="AC665" s="3" t="s">
        <v>16469</v>
      </c>
      <c r="AD665" s="4"/>
      <c r="AE665" s="3" t="s">
        <v>16468</v>
      </c>
      <c r="AF665" s="4"/>
      <c r="AG665" s="3" t="s">
        <v>16467</v>
      </c>
      <c r="AH665" s="4"/>
      <c r="AI665" s="3" t="s">
        <v>16466</v>
      </c>
      <c r="AJ665" s="4"/>
      <c r="AK665" s="3" t="s">
        <v>16465</v>
      </c>
      <c r="AL665" s="4"/>
      <c r="AM665" s="3" t="s">
        <v>16464</v>
      </c>
      <c r="AN665" s="4"/>
      <c r="AO665" s="3" t="s">
        <v>16463</v>
      </c>
      <c r="AP665" s="4"/>
      <c r="AQ665" s="3" t="s">
        <v>16462</v>
      </c>
      <c r="AR665" s="4"/>
      <c r="AS665" s="3" t="s">
        <v>923</v>
      </c>
      <c r="AT665" s="4"/>
      <c r="AU665" s="3" t="s">
        <v>16461</v>
      </c>
      <c r="AV665" s="4"/>
      <c r="AW665" s="3" t="s">
        <v>16460</v>
      </c>
      <c r="AX665" s="4"/>
      <c r="AY665" s="3" t="s">
        <v>16459</v>
      </c>
      <c r="AZ665" s="4"/>
      <c r="BA665" s="3" t="s">
        <v>16458</v>
      </c>
      <c r="BB665" s="4"/>
      <c r="BC665" s="3" t="s">
        <v>16457</v>
      </c>
      <c r="BD665" s="4"/>
      <c r="BE665" s="3" t="s">
        <v>16456</v>
      </c>
      <c r="BF665" s="4"/>
    </row>
    <row r="666" spans="2:58" customFormat="1">
      <c r="B666" t="str">
        <f>IFERROR(VLOOKUP(E666,Swadesh!$C$6:$D$212,2,FALSE),"")</f>
        <v/>
      </c>
      <c r="D666" t="s">
        <v>15396</v>
      </c>
      <c r="E666" s="6" t="s">
        <v>16455</v>
      </c>
      <c r="F666" s="5">
        <v>9.31</v>
      </c>
      <c r="G666">
        <f t="shared" si="10"/>
        <v>2</v>
      </c>
      <c r="H666" s="3" t="s">
        <v>16454</v>
      </c>
      <c r="I666" s="4"/>
      <c r="J666" s="3" t="s">
        <v>16453</v>
      </c>
      <c r="K666" s="4"/>
      <c r="L666" s="3" t="s">
        <v>16452</v>
      </c>
      <c r="M666" s="4"/>
      <c r="N666" s="3" t="s">
        <v>16451</v>
      </c>
      <c r="O666" s="4"/>
      <c r="P666" t="s">
        <v>907</v>
      </c>
      <c r="Q666" s="3"/>
      <c r="R666" s="4" t="s">
        <v>16450</v>
      </c>
      <c r="S666" t="s">
        <v>907</v>
      </c>
      <c r="T666" s="3" t="s">
        <v>16449</v>
      </c>
      <c r="U666" s="4" t="s">
        <v>16448</v>
      </c>
      <c r="V666" s="3" t="s">
        <v>16447</v>
      </c>
      <c r="W666" s="4"/>
      <c r="X666" s="3" t="s">
        <v>16446</v>
      </c>
      <c r="Y666" s="4"/>
      <c r="Z666" t="s">
        <v>907</v>
      </c>
      <c r="AA666" s="3" t="s">
        <v>16445</v>
      </c>
      <c r="AB666" s="4" t="s">
        <v>16444</v>
      </c>
      <c r="AC666" s="3" t="s">
        <v>16443</v>
      </c>
      <c r="AD666" s="4"/>
      <c r="AE666" s="3" t="s">
        <v>16442</v>
      </c>
      <c r="AF666" s="4" t="s">
        <v>16441</v>
      </c>
      <c r="AG666" s="3" t="s">
        <v>16440</v>
      </c>
      <c r="AH666" s="4"/>
      <c r="AI666" s="3" t="s">
        <v>16439</v>
      </c>
      <c r="AJ666" s="4"/>
      <c r="AK666" s="3" t="s">
        <v>16438</v>
      </c>
      <c r="AL666" s="4"/>
      <c r="AM666" s="3" t="s">
        <v>16437</v>
      </c>
      <c r="AN666" s="4"/>
      <c r="AO666" s="3" t="s">
        <v>16436</v>
      </c>
      <c r="AP666" s="4"/>
      <c r="AQ666" s="3" t="s">
        <v>16435</v>
      </c>
      <c r="AR666" s="4"/>
      <c r="AS666" s="3" t="s">
        <v>16434</v>
      </c>
      <c r="AT666" s="4"/>
      <c r="AU666" s="3" t="s">
        <v>16433</v>
      </c>
      <c r="AV666" s="4"/>
      <c r="AW666" s="3" t="s">
        <v>16432</v>
      </c>
      <c r="AX666" s="4"/>
      <c r="AY666" s="3" t="s">
        <v>16431</v>
      </c>
      <c r="AZ666" s="4"/>
      <c r="BA666" s="3" t="s">
        <v>16430</v>
      </c>
      <c r="BB666" s="4"/>
      <c r="BC666" s="3" t="s">
        <v>16429</v>
      </c>
      <c r="BD666" s="4"/>
      <c r="BE666" s="3" t="s">
        <v>16428</v>
      </c>
      <c r="BF666" s="4"/>
    </row>
    <row r="667" spans="2:58" customFormat="1">
      <c r="B667" t="str">
        <f>IFERROR(VLOOKUP(E667,Swadesh!$C$6:$D$212,2,FALSE),"")</f>
        <v/>
      </c>
      <c r="D667" t="s">
        <v>15396</v>
      </c>
      <c r="E667" s="6" t="s">
        <v>16427</v>
      </c>
      <c r="F667" s="5">
        <v>9.32</v>
      </c>
      <c r="G667">
        <f t="shared" si="10"/>
        <v>2</v>
      </c>
      <c r="H667" s="3" t="s">
        <v>16426</v>
      </c>
      <c r="I667" s="4"/>
      <c r="J667" s="3" t="s">
        <v>16425</v>
      </c>
      <c r="K667" s="4" t="s">
        <v>959</v>
      </c>
      <c r="L667" s="3" t="s">
        <v>16399</v>
      </c>
      <c r="M667" s="4"/>
      <c r="N667" s="3" t="s">
        <v>16424</v>
      </c>
      <c r="O667" s="4"/>
      <c r="P667" t="s">
        <v>907</v>
      </c>
      <c r="Q667" s="3" t="s">
        <v>16423</v>
      </c>
      <c r="R667" s="4"/>
      <c r="S667" t="s">
        <v>907</v>
      </c>
      <c r="T667" s="3" t="s">
        <v>16422</v>
      </c>
      <c r="U667" s="4"/>
      <c r="V667" s="3" t="s">
        <v>16421</v>
      </c>
      <c r="W667" s="4" t="s">
        <v>16420</v>
      </c>
      <c r="X667" s="3"/>
      <c r="Y667" s="4"/>
      <c r="Z667" t="s">
        <v>907</v>
      </c>
      <c r="AA667" s="3" t="s">
        <v>16419</v>
      </c>
      <c r="AB667" s="4"/>
      <c r="AC667" s="3" t="s">
        <v>16418</v>
      </c>
      <c r="AD667" s="4"/>
      <c r="AE667" s="3" t="s">
        <v>16417</v>
      </c>
      <c r="AF667" s="4"/>
      <c r="AG667" s="3" t="s">
        <v>16416</v>
      </c>
      <c r="AH667" s="4"/>
      <c r="AI667" s="3" t="s">
        <v>16415</v>
      </c>
      <c r="AJ667" s="4"/>
      <c r="AK667" s="3" t="s">
        <v>16414</v>
      </c>
      <c r="AL667" s="4"/>
      <c r="AM667" s="3" t="s">
        <v>16413</v>
      </c>
      <c r="AN667" s="4"/>
      <c r="AO667" s="3" t="s">
        <v>16412</v>
      </c>
      <c r="AP667" s="4"/>
      <c r="AQ667" s="3" t="s">
        <v>16411</v>
      </c>
      <c r="AR667" s="4" t="s">
        <v>16410</v>
      </c>
      <c r="AS667" s="3" t="s">
        <v>16409</v>
      </c>
      <c r="AT667" s="4"/>
      <c r="AU667" s="3" t="s">
        <v>16408</v>
      </c>
      <c r="AV667" s="4"/>
      <c r="AW667" s="3" t="s">
        <v>16407</v>
      </c>
      <c r="AX667" s="4"/>
      <c r="AY667" s="3" t="s">
        <v>16406</v>
      </c>
      <c r="AZ667" s="4"/>
      <c r="BA667" s="3" t="s">
        <v>16405</v>
      </c>
      <c r="BB667" s="4"/>
      <c r="BC667" s="3" t="s">
        <v>16404</v>
      </c>
      <c r="BD667" s="4"/>
      <c r="BE667" s="3" t="s">
        <v>16403</v>
      </c>
      <c r="BF667" s="4"/>
    </row>
    <row r="668" spans="2:58" customFormat="1">
      <c r="B668">
        <f>IFERROR(VLOOKUP(E668,Swadesh!$C$6:$D$212,2,FALSE),"")</f>
        <v>134</v>
      </c>
      <c r="D668" t="s">
        <v>15396</v>
      </c>
      <c r="E668" s="6" t="s">
        <v>16402</v>
      </c>
      <c r="F668" s="5">
        <v>9.33</v>
      </c>
      <c r="G668">
        <f t="shared" si="10"/>
        <v>2</v>
      </c>
      <c r="H668" s="3" t="s">
        <v>16401</v>
      </c>
      <c r="I668" s="4"/>
      <c r="J668" s="3" t="s">
        <v>16400</v>
      </c>
      <c r="K668" s="4"/>
      <c r="L668" s="3" t="s">
        <v>16399</v>
      </c>
      <c r="M668" s="4"/>
      <c r="N668" s="3" t="s">
        <v>16398</v>
      </c>
      <c r="O668" s="4"/>
      <c r="P668" t="s">
        <v>907</v>
      </c>
      <c r="Q668" s="3" t="s">
        <v>16397</v>
      </c>
      <c r="R668" s="4" t="s">
        <v>16396</v>
      </c>
      <c r="S668" t="s">
        <v>907</v>
      </c>
      <c r="T668" s="3"/>
      <c r="U668" s="4" t="s">
        <v>16395</v>
      </c>
      <c r="V668" s="3" t="s">
        <v>16394</v>
      </c>
      <c r="W668" s="4"/>
      <c r="X668" s="3" t="s">
        <v>16393</v>
      </c>
      <c r="Y668" s="4"/>
      <c r="Z668" t="s">
        <v>907</v>
      </c>
      <c r="AA668" s="3" t="s">
        <v>16392</v>
      </c>
      <c r="AB668" s="4"/>
      <c r="AC668" s="3" t="s">
        <v>16391</v>
      </c>
      <c r="AD668" s="4"/>
      <c r="AE668" s="3" t="s">
        <v>16390</v>
      </c>
      <c r="AF668" s="4"/>
      <c r="AG668" s="3" t="s">
        <v>16389</v>
      </c>
      <c r="AH668" s="4"/>
      <c r="AI668" s="3" t="s">
        <v>16388</v>
      </c>
      <c r="AJ668" s="4"/>
      <c r="AK668" s="3" t="s">
        <v>2068</v>
      </c>
      <c r="AL668" s="4"/>
      <c r="AM668" s="3" t="s">
        <v>16387</v>
      </c>
      <c r="AN668" s="4"/>
      <c r="AO668" s="3" t="s">
        <v>16386</v>
      </c>
      <c r="AP668" s="4"/>
      <c r="AQ668" s="3" t="s">
        <v>16385</v>
      </c>
      <c r="AR668" s="4"/>
      <c r="AS668" s="3" t="s">
        <v>16384</v>
      </c>
      <c r="AT668" s="4"/>
      <c r="AU668" s="3" t="s">
        <v>16383</v>
      </c>
      <c r="AV668" s="4"/>
      <c r="AW668" s="3" t="s">
        <v>16382</v>
      </c>
      <c r="AX668" s="4"/>
      <c r="AY668" s="3" t="s">
        <v>16381</v>
      </c>
      <c r="AZ668" s="4"/>
      <c r="BA668" s="3" t="s">
        <v>16380</v>
      </c>
      <c r="BB668" s="4"/>
      <c r="BC668" s="3" t="s">
        <v>16379</v>
      </c>
      <c r="BD668" s="4"/>
      <c r="BE668" s="3" t="s">
        <v>16378</v>
      </c>
      <c r="BF668" s="4"/>
    </row>
    <row r="669" spans="2:58" customFormat="1">
      <c r="B669" t="str">
        <f>IFERROR(VLOOKUP(E669,Swadesh!$C$6:$D$212,2,FALSE),"")</f>
        <v/>
      </c>
      <c r="D669" t="s">
        <v>15396</v>
      </c>
      <c r="E669" s="6" t="s">
        <v>16377</v>
      </c>
      <c r="F669" s="5">
        <v>9.34</v>
      </c>
      <c r="G669">
        <f t="shared" si="10"/>
        <v>2</v>
      </c>
      <c r="H669" s="3" t="s">
        <v>16376</v>
      </c>
      <c r="I669" s="4"/>
      <c r="J669" s="3" t="s">
        <v>16375</v>
      </c>
      <c r="K669" s="4"/>
      <c r="L669" s="3" t="s">
        <v>16374</v>
      </c>
      <c r="M669" s="4"/>
      <c r="N669" s="3" t="s">
        <v>16373</v>
      </c>
      <c r="O669" s="4"/>
      <c r="P669" t="s">
        <v>907</v>
      </c>
      <c r="Q669" s="3" t="s">
        <v>16372</v>
      </c>
      <c r="R669" s="4" t="s">
        <v>16371</v>
      </c>
      <c r="S669" t="s">
        <v>907</v>
      </c>
      <c r="T669" s="3" t="s">
        <v>16370</v>
      </c>
      <c r="U669" s="4" t="s">
        <v>16369</v>
      </c>
      <c r="V669" s="3" t="s">
        <v>16368</v>
      </c>
      <c r="W669" s="4" t="s">
        <v>16367</v>
      </c>
      <c r="X669" s="3" t="s">
        <v>16366</v>
      </c>
      <c r="Y669" s="4"/>
      <c r="Z669" t="s">
        <v>907</v>
      </c>
      <c r="AA669" s="3" t="s">
        <v>16365</v>
      </c>
      <c r="AB669" s="4"/>
      <c r="AC669" s="3" t="s">
        <v>16364</v>
      </c>
      <c r="AD669" s="4"/>
      <c r="AE669" s="3" t="s">
        <v>16363</v>
      </c>
      <c r="AF669" s="4" t="s">
        <v>16362</v>
      </c>
      <c r="AG669" s="3" t="s">
        <v>16361</v>
      </c>
      <c r="AH669" s="4"/>
      <c r="AI669" s="3" t="s">
        <v>16360</v>
      </c>
      <c r="AJ669" s="4"/>
      <c r="AK669" s="3" t="s">
        <v>16359</v>
      </c>
      <c r="AL669" s="4"/>
      <c r="AM669" s="3" t="s">
        <v>16358</v>
      </c>
      <c r="AN669" s="4"/>
      <c r="AO669" s="3" t="s">
        <v>16357</v>
      </c>
      <c r="AP669" s="4"/>
      <c r="AQ669" s="3" t="s">
        <v>16356</v>
      </c>
      <c r="AR669" s="4" t="s">
        <v>16355</v>
      </c>
      <c r="AS669" s="3" t="s">
        <v>16354</v>
      </c>
      <c r="AT669" s="4"/>
      <c r="AU669" s="3" t="s">
        <v>16353</v>
      </c>
      <c r="AV669" s="4"/>
      <c r="AW669" s="3" t="s">
        <v>16352</v>
      </c>
      <c r="AX669" s="4"/>
      <c r="AY669" s="3" t="s">
        <v>16351</v>
      </c>
      <c r="AZ669" s="4"/>
      <c r="BA669" s="3" t="s">
        <v>16350</v>
      </c>
      <c r="BB669" s="4"/>
      <c r="BC669" s="3" t="s">
        <v>16349</v>
      </c>
      <c r="BD669" s="4"/>
      <c r="BE669" s="3" t="s">
        <v>16348</v>
      </c>
      <c r="BF669" s="4"/>
    </row>
    <row r="670" spans="2:58" customFormat="1">
      <c r="B670" t="str">
        <f>IFERROR(VLOOKUP(E670,Swadesh!$C$6:$D$212,2,FALSE),"")</f>
        <v/>
      </c>
      <c r="D670" t="s">
        <v>15396</v>
      </c>
      <c r="E670" s="6" t="s">
        <v>16347</v>
      </c>
      <c r="F670" s="5">
        <v>9.3409999999999993</v>
      </c>
      <c r="G670">
        <f t="shared" si="10"/>
        <v>3</v>
      </c>
      <c r="H670" s="3" t="s">
        <v>16346</v>
      </c>
      <c r="I670" s="4" t="s">
        <v>16345</v>
      </c>
      <c r="J670" s="3" t="s">
        <v>16344</v>
      </c>
      <c r="K670" s="4"/>
      <c r="L670" s="3" t="s">
        <v>16343</v>
      </c>
      <c r="M670" s="4"/>
      <c r="N670" s="3" t="s">
        <v>16342</v>
      </c>
      <c r="O670" s="4"/>
      <c r="P670" t="s">
        <v>907</v>
      </c>
      <c r="Q670" s="3" t="s">
        <v>10816</v>
      </c>
      <c r="R670" s="4" t="s">
        <v>16341</v>
      </c>
      <c r="S670" t="s">
        <v>907</v>
      </c>
      <c r="T670" s="3" t="s">
        <v>16340</v>
      </c>
      <c r="U670" s="4" t="s">
        <v>16339</v>
      </c>
      <c r="V670" s="3" t="s">
        <v>16338</v>
      </c>
      <c r="W670" s="4"/>
      <c r="X670" s="3" t="s">
        <v>16337</v>
      </c>
      <c r="Y670" s="4"/>
      <c r="Z670" t="s">
        <v>907</v>
      </c>
      <c r="AA670" s="3" t="s">
        <v>16336</v>
      </c>
      <c r="AB670" s="4" t="s">
        <v>16335</v>
      </c>
      <c r="AC670" s="3" t="s">
        <v>16334</v>
      </c>
      <c r="AD670" s="4"/>
      <c r="AE670" s="3" t="s">
        <v>16333</v>
      </c>
      <c r="AF670" s="4"/>
      <c r="AG670" s="3"/>
      <c r="AH670" s="4"/>
      <c r="AI670" s="3" t="s">
        <v>16332</v>
      </c>
      <c r="AJ670" s="4"/>
      <c r="AK670" s="3" t="s">
        <v>16331</v>
      </c>
      <c r="AL670" s="4"/>
      <c r="AM670" s="3" t="s">
        <v>16330</v>
      </c>
      <c r="AN670" s="4"/>
      <c r="AO670" s="3"/>
      <c r="AP670" s="4"/>
      <c r="AQ670" s="3" t="s">
        <v>16329</v>
      </c>
      <c r="AR670" s="4"/>
      <c r="AS670" s="3" t="s">
        <v>923</v>
      </c>
      <c r="AT670" s="4"/>
      <c r="AU670" s="3" t="s">
        <v>16328</v>
      </c>
      <c r="AV670" s="4"/>
      <c r="AW670" s="3" t="s">
        <v>16327</v>
      </c>
      <c r="AX670" s="4"/>
      <c r="AY670" s="3" t="s">
        <v>16326</v>
      </c>
      <c r="AZ670" s="4"/>
      <c r="BA670" s="3" t="s">
        <v>16325</v>
      </c>
      <c r="BB670" s="4"/>
      <c r="BC670" s="3" t="s">
        <v>12374</v>
      </c>
      <c r="BD670" s="4"/>
      <c r="BE670" s="3" t="s">
        <v>16324</v>
      </c>
      <c r="BF670" s="4"/>
    </row>
    <row r="671" spans="2:58" customFormat="1">
      <c r="B671" t="str">
        <f>IFERROR(VLOOKUP(E671,Swadesh!$C$6:$D$212,2,FALSE),"")</f>
        <v/>
      </c>
      <c r="D671" t="s">
        <v>15396</v>
      </c>
      <c r="E671" s="6" t="s">
        <v>16323</v>
      </c>
      <c r="F671" s="5">
        <v>9.3420000000000005</v>
      </c>
      <c r="G671">
        <f t="shared" si="10"/>
        <v>3</v>
      </c>
      <c r="H671" s="3" t="s">
        <v>7581</v>
      </c>
      <c r="I671" s="4" t="s">
        <v>16322</v>
      </c>
      <c r="J671" s="3" t="s">
        <v>11889</v>
      </c>
      <c r="K671" s="4"/>
      <c r="L671" s="3" t="s">
        <v>16321</v>
      </c>
      <c r="M671" s="4"/>
      <c r="N671" s="3" t="s">
        <v>16320</v>
      </c>
      <c r="O671" s="4"/>
      <c r="P671" t="s">
        <v>907</v>
      </c>
      <c r="Q671" s="3" t="s">
        <v>16319</v>
      </c>
      <c r="R671" s="4" t="s">
        <v>16318</v>
      </c>
      <c r="S671" t="s">
        <v>907</v>
      </c>
      <c r="T671" s="3" t="s">
        <v>16317</v>
      </c>
      <c r="U671" s="4"/>
      <c r="V671" s="3" t="s">
        <v>16316</v>
      </c>
      <c r="W671" s="4"/>
      <c r="X671" s="3" t="s">
        <v>16315</v>
      </c>
      <c r="Y671" s="4"/>
      <c r="Z671" t="s">
        <v>907</v>
      </c>
      <c r="AA671" s="3"/>
      <c r="AB671" s="4"/>
      <c r="AC671" s="3" t="s">
        <v>16314</v>
      </c>
      <c r="AD671" s="4"/>
      <c r="AE671" s="3" t="s">
        <v>16313</v>
      </c>
      <c r="AF671" s="4"/>
      <c r="AG671" s="3" t="s">
        <v>16312</v>
      </c>
      <c r="AH671" s="4"/>
      <c r="AI671" s="3" t="s">
        <v>16287</v>
      </c>
      <c r="AJ671" s="4"/>
      <c r="AK671" s="3" t="s">
        <v>16311</v>
      </c>
      <c r="AL671" s="4"/>
      <c r="AM671" s="3" t="s">
        <v>16310</v>
      </c>
      <c r="AN671" s="4"/>
      <c r="AO671" s="3" t="s">
        <v>16309</v>
      </c>
      <c r="AP671" s="4"/>
      <c r="AQ671" s="3" t="s">
        <v>16308</v>
      </c>
      <c r="AR671" s="4"/>
      <c r="AS671" s="3" t="s">
        <v>16307</v>
      </c>
      <c r="AT671" s="4"/>
      <c r="AU671" s="3" t="s">
        <v>16306</v>
      </c>
      <c r="AV671" s="4"/>
      <c r="AW671" s="3" t="s">
        <v>16305</v>
      </c>
      <c r="AX671" s="4"/>
      <c r="AY671" s="3" t="s">
        <v>16304</v>
      </c>
      <c r="AZ671" s="4"/>
      <c r="BA671" s="3" t="s">
        <v>16303</v>
      </c>
      <c r="BB671" s="4"/>
      <c r="BC671" s="3" t="s">
        <v>16302</v>
      </c>
      <c r="BD671" s="4"/>
      <c r="BE671" s="3" t="s">
        <v>16301</v>
      </c>
      <c r="BF671" s="4"/>
    </row>
    <row r="672" spans="2:58" customFormat="1">
      <c r="B672" t="str">
        <f>IFERROR(VLOOKUP(E672,Swadesh!$C$6:$D$212,2,FALSE),"")</f>
        <v/>
      </c>
      <c r="D672" t="s">
        <v>15396</v>
      </c>
      <c r="E672" s="6" t="s">
        <v>16300</v>
      </c>
      <c r="F672" s="5">
        <v>9.343</v>
      </c>
      <c r="G672">
        <f t="shared" si="10"/>
        <v>3</v>
      </c>
      <c r="H672" s="3" t="s">
        <v>16299</v>
      </c>
      <c r="I672" s="4"/>
      <c r="J672" s="3" t="s">
        <v>11889</v>
      </c>
      <c r="K672" s="4"/>
      <c r="L672" s="3" t="s">
        <v>16298</v>
      </c>
      <c r="M672" s="4"/>
      <c r="N672" s="3" t="s">
        <v>16297</v>
      </c>
      <c r="O672" s="4"/>
      <c r="P672" t="s">
        <v>907</v>
      </c>
      <c r="Q672" s="3" t="s">
        <v>16296</v>
      </c>
      <c r="R672" s="4"/>
      <c r="S672" t="s">
        <v>907</v>
      </c>
      <c r="T672" s="3" t="s">
        <v>16295</v>
      </c>
      <c r="U672" s="4" t="s">
        <v>16294</v>
      </c>
      <c r="V672" s="3" t="s">
        <v>16293</v>
      </c>
      <c r="W672" s="4"/>
      <c r="X672" s="3" t="s">
        <v>16292</v>
      </c>
      <c r="Y672" s="4"/>
      <c r="Z672" t="s">
        <v>907</v>
      </c>
      <c r="AA672" s="3" t="s">
        <v>16291</v>
      </c>
      <c r="AB672" s="4" t="s">
        <v>16290</v>
      </c>
      <c r="AC672" s="3" t="s">
        <v>16289</v>
      </c>
      <c r="AD672" s="4"/>
      <c r="AE672" s="3" t="s">
        <v>16288</v>
      </c>
      <c r="AF672" s="4"/>
      <c r="AG672" s="3"/>
      <c r="AH672" s="4"/>
      <c r="AI672" s="3" t="s">
        <v>16287</v>
      </c>
      <c r="AJ672" s="4"/>
      <c r="AK672" s="3" t="s">
        <v>16286</v>
      </c>
      <c r="AL672" s="4"/>
      <c r="AM672" s="3" t="s">
        <v>16285</v>
      </c>
      <c r="AN672" s="4"/>
      <c r="AO672" s="3"/>
      <c r="AP672" s="4"/>
      <c r="AQ672" s="3" t="s">
        <v>16284</v>
      </c>
      <c r="AR672" s="4"/>
      <c r="AS672" s="3" t="s">
        <v>923</v>
      </c>
      <c r="AT672" s="4"/>
      <c r="AU672" s="3" t="s">
        <v>16283</v>
      </c>
      <c r="AV672" s="4"/>
      <c r="AW672" s="3" t="s">
        <v>16282</v>
      </c>
      <c r="AX672" s="4"/>
      <c r="AY672" s="3" t="s">
        <v>16281</v>
      </c>
      <c r="AZ672" s="4"/>
      <c r="BA672" s="3" t="s">
        <v>16280</v>
      </c>
      <c r="BB672" s="4"/>
      <c r="BC672" s="3" t="s">
        <v>16279</v>
      </c>
      <c r="BD672" s="4"/>
      <c r="BE672" s="3" t="s">
        <v>15191</v>
      </c>
      <c r="BF672" s="4"/>
    </row>
    <row r="673" spans="2:57" customFormat="1">
      <c r="B673" t="str">
        <f>IFERROR(VLOOKUP(E673,Swadesh!$C$6:$D$212,2,FALSE),"")</f>
        <v/>
      </c>
      <c r="D673" t="s">
        <v>15396</v>
      </c>
      <c r="E673" s="6" t="s">
        <v>16278</v>
      </c>
      <c r="F673" s="5">
        <v>9.35</v>
      </c>
      <c r="G673">
        <f t="shared" si="10"/>
        <v>2</v>
      </c>
      <c r="H673" s="3" t="s">
        <v>15893</v>
      </c>
      <c r="I673" s="4" t="s">
        <v>16277</v>
      </c>
      <c r="J673" s="3" t="s">
        <v>15892</v>
      </c>
      <c r="K673" s="4"/>
      <c r="L673" s="3" t="s">
        <v>15891</v>
      </c>
      <c r="M673" s="4"/>
      <c r="N673" s="3" t="s">
        <v>16276</v>
      </c>
      <c r="O673" s="4"/>
      <c r="P673" t="s">
        <v>907</v>
      </c>
      <c r="Q673" s="3"/>
      <c r="R673" s="4" t="s">
        <v>16275</v>
      </c>
      <c r="S673" t="s">
        <v>907</v>
      </c>
      <c r="T673" s="3" t="s">
        <v>16274</v>
      </c>
      <c r="U673" s="4" t="s">
        <v>16273</v>
      </c>
      <c r="V673" s="3" t="s">
        <v>16272</v>
      </c>
      <c r="W673" s="4"/>
      <c r="X673" s="3" t="s">
        <v>16271</v>
      </c>
      <c r="Y673" s="4"/>
      <c r="Z673" t="s">
        <v>907</v>
      </c>
      <c r="AA673" s="3" t="s">
        <v>16270</v>
      </c>
      <c r="AB673" s="4"/>
      <c r="AC673" s="3" t="s">
        <v>16269</v>
      </c>
      <c r="AD673" s="4"/>
      <c r="AE673" s="3" t="s">
        <v>16268</v>
      </c>
      <c r="AF673" s="4"/>
      <c r="AG673" s="3" t="s">
        <v>16267</v>
      </c>
      <c r="AH673" s="4"/>
      <c r="AI673" s="3" t="s">
        <v>16266</v>
      </c>
      <c r="AJ673" s="4"/>
      <c r="AK673" s="3" t="s">
        <v>16265</v>
      </c>
      <c r="AL673" s="4"/>
      <c r="AM673" s="3" t="s">
        <v>16264</v>
      </c>
      <c r="AN673" s="4"/>
      <c r="AO673" s="3" t="s">
        <v>16263</v>
      </c>
      <c r="AP673" s="4"/>
      <c r="AQ673" s="3" t="s">
        <v>16262</v>
      </c>
      <c r="AR673" s="4"/>
      <c r="AS673" s="3" t="s">
        <v>16261</v>
      </c>
      <c r="AT673" s="4"/>
      <c r="AU673" s="3" t="s">
        <v>16260</v>
      </c>
      <c r="AV673" s="4"/>
      <c r="AW673" s="3" t="s">
        <v>16259</v>
      </c>
      <c r="AX673" s="4"/>
      <c r="AY673" s="3" t="s">
        <v>16258</v>
      </c>
      <c r="AZ673" s="4"/>
      <c r="BA673" s="3" t="s">
        <v>16257</v>
      </c>
      <c r="BB673" s="4"/>
      <c r="BC673" s="3" t="s">
        <v>15876</v>
      </c>
      <c r="BD673" s="4"/>
      <c r="BE673" s="3" t="s">
        <v>16256</v>
      </c>
    </row>
    <row r="674" spans="2:57" customFormat="1">
      <c r="B674">
        <f>IFERROR(VLOOKUP(E674,Swadesh!$C$6:$D$212,2,FALSE),"")</f>
        <v>132</v>
      </c>
      <c r="D674" t="s">
        <v>15396</v>
      </c>
      <c r="E674" s="6" t="s">
        <v>16255</v>
      </c>
      <c r="F674" s="5">
        <v>9.36</v>
      </c>
      <c r="G674">
        <f t="shared" si="10"/>
        <v>2</v>
      </c>
      <c r="H674" s="3" t="s">
        <v>16254</v>
      </c>
      <c r="I674" s="4"/>
      <c r="J674" s="3" t="s">
        <v>16253</v>
      </c>
      <c r="K674" s="4"/>
      <c r="L674" s="3" t="s">
        <v>16252</v>
      </c>
      <c r="M674" s="4"/>
      <c r="N674" s="3" t="s">
        <v>16251</v>
      </c>
      <c r="O674" s="4"/>
      <c r="P674" t="s">
        <v>907</v>
      </c>
      <c r="Q674" s="3" t="s">
        <v>16250</v>
      </c>
      <c r="R674" s="4" t="s">
        <v>16249</v>
      </c>
      <c r="S674" t="s">
        <v>907</v>
      </c>
      <c r="T674" s="3" t="s">
        <v>16248</v>
      </c>
      <c r="U674" s="4" t="s">
        <v>16247</v>
      </c>
      <c r="V674" s="3" t="s">
        <v>16246</v>
      </c>
      <c r="W674" s="4"/>
      <c r="X674" s="3" t="s">
        <v>16245</v>
      </c>
      <c r="Y674" s="4" t="s">
        <v>16244</v>
      </c>
      <c r="Z674" t="s">
        <v>907</v>
      </c>
      <c r="AA674" s="3" t="s">
        <v>16243</v>
      </c>
      <c r="AB674" s="4" t="s">
        <v>16242</v>
      </c>
      <c r="AC674" s="3" t="s">
        <v>16241</v>
      </c>
      <c r="AD674" s="4"/>
      <c r="AE674" s="3" t="s">
        <v>16240</v>
      </c>
      <c r="AF674" s="4" t="s">
        <v>16239</v>
      </c>
      <c r="AG674" s="3" t="s">
        <v>16238</v>
      </c>
      <c r="AH674" s="4"/>
      <c r="AI674" s="3" t="s">
        <v>16237</v>
      </c>
      <c r="AJ674" s="4"/>
      <c r="AK674" s="3" t="s">
        <v>16236</v>
      </c>
      <c r="AL674" s="4" t="s">
        <v>16235</v>
      </c>
      <c r="AM674" s="3" t="s">
        <v>16234</v>
      </c>
      <c r="AN674" s="4"/>
      <c r="AO674" s="3" t="s">
        <v>16233</v>
      </c>
      <c r="AP674" s="4"/>
      <c r="AQ674" s="3" t="s">
        <v>16232</v>
      </c>
      <c r="AR674" s="4"/>
      <c r="AS674" s="3" t="s">
        <v>16231</v>
      </c>
      <c r="AT674" s="4"/>
      <c r="AU674" s="3" t="s">
        <v>16230</v>
      </c>
      <c r="AV674" s="4" t="s">
        <v>16229</v>
      </c>
      <c r="AW674" s="3" t="s">
        <v>16228</v>
      </c>
      <c r="AX674" s="4" t="s">
        <v>16227</v>
      </c>
      <c r="AY674" s="3" t="s">
        <v>16226</v>
      </c>
      <c r="AZ674" s="4"/>
      <c r="BA674" s="3" t="s">
        <v>16225</v>
      </c>
      <c r="BB674" s="4"/>
      <c r="BC674" s="3" t="s">
        <v>16224</v>
      </c>
      <c r="BD674" s="4"/>
      <c r="BE674" s="3" t="s">
        <v>16223</v>
      </c>
    </row>
    <row r="675" spans="2:57" customFormat="1">
      <c r="B675" t="str">
        <f>IFERROR(VLOOKUP(E675,Swadesh!$C$6:$D$212,2,FALSE),"")</f>
        <v/>
      </c>
      <c r="D675" t="s">
        <v>15396</v>
      </c>
      <c r="E675" s="6" t="s">
        <v>16222</v>
      </c>
      <c r="F675" s="5">
        <v>9.3699999999999992</v>
      </c>
      <c r="G675">
        <f t="shared" si="10"/>
        <v>2</v>
      </c>
      <c r="H675" s="3" t="s">
        <v>16221</v>
      </c>
      <c r="I675" s="4"/>
      <c r="J675" s="3" t="s">
        <v>16220</v>
      </c>
      <c r="K675" s="4"/>
      <c r="L675" s="3" t="s">
        <v>16219</v>
      </c>
      <c r="M675" s="4"/>
      <c r="N675" s="3" t="s">
        <v>16218</v>
      </c>
      <c r="O675" s="4"/>
      <c r="P675" t="s">
        <v>907</v>
      </c>
      <c r="Q675" s="3"/>
      <c r="R675" s="4" t="s">
        <v>16217</v>
      </c>
      <c r="S675" t="s">
        <v>907</v>
      </c>
      <c r="T675" s="3" t="s">
        <v>16216</v>
      </c>
      <c r="U675" s="4"/>
      <c r="V675" s="3" t="s">
        <v>16215</v>
      </c>
      <c r="W675" s="4"/>
      <c r="X675" s="3" t="s">
        <v>16214</v>
      </c>
      <c r="Y675" s="4"/>
      <c r="Z675" t="s">
        <v>907</v>
      </c>
      <c r="AA675" s="3" t="s">
        <v>16213</v>
      </c>
      <c r="AB675" s="4" t="s">
        <v>16212</v>
      </c>
      <c r="AC675" s="3" t="s">
        <v>16211</v>
      </c>
      <c r="AD675" s="4"/>
      <c r="AE675" s="3" t="s">
        <v>16210</v>
      </c>
      <c r="AF675" s="4"/>
      <c r="AG675" s="3" t="s">
        <v>16209</v>
      </c>
      <c r="AH675" s="4"/>
      <c r="AI675" s="3" t="s">
        <v>16208</v>
      </c>
      <c r="AJ675" s="4"/>
      <c r="AK675" s="3" t="s">
        <v>16207</v>
      </c>
      <c r="AL675" s="4"/>
      <c r="AM675" s="3" t="s">
        <v>16206</v>
      </c>
      <c r="AN675" s="4"/>
      <c r="AO675" s="3" t="s">
        <v>16205</v>
      </c>
      <c r="AP675" s="4"/>
      <c r="AQ675" s="3" t="s">
        <v>16204</v>
      </c>
      <c r="AR675" s="4"/>
      <c r="AS675" s="3" t="s">
        <v>16203</v>
      </c>
      <c r="AT675" s="4"/>
      <c r="AU675" s="3" t="s">
        <v>16202</v>
      </c>
      <c r="AV675" s="4"/>
      <c r="AW675" s="3" t="s">
        <v>16201</v>
      </c>
      <c r="AX675" s="4"/>
      <c r="AY675" s="3" t="s">
        <v>16200</v>
      </c>
      <c r="AZ675" s="4"/>
      <c r="BA675" s="3" t="s">
        <v>16199</v>
      </c>
      <c r="BB675" s="4"/>
      <c r="BC675" s="3" t="s">
        <v>16198</v>
      </c>
      <c r="BD675" s="4"/>
      <c r="BE675" s="3" t="s">
        <v>16197</v>
      </c>
    </row>
    <row r="676" spans="2:57" customFormat="1">
      <c r="B676" t="str">
        <f>IFERROR(VLOOKUP(E676,Swadesh!$C$6:$D$212,2,FALSE),"")</f>
        <v/>
      </c>
      <c r="D676" t="s">
        <v>15396</v>
      </c>
      <c r="E676" s="6" t="s">
        <v>16196</v>
      </c>
      <c r="F676" s="5">
        <v>9.3800000000000008</v>
      </c>
      <c r="G676">
        <f t="shared" si="10"/>
        <v>2</v>
      </c>
      <c r="H676" s="3" t="s">
        <v>16195</v>
      </c>
      <c r="I676" s="4"/>
      <c r="J676" s="3" t="s">
        <v>16194</v>
      </c>
      <c r="K676" s="4" t="s">
        <v>959</v>
      </c>
      <c r="L676" s="3" t="s">
        <v>16193</v>
      </c>
      <c r="M676" s="4"/>
      <c r="N676" s="3" t="s">
        <v>16192</v>
      </c>
      <c r="O676" s="4"/>
      <c r="P676" t="s">
        <v>907</v>
      </c>
      <c r="Q676" s="3"/>
      <c r="R676" s="4"/>
      <c r="S676" t="s">
        <v>907</v>
      </c>
      <c r="T676" s="3" t="s">
        <v>16191</v>
      </c>
      <c r="U676" s="4"/>
      <c r="V676" s="3" t="s">
        <v>16190</v>
      </c>
      <c r="W676" s="4"/>
      <c r="X676" s="3" t="s">
        <v>16189</v>
      </c>
      <c r="Y676" s="4"/>
      <c r="Z676" t="s">
        <v>907</v>
      </c>
      <c r="AA676" s="3" t="s">
        <v>16188</v>
      </c>
      <c r="AB676" s="4"/>
      <c r="AC676" s="3" t="s">
        <v>16187</v>
      </c>
      <c r="AD676" s="4"/>
      <c r="AE676" s="3" t="s">
        <v>16186</v>
      </c>
      <c r="AF676" s="4"/>
      <c r="AG676" s="3" t="s">
        <v>16185</v>
      </c>
      <c r="AH676" s="4"/>
      <c r="AI676" s="3" t="s">
        <v>16184</v>
      </c>
      <c r="AJ676" s="4"/>
      <c r="AK676" s="3" t="s">
        <v>16183</v>
      </c>
      <c r="AL676" s="4"/>
      <c r="AM676" s="3" t="s">
        <v>16182</v>
      </c>
      <c r="AN676" s="4"/>
      <c r="AO676" s="3" t="s">
        <v>16181</v>
      </c>
      <c r="AP676" s="4"/>
      <c r="AQ676" s="3" t="s">
        <v>16180</v>
      </c>
      <c r="AR676" s="4"/>
      <c r="AS676" s="3" t="s">
        <v>923</v>
      </c>
      <c r="AT676" s="4"/>
      <c r="AU676" s="3" t="s">
        <v>16179</v>
      </c>
      <c r="AV676" s="4"/>
      <c r="AW676" s="3" t="s">
        <v>16178</v>
      </c>
      <c r="AX676" s="4"/>
      <c r="AY676" s="3" t="s">
        <v>16177</v>
      </c>
      <c r="AZ676" s="4"/>
      <c r="BA676" s="3" t="s">
        <v>16176</v>
      </c>
      <c r="BB676" s="4"/>
      <c r="BC676" s="3" t="s">
        <v>16175</v>
      </c>
      <c r="BD676" s="4" t="s">
        <v>2722</v>
      </c>
      <c r="BE676" s="3" t="s">
        <v>16174</v>
      </c>
    </row>
    <row r="677" spans="2:57" customFormat="1">
      <c r="B677" t="str">
        <f>IFERROR(VLOOKUP(E677,Swadesh!$C$6:$D$212,2,FALSE),"")</f>
        <v/>
      </c>
      <c r="D677" t="s">
        <v>15396</v>
      </c>
      <c r="E677" s="6" t="s">
        <v>16173</v>
      </c>
      <c r="F677" s="5">
        <v>9.4220000000000006</v>
      </c>
      <c r="G677">
        <f t="shared" si="10"/>
        <v>3</v>
      </c>
      <c r="H677" s="3" t="s">
        <v>16172</v>
      </c>
      <c r="I677" s="4"/>
      <c r="J677" s="3" t="s">
        <v>15806</v>
      </c>
      <c r="K677" s="4" t="s">
        <v>16171</v>
      </c>
      <c r="L677" s="3" t="s">
        <v>16170</v>
      </c>
      <c r="M677" s="4"/>
      <c r="N677" s="3" t="s">
        <v>16169</v>
      </c>
      <c r="O677" s="4"/>
      <c r="P677" t="s">
        <v>907</v>
      </c>
      <c r="Q677" s="3"/>
      <c r="R677" s="4"/>
      <c r="S677" t="s">
        <v>907</v>
      </c>
      <c r="T677" s="3" t="s">
        <v>16168</v>
      </c>
      <c r="U677" s="4" t="s">
        <v>16167</v>
      </c>
      <c r="V677" s="3"/>
      <c r="W677" s="4"/>
      <c r="X677" s="3" t="s">
        <v>16166</v>
      </c>
      <c r="Y677" s="4"/>
      <c r="Z677" t="s">
        <v>907</v>
      </c>
      <c r="AA677" s="3"/>
      <c r="AB677" s="4"/>
      <c r="AC677" s="3" t="s">
        <v>16165</v>
      </c>
      <c r="AD677" s="4"/>
      <c r="AE677" s="3" t="s">
        <v>16164</v>
      </c>
      <c r="AF677" s="4" t="s">
        <v>16163</v>
      </c>
      <c r="AG677" s="3" t="s">
        <v>16162</v>
      </c>
      <c r="AH677" s="4"/>
      <c r="AI677" s="3" t="s">
        <v>16161</v>
      </c>
      <c r="AJ677" s="4"/>
      <c r="AK677" s="3" t="s">
        <v>16160</v>
      </c>
      <c r="AL677" s="4"/>
      <c r="AM677" s="3" t="s">
        <v>16159</v>
      </c>
      <c r="AN677" s="4"/>
      <c r="AO677" s="3" t="s">
        <v>16158</v>
      </c>
      <c r="AP677" s="4" t="s">
        <v>16157</v>
      </c>
      <c r="AQ677" s="3" t="s">
        <v>16156</v>
      </c>
      <c r="AR677" s="4"/>
      <c r="AS677" s="3" t="s">
        <v>923</v>
      </c>
      <c r="AT677" s="4"/>
      <c r="AU677" s="3" t="s">
        <v>16155</v>
      </c>
      <c r="AV677" s="4"/>
      <c r="AW677" s="3" t="s">
        <v>16154</v>
      </c>
      <c r="AX677" s="4"/>
      <c r="AY677" s="3" t="s">
        <v>16153</v>
      </c>
      <c r="AZ677" s="4"/>
      <c r="BA677" s="3" t="s">
        <v>16152</v>
      </c>
      <c r="BB677" s="4"/>
      <c r="BC677" s="3" t="s">
        <v>16151</v>
      </c>
      <c r="BD677" s="4"/>
      <c r="BE677" s="3" t="s">
        <v>16150</v>
      </c>
    </row>
    <row r="678" spans="2:57" customFormat="1">
      <c r="B678" t="str">
        <f>IFERROR(VLOOKUP(E678,Swadesh!$C$6:$D$212,2,FALSE),"")</f>
        <v/>
      </c>
      <c r="D678" t="s">
        <v>15396</v>
      </c>
      <c r="E678" s="6" t="s">
        <v>16149</v>
      </c>
      <c r="F678" s="5">
        <v>9.43</v>
      </c>
      <c r="G678">
        <f t="shared" si="10"/>
        <v>2</v>
      </c>
      <c r="H678" s="3" t="s">
        <v>16148</v>
      </c>
      <c r="I678" s="4"/>
      <c r="J678" s="3" t="s">
        <v>16147</v>
      </c>
      <c r="K678" s="4" t="s">
        <v>16146</v>
      </c>
      <c r="L678" s="3" t="s">
        <v>16145</v>
      </c>
      <c r="M678" s="4"/>
      <c r="N678" s="3" t="s">
        <v>16144</v>
      </c>
      <c r="O678" s="4"/>
      <c r="P678" t="s">
        <v>907</v>
      </c>
      <c r="Q678" s="3"/>
      <c r="R678" s="4"/>
      <c r="S678" t="s">
        <v>907</v>
      </c>
      <c r="T678" s="3"/>
      <c r="U678" s="4"/>
      <c r="V678" s="3" t="s">
        <v>16143</v>
      </c>
      <c r="W678" s="4"/>
      <c r="X678" s="3" t="s">
        <v>16142</v>
      </c>
      <c r="Y678" s="4"/>
      <c r="Z678" t="s">
        <v>907</v>
      </c>
      <c r="AA678" s="3" t="s">
        <v>16141</v>
      </c>
      <c r="AB678" s="4"/>
      <c r="AC678" s="3" t="s">
        <v>16140</v>
      </c>
      <c r="AD678" s="4"/>
      <c r="AE678" s="3" t="s">
        <v>16139</v>
      </c>
      <c r="AF678" s="4" t="s">
        <v>16138</v>
      </c>
      <c r="AG678" s="3" t="s">
        <v>16137</v>
      </c>
      <c r="AH678" s="4"/>
      <c r="AI678" s="3" t="s">
        <v>16136</v>
      </c>
      <c r="AJ678" s="4"/>
      <c r="AK678" s="3" t="s">
        <v>16135</v>
      </c>
      <c r="AL678" s="4"/>
      <c r="AM678" s="3" t="s">
        <v>16134</v>
      </c>
      <c r="AN678" s="4"/>
      <c r="AO678" s="3" t="s">
        <v>16133</v>
      </c>
      <c r="AP678" s="4"/>
      <c r="AQ678" s="3" t="s">
        <v>16132</v>
      </c>
      <c r="AR678" s="4" t="s">
        <v>16131</v>
      </c>
      <c r="AS678" s="3" t="s">
        <v>16130</v>
      </c>
      <c r="AT678" s="4"/>
      <c r="AU678" s="3" t="s">
        <v>16129</v>
      </c>
      <c r="AV678" s="4"/>
      <c r="AW678" s="3" t="s">
        <v>16128</v>
      </c>
      <c r="AX678" s="4"/>
      <c r="AY678" s="3" t="s">
        <v>16127</v>
      </c>
      <c r="AZ678" s="4"/>
      <c r="BA678" s="3" t="s">
        <v>16126</v>
      </c>
      <c r="BB678" s="4"/>
      <c r="BC678" s="3" t="s">
        <v>16125</v>
      </c>
      <c r="BD678" s="4"/>
      <c r="BE678" s="3" t="s">
        <v>16124</v>
      </c>
    </row>
    <row r="679" spans="2:57" customFormat="1">
      <c r="B679" t="str">
        <f>IFERROR(VLOOKUP(E679,Swadesh!$C$6:$D$212,2,FALSE),"")</f>
        <v/>
      </c>
      <c r="D679" t="s">
        <v>15396</v>
      </c>
      <c r="E679" s="6" t="s">
        <v>16123</v>
      </c>
      <c r="F679" s="5">
        <v>9.44</v>
      </c>
      <c r="G679">
        <f t="shared" si="10"/>
        <v>2</v>
      </c>
      <c r="H679" s="3" t="s">
        <v>16122</v>
      </c>
      <c r="I679" s="4"/>
      <c r="J679" s="3" t="s">
        <v>16121</v>
      </c>
      <c r="K679" s="4" t="s">
        <v>16120</v>
      </c>
      <c r="L679" s="3" t="s">
        <v>16119</v>
      </c>
      <c r="M679" s="4"/>
      <c r="N679" s="3" t="s">
        <v>16118</v>
      </c>
      <c r="O679" s="4"/>
      <c r="P679" t="s">
        <v>907</v>
      </c>
      <c r="Q679" s="3"/>
      <c r="R679" s="4"/>
      <c r="S679" t="s">
        <v>907</v>
      </c>
      <c r="T679" s="3"/>
      <c r="U679" s="4"/>
      <c r="V679" s="3" t="s">
        <v>16117</v>
      </c>
      <c r="W679" s="4"/>
      <c r="X679" s="3"/>
      <c r="Y679" s="4"/>
      <c r="Z679" t="s">
        <v>907</v>
      </c>
      <c r="AA679" s="3" t="s">
        <v>16116</v>
      </c>
      <c r="AB679" s="4"/>
      <c r="AC679" s="3" t="s">
        <v>16115</v>
      </c>
      <c r="AD679" s="4" t="s">
        <v>16114</v>
      </c>
      <c r="AE679" s="3" t="s">
        <v>16113</v>
      </c>
      <c r="AF679" s="4"/>
      <c r="AG679" s="3" t="s">
        <v>16112</v>
      </c>
      <c r="AH679" s="4"/>
      <c r="AI679" s="3" t="s">
        <v>16111</v>
      </c>
      <c r="AJ679" s="4"/>
      <c r="AK679" s="3" t="s">
        <v>14483</v>
      </c>
      <c r="AL679" s="4"/>
      <c r="AM679" s="3" t="s">
        <v>16110</v>
      </c>
      <c r="AN679" s="4"/>
      <c r="AO679" s="3" t="s">
        <v>16109</v>
      </c>
      <c r="AP679" s="4"/>
      <c r="AQ679" s="3" t="s">
        <v>16108</v>
      </c>
      <c r="AR679" s="4"/>
      <c r="AS679" s="3" t="s">
        <v>16107</v>
      </c>
      <c r="AT679" s="4"/>
      <c r="AU679" s="3" t="s">
        <v>16106</v>
      </c>
      <c r="AV679" s="4"/>
      <c r="AW679" s="3" t="s">
        <v>16105</v>
      </c>
      <c r="AX679" s="4"/>
      <c r="AY679" s="3" t="s">
        <v>16104</v>
      </c>
      <c r="AZ679" s="4"/>
      <c r="BA679" s="3" t="s">
        <v>16103</v>
      </c>
      <c r="BB679" s="4"/>
      <c r="BC679" s="3" t="s">
        <v>16102</v>
      </c>
      <c r="BD679" s="4"/>
      <c r="BE679" s="3" t="s">
        <v>16101</v>
      </c>
    </row>
    <row r="680" spans="2:57" customFormat="1">
      <c r="B680" t="str">
        <f>IFERROR(VLOOKUP(E680,Swadesh!$C$6:$D$212,2,FALSE),"")</f>
        <v/>
      </c>
      <c r="D680" t="s">
        <v>15396</v>
      </c>
      <c r="E680" s="6" t="s">
        <v>8922</v>
      </c>
      <c r="F680" s="5">
        <v>9.4600000000000009</v>
      </c>
      <c r="G680">
        <f t="shared" si="10"/>
        <v>2</v>
      </c>
      <c r="H680" s="3" t="s">
        <v>16100</v>
      </c>
      <c r="I680" s="4" t="s">
        <v>16099</v>
      </c>
      <c r="J680" s="3" t="s">
        <v>16098</v>
      </c>
      <c r="K680" s="4" t="s">
        <v>16097</v>
      </c>
      <c r="L680" s="3" t="s">
        <v>16096</v>
      </c>
      <c r="M680" s="4"/>
      <c r="N680" s="3" t="s">
        <v>16095</v>
      </c>
      <c r="O680" s="4"/>
      <c r="P680" t="s">
        <v>907</v>
      </c>
      <c r="Q680" s="3"/>
      <c r="R680" s="4"/>
      <c r="S680" t="s">
        <v>907</v>
      </c>
      <c r="T680" s="3" t="s">
        <v>16094</v>
      </c>
      <c r="U680" s="4"/>
      <c r="V680" s="3" t="s">
        <v>16093</v>
      </c>
      <c r="W680" s="4"/>
      <c r="X680" s="3" t="s">
        <v>16092</v>
      </c>
      <c r="Y680" s="4"/>
      <c r="Z680" t="s">
        <v>907</v>
      </c>
      <c r="AA680" s="3" t="s">
        <v>16091</v>
      </c>
      <c r="AB680" s="4" t="s">
        <v>16090</v>
      </c>
      <c r="AC680" s="3" t="s">
        <v>16089</v>
      </c>
      <c r="AD680" s="4"/>
      <c r="AE680" s="3" t="s">
        <v>16065</v>
      </c>
      <c r="AF680" s="4"/>
      <c r="AG680" s="3" t="s">
        <v>16088</v>
      </c>
      <c r="AH680" s="4"/>
      <c r="AI680" s="3" t="s">
        <v>16087</v>
      </c>
      <c r="AJ680" s="4"/>
      <c r="AK680" s="3" t="s">
        <v>16086</v>
      </c>
      <c r="AL680" s="4"/>
      <c r="AM680" s="3" t="s">
        <v>16085</v>
      </c>
      <c r="AN680" s="4"/>
      <c r="AO680" s="3" t="s">
        <v>16084</v>
      </c>
      <c r="AP680" s="4"/>
      <c r="AQ680" s="3" t="s">
        <v>16083</v>
      </c>
      <c r="AR680" s="4"/>
      <c r="AS680" s="3" t="s">
        <v>923</v>
      </c>
      <c r="AT680" s="4"/>
      <c r="AU680" s="3" t="s">
        <v>16082</v>
      </c>
      <c r="AV680" s="4"/>
      <c r="AW680" s="3" t="s">
        <v>16081</v>
      </c>
      <c r="AX680" s="4"/>
      <c r="AY680" s="3" t="s">
        <v>16080</v>
      </c>
      <c r="AZ680" s="4"/>
      <c r="BA680" s="3" t="s">
        <v>16079</v>
      </c>
      <c r="BB680" s="4"/>
      <c r="BC680" s="3" t="s">
        <v>16078</v>
      </c>
      <c r="BD680" s="4"/>
      <c r="BE680" s="3" t="s">
        <v>16077</v>
      </c>
    </row>
    <row r="681" spans="2:57" customFormat="1">
      <c r="B681" t="str">
        <f>IFERROR(VLOOKUP(E681,Swadesh!$C$6:$D$212,2,FALSE),"")</f>
        <v/>
      </c>
      <c r="D681" t="s">
        <v>15396</v>
      </c>
      <c r="E681" s="6" t="s">
        <v>16076</v>
      </c>
      <c r="F681" s="5">
        <v>9.4610000000000003</v>
      </c>
      <c r="G681">
        <f t="shared" si="10"/>
        <v>3</v>
      </c>
      <c r="H681" s="3" t="s">
        <v>16075</v>
      </c>
      <c r="I681" s="4" t="s">
        <v>16074</v>
      </c>
      <c r="J681" s="3" t="s">
        <v>16073</v>
      </c>
      <c r="K681" s="4"/>
      <c r="L681" s="3"/>
      <c r="M681" s="4"/>
      <c r="N681" s="3" t="s">
        <v>16072</v>
      </c>
      <c r="O681" s="4"/>
      <c r="P681" t="s">
        <v>907</v>
      </c>
      <c r="Q681" s="3"/>
      <c r="R681" s="4" t="s">
        <v>16071</v>
      </c>
      <c r="S681" t="s">
        <v>907</v>
      </c>
      <c r="T681" s="3" t="s">
        <v>16070</v>
      </c>
      <c r="U681" s="4"/>
      <c r="V681" s="3" t="s">
        <v>16069</v>
      </c>
      <c r="W681" s="4" t="s">
        <v>16068</v>
      </c>
      <c r="X681" s="3" t="s">
        <v>16067</v>
      </c>
      <c r="Y681" s="4"/>
      <c r="Z681" t="s">
        <v>907</v>
      </c>
      <c r="AA681" s="3"/>
      <c r="AB681" s="4"/>
      <c r="AC681" s="3" t="s">
        <v>16066</v>
      </c>
      <c r="AD681" s="4"/>
      <c r="AE681" s="3" t="s">
        <v>16065</v>
      </c>
      <c r="AF681" s="4"/>
      <c r="AG681" s="3"/>
      <c r="AH681" s="4"/>
      <c r="AI681" s="3" t="s">
        <v>16064</v>
      </c>
      <c r="AJ681" s="4"/>
      <c r="AK681" s="3" t="s">
        <v>16063</v>
      </c>
      <c r="AL681" s="4"/>
      <c r="AM681" s="3" t="s">
        <v>16062</v>
      </c>
      <c r="AN681" s="4"/>
      <c r="AO681" s="3"/>
      <c r="AP681" s="4"/>
      <c r="AQ681" s="3" t="s">
        <v>16061</v>
      </c>
      <c r="AR681" s="4"/>
      <c r="AS681" s="3" t="s">
        <v>923</v>
      </c>
      <c r="AT681" s="4"/>
      <c r="AU681" s="3" t="s">
        <v>16060</v>
      </c>
      <c r="AV681" s="4"/>
      <c r="AW681" s="3" t="s">
        <v>16059</v>
      </c>
      <c r="AX681" s="4"/>
      <c r="AY681" s="3" t="s">
        <v>16058</v>
      </c>
      <c r="AZ681" s="4"/>
      <c r="BA681" s="3" t="s">
        <v>16057</v>
      </c>
      <c r="BB681" s="4"/>
      <c r="BC681" s="3" t="s">
        <v>16056</v>
      </c>
      <c r="BD681" s="4"/>
      <c r="BE681" s="3" t="s">
        <v>16055</v>
      </c>
    </row>
    <row r="682" spans="2:57" customFormat="1">
      <c r="B682" t="str">
        <f>IFERROR(VLOOKUP(E682,Swadesh!$C$6:$D$212,2,FALSE),"")</f>
        <v/>
      </c>
      <c r="D682" t="s">
        <v>15396</v>
      </c>
      <c r="E682" s="6" t="s">
        <v>16054</v>
      </c>
      <c r="F682" s="5">
        <v>9.48</v>
      </c>
      <c r="G682">
        <f t="shared" si="10"/>
        <v>2</v>
      </c>
      <c r="H682" s="3" t="s">
        <v>16053</v>
      </c>
      <c r="I682" s="4"/>
      <c r="J682" s="3" t="s">
        <v>16052</v>
      </c>
      <c r="K682" s="4" t="s">
        <v>15912</v>
      </c>
      <c r="L682" s="3" t="s">
        <v>16051</v>
      </c>
      <c r="M682" s="4"/>
      <c r="N682" s="3" t="s">
        <v>16050</v>
      </c>
      <c r="O682" s="4"/>
      <c r="P682" t="s">
        <v>907</v>
      </c>
      <c r="Q682" s="3"/>
      <c r="R682" s="4"/>
      <c r="S682" t="s">
        <v>907</v>
      </c>
      <c r="T682" s="3" t="s">
        <v>16049</v>
      </c>
      <c r="U682" s="4"/>
      <c r="V682" s="3" t="s">
        <v>16048</v>
      </c>
      <c r="W682" s="4"/>
      <c r="X682" s="3" t="s">
        <v>16047</v>
      </c>
      <c r="Y682" s="4"/>
      <c r="Z682" t="s">
        <v>907</v>
      </c>
      <c r="AA682" s="3" t="s">
        <v>16046</v>
      </c>
      <c r="AB682" s="4" t="s">
        <v>16045</v>
      </c>
      <c r="AC682" s="3" t="s">
        <v>16044</v>
      </c>
      <c r="AD682" s="4"/>
      <c r="AE682" s="3" t="s">
        <v>16043</v>
      </c>
      <c r="AF682" s="4"/>
      <c r="AG682" s="3" t="s">
        <v>16042</v>
      </c>
      <c r="AH682" s="4"/>
      <c r="AI682" s="3" t="s">
        <v>16041</v>
      </c>
      <c r="AJ682" s="4"/>
      <c r="AK682" s="3" t="s">
        <v>16040</v>
      </c>
      <c r="AL682" s="4"/>
      <c r="AM682" s="3" t="s">
        <v>16039</v>
      </c>
      <c r="AN682" s="4"/>
      <c r="AO682" s="3" t="s">
        <v>16038</v>
      </c>
      <c r="AP682" s="4"/>
      <c r="AQ682" s="3" t="s">
        <v>16037</v>
      </c>
      <c r="AR682" s="4"/>
      <c r="AS682" s="3" t="s">
        <v>923</v>
      </c>
      <c r="AT682" s="4"/>
      <c r="AU682" s="3" t="s">
        <v>16036</v>
      </c>
      <c r="AV682" s="4"/>
      <c r="AW682" s="3" t="s">
        <v>16035</v>
      </c>
      <c r="AX682" s="4"/>
      <c r="AY682" s="3" t="s">
        <v>16034</v>
      </c>
      <c r="AZ682" s="4"/>
      <c r="BA682" s="3" t="s">
        <v>16033</v>
      </c>
      <c r="BB682" s="4"/>
      <c r="BC682" s="3" t="s">
        <v>16032</v>
      </c>
      <c r="BD682" s="4"/>
      <c r="BE682" s="3" t="s">
        <v>16031</v>
      </c>
    </row>
    <row r="683" spans="2:57" customFormat="1">
      <c r="B683" t="str">
        <f>IFERROR(VLOOKUP(E683,Swadesh!$C$6:$D$212,2,FALSE),"")</f>
        <v/>
      </c>
      <c r="D683" t="s">
        <v>15396</v>
      </c>
      <c r="E683" s="6" t="s">
        <v>16030</v>
      </c>
      <c r="F683" s="5">
        <v>9.49</v>
      </c>
      <c r="G683">
        <f t="shared" si="10"/>
        <v>2</v>
      </c>
      <c r="H683" s="3" t="s">
        <v>16029</v>
      </c>
      <c r="I683" s="4"/>
      <c r="J683" s="3" t="s">
        <v>16028</v>
      </c>
      <c r="K683" s="4" t="s">
        <v>959</v>
      </c>
      <c r="L683" s="3" t="s">
        <v>16027</v>
      </c>
      <c r="M683" s="4"/>
      <c r="N683" s="3" t="s">
        <v>16026</v>
      </c>
      <c r="O683" s="4"/>
      <c r="P683" t="s">
        <v>907</v>
      </c>
      <c r="Q683" s="3"/>
      <c r="R683" s="4"/>
      <c r="S683" t="s">
        <v>907</v>
      </c>
      <c r="T683" s="3"/>
      <c r="U683" s="4"/>
      <c r="V683" s="3" t="s">
        <v>16025</v>
      </c>
      <c r="W683" s="4" t="s">
        <v>16024</v>
      </c>
      <c r="X683" s="3" t="s">
        <v>16023</v>
      </c>
      <c r="Y683" s="4"/>
      <c r="Z683" t="s">
        <v>907</v>
      </c>
      <c r="AA683" s="3"/>
      <c r="AB683" s="4"/>
      <c r="AC683" s="3" t="s">
        <v>16022</v>
      </c>
      <c r="AD683" s="4"/>
      <c r="AE683" s="3" t="s">
        <v>16021</v>
      </c>
      <c r="AF683" s="4"/>
      <c r="AG683" s="3" t="s">
        <v>16020</v>
      </c>
      <c r="AH683" s="4"/>
      <c r="AI683" s="3" t="s">
        <v>16019</v>
      </c>
      <c r="AJ683" s="4"/>
      <c r="AK683" s="3" t="s">
        <v>16018</v>
      </c>
      <c r="AL683" s="4"/>
      <c r="AM683" s="3" t="s">
        <v>16017</v>
      </c>
      <c r="AN683" s="4"/>
      <c r="AO683" s="3" t="s">
        <v>16016</v>
      </c>
      <c r="AP683" s="4"/>
      <c r="AQ683" s="3" t="s">
        <v>16015</v>
      </c>
      <c r="AR683" s="4"/>
      <c r="AS683" s="3" t="s">
        <v>923</v>
      </c>
      <c r="AT683" s="4"/>
      <c r="AU683" s="3" t="s">
        <v>16014</v>
      </c>
      <c r="AV683" s="4"/>
      <c r="AW683" s="3" t="s">
        <v>16013</v>
      </c>
      <c r="AX683" s="4"/>
      <c r="AY683" s="3" t="s">
        <v>16012</v>
      </c>
      <c r="AZ683" s="4"/>
      <c r="BA683" s="3" t="s">
        <v>16011</v>
      </c>
      <c r="BB683" s="4"/>
      <c r="BC683" s="3" t="s">
        <v>16010</v>
      </c>
      <c r="BD683" s="4"/>
      <c r="BE683" s="3" t="s">
        <v>16009</v>
      </c>
    </row>
    <row r="684" spans="2:57" customFormat="1">
      <c r="B684" t="str">
        <f>IFERROR(VLOOKUP(E684,Swadesh!$C$6:$D$212,2,FALSE),"")</f>
        <v/>
      </c>
      <c r="D684" t="s">
        <v>15396</v>
      </c>
      <c r="E684" s="6" t="s">
        <v>16008</v>
      </c>
      <c r="F684" s="5">
        <v>9.5</v>
      </c>
      <c r="G684">
        <f t="shared" si="10"/>
        <v>1</v>
      </c>
      <c r="H684" s="3" t="s">
        <v>16007</v>
      </c>
      <c r="I684" s="4"/>
      <c r="J684" s="3" t="s">
        <v>16006</v>
      </c>
      <c r="K684" s="4" t="s">
        <v>1932</v>
      </c>
      <c r="L684" s="3" t="s">
        <v>16005</v>
      </c>
      <c r="M684" s="4"/>
      <c r="N684" s="3" t="s">
        <v>16004</v>
      </c>
      <c r="O684" s="4"/>
      <c r="P684" t="s">
        <v>907</v>
      </c>
      <c r="Q684" s="3" t="s">
        <v>16003</v>
      </c>
      <c r="R684" s="4" t="s">
        <v>16002</v>
      </c>
      <c r="S684" t="s">
        <v>907</v>
      </c>
      <c r="T684" s="3" t="s">
        <v>16001</v>
      </c>
      <c r="U684" s="4"/>
      <c r="V684" s="3" t="s">
        <v>16000</v>
      </c>
      <c r="W684" s="4"/>
      <c r="X684" s="3" t="s">
        <v>15999</v>
      </c>
      <c r="Y684" s="4"/>
      <c r="Z684" t="s">
        <v>907</v>
      </c>
      <c r="AA684" s="3" t="s">
        <v>15998</v>
      </c>
      <c r="AB684" s="4"/>
      <c r="AC684" s="3" t="s">
        <v>15997</v>
      </c>
      <c r="AD684" s="4"/>
      <c r="AE684" s="3" t="s">
        <v>15996</v>
      </c>
      <c r="AF684" s="4"/>
      <c r="AG684" s="3" t="s">
        <v>15995</v>
      </c>
      <c r="AH684" s="4"/>
      <c r="AI684" s="3" t="s">
        <v>15994</v>
      </c>
      <c r="AJ684" s="4"/>
      <c r="AK684" s="3" t="s">
        <v>15993</v>
      </c>
      <c r="AL684" s="4"/>
      <c r="AM684" s="3" t="s">
        <v>15992</v>
      </c>
      <c r="AN684" s="4"/>
      <c r="AO684" s="3" t="s">
        <v>15991</v>
      </c>
      <c r="AP684" s="4" t="s">
        <v>15990</v>
      </c>
      <c r="AQ684" s="3" t="s">
        <v>15989</v>
      </c>
      <c r="AR684" s="4"/>
      <c r="AS684" s="3" t="s">
        <v>923</v>
      </c>
      <c r="AT684" s="4"/>
      <c r="AU684" s="3" t="s">
        <v>15988</v>
      </c>
      <c r="AV684" s="4"/>
      <c r="AW684" s="3" t="s">
        <v>15987</v>
      </c>
      <c r="AX684" s="4"/>
      <c r="AY684" s="3" t="s">
        <v>15986</v>
      </c>
      <c r="AZ684" s="4"/>
      <c r="BA684" s="3" t="s">
        <v>15985</v>
      </c>
      <c r="BB684" s="4"/>
      <c r="BC684" s="3" t="s">
        <v>15984</v>
      </c>
      <c r="BD684" s="4"/>
      <c r="BE684" s="3" t="s">
        <v>15983</v>
      </c>
    </row>
    <row r="685" spans="2:57" customFormat="1">
      <c r="B685" t="str">
        <f>IFERROR(VLOOKUP(E685,Swadesh!$C$6:$D$212,2,FALSE),"")</f>
        <v/>
      </c>
      <c r="D685" t="s">
        <v>15396</v>
      </c>
      <c r="E685" s="6" t="s">
        <v>15982</v>
      </c>
      <c r="F685" s="5">
        <v>9.56</v>
      </c>
      <c r="G685">
        <f t="shared" si="10"/>
        <v>2</v>
      </c>
      <c r="H685" s="3"/>
      <c r="I685" s="4"/>
      <c r="J685" s="3" t="s">
        <v>15981</v>
      </c>
      <c r="K685" s="4" t="s">
        <v>959</v>
      </c>
      <c r="L685" s="3" t="s">
        <v>15980</v>
      </c>
      <c r="M685" s="4"/>
      <c r="N685" s="3" t="s">
        <v>15979</v>
      </c>
      <c r="O685" s="4"/>
      <c r="P685" t="s">
        <v>907</v>
      </c>
      <c r="Q685" s="3" t="s">
        <v>15978</v>
      </c>
      <c r="R685" s="4" t="s">
        <v>15977</v>
      </c>
      <c r="S685" t="s">
        <v>907</v>
      </c>
      <c r="T685" s="3" t="s">
        <v>15976</v>
      </c>
      <c r="U685" s="4" t="s">
        <v>15975</v>
      </c>
      <c r="V685" s="3" t="s">
        <v>15974</v>
      </c>
      <c r="W685" s="4"/>
      <c r="X685" s="3" t="s">
        <v>15973</v>
      </c>
      <c r="Y685" s="4"/>
      <c r="Z685" t="s">
        <v>907</v>
      </c>
      <c r="AA685" s="3" t="s">
        <v>15972</v>
      </c>
      <c r="AB685" s="4"/>
      <c r="AC685" s="3" t="s">
        <v>15971</v>
      </c>
      <c r="AD685" s="4"/>
      <c r="AE685" s="3" t="s">
        <v>15970</v>
      </c>
      <c r="AF685" s="4"/>
      <c r="AG685" s="3"/>
      <c r="AH685" s="4"/>
      <c r="AI685" s="3" t="s">
        <v>15969</v>
      </c>
      <c r="AJ685" s="4"/>
      <c r="AK685" s="3" t="s">
        <v>15968</v>
      </c>
      <c r="AL685" s="4"/>
      <c r="AM685" s="3" t="s">
        <v>15967</v>
      </c>
      <c r="AN685" s="4"/>
      <c r="AO685" s="3"/>
      <c r="AP685" s="4"/>
      <c r="AQ685" s="3" t="s">
        <v>15966</v>
      </c>
      <c r="AR685" s="4"/>
      <c r="AS685" s="3" t="s">
        <v>923</v>
      </c>
      <c r="AT685" s="4"/>
      <c r="AU685" s="3" t="s">
        <v>15965</v>
      </c>
      <c r="AV685" s="4"/>
      <c r="AW685" s="3" t="s">
        <v>15964</v>
      </c>
      <c r="AX685" s="4"/>
      <c r="AY685" s="3" t="s">
        <v>15963</v>
      </c>
      <c r="AZ685" s="4"/>
      <c r="BA685" s="3" t="s">
        <v>15962</v>
      </c>
      <c r="BB685" s="4"/>
      <c r="BC685" s="3" t="s">
        <v>15961</v>
      </c>
      <c r="BD685" s="4"/>
      <c r="BE685" s="3" t="s">
        <v>15960</v>
      </c>
    </row>
    <row r="686" spans="2:57" customFormat="1">
      <c r="B686" t="str">
        <f>IFERROR(VLOOKUP(E686,Swadesh!$C$6:$D$212,2,FALSE),"")</f>
        <v/>
      </c>
      <c r="D686" t="s">
        <v>15396</v>
      </c>
      <c r="E686" s="6" t="s">
        <v>15959</v>
      </c>
      <c r="F686" s="5">
        <v>9.6</v>
      </c>
      <c r="G686">
        <f t="shared" si="10"/>
        <v>1</v>
      </c>
      <c r="H686" s="3" t="s">
        <v>15958</v>
      </c>
      <c r="I686" s="4"/>
      <c r="J686" s="3" t="s">
        <v>15957</v>
      </c>
      <c r="K686" s="4" t="s">
        <v>15956</v>
      </c>
      <c r="L686" s="3" t="s">
        <v>15955</v>
      </c>
      <c r="M686" s="4"/>
      <c r="N686" s="3" t="s">
        <v>15954</v>
      </c>
      <c r="O686" s="4"/>
      <c r="P686" t="s">
        <v>907</v>
      </c>
      <c r="Q686" s="3"/>
      <c r="R686" s="4"/>
      <c r="S686" t="s">
        <v>907</v>
      </c>
      <c r="T686" s="3"/>
      <c r="U686" s="4"/>
      <c r="V686" s="3" t="s">
        <v>15953</v>
      </c>
      <c r="W686" s="4"/>
      <c r="X686" s="3" t="s">
        <v>15952</v>
      </c>
      <c r="Y686" s="4"/>
      <c r="Z686" t="s">
        <v>907</v>
      </c>
      <c r="AA686" s="3"/>
      <c r="AB686" s="4"/>
      <c r="AC686" s="3" t="s">
        <v>15951</v>
      </c>
      <c r="AD686" s="4"/>
      <c r="AE686" s="3" t="s">
        <v>3119</v>
      </c>
      <c r="AF686" s="4"/>
      <c r="AG686" s="3" t="s">
        <v>15950</v>
      </c>
      <c r="AH686" s="4"/>
      <c r="AI686" s="3" t="s">
        <v>15949</v>
      </c>
      <c r="AJ686" s="4"/>
      <c r="AK686" s="3" t="s">
        <v>15948</v>
      </c>
      <c r="AL686" s="4"/>
      <c r="AM686" s="3" t="s">
        <v>15947</v>
      </c>
      <c r="AN686" s="4"/>
      <c r="AO686" s="3" t="s">
        <v>15946</v>
      </c>
      <c r="AP686" s="4"/>
      <c r="AQ686" s="3" t="s">
        <v>15945</v>
      </c>
      <c r="AR686" s="4"/>
      <c r="AS686" s="3" t="s">
        <v>15944</v>
      </c>
      <c r="AT686" s="4"/>
      <c r="AU686" s="3" t="s">
        <v>15943</v>
      </c>
      <c r="AV686" s="4"/>
      <c r="AW686" s="3" t="s">
        <v>15942</v>
      </c>
      <c r="AX686" s="4"/>
      <c r="AY686" s="3" t="s">
        <v>15941</v>
      </c>
      <c r="AZ686" s="4"/>
      <c r="BA686" s="3" t="s">
        <v>15940</v>
      </c>
      <c r="BB686" s="4"/>
      <c r="BC686" s="3" t="s">
        <v>15939</v>
      </c>
      <c r="BD686" s="4"/>
      <c r="BE686" s="3" t="s">
        <v>15938</v>
      </c>
    </row>
    <row r="687" spans="2:57" customFormat="1">
      <c r="B687" t="str">
        <f>IFERROR(VLOOKUP(E687,Swadesh!$C$6:$D$212,2,FALSE),"")</f>
        <v/>
      </c>
      <c r="D687" t="s">
        <v>15396</v>
      </c>
      <c r="E687" s="6" t="s">
        <v>15937</v>
      </c>
      <c r="F687" s="5">
        <v>9.61</v>
      </c>
      <c r="G687">
        <f t="shared" si="10"/>
        <v>2</v>
      </c>
      <c r="H687" s="3" t="s">
        <v>15936</v>
      </c>
      <c r="I687" s="7" t="s">
        <v>15935</v>
      </c>
      <c r="J687" s="3" t="s">
        <v>15934</v>
      </c>
      <c r="K687" s="4" t="s">
        <v>15933</v>
      </c>
      <c r="L687" s="3" t="s">
        <v>15932</v>
      </c>
      <c r="M687" s="4"/>
      <c r="N687" s="3" t="s">
        <v>15931</v>
      </c>
      <c r="O687" s="4"/>
      <c r="P687" t="s">
        <v>907</v>
      </c>
      <c r="Q687" s="3"/>
      <c r="R687" s="4"/>
      <c r="S687" t="s">
        <v>907</v>
      </c>
      <c r="T687" s="3"/>
      <c r="U687" s="4"/>
      <c r="V687" s="3"/>
      <c r="W687" s="4"/>
      <c r="X687" s="3" t="s">
        <v>15930</v>
      </c>
      <c r="Y687" s="4"/>
      <c r="Z687" t="s">
        <v>907</v>
      </c>
      <c r="AA687" s="3"/>
      <c r="AB687" s="4"/>
      <c r="AC687" s="3" t="s">
        <v>15929</v>
      </c>
      <c r="AD687" s="4"/>
      <c r="AE687" s="3" t="s">
        <v>15928</v>
      </c>
      <c r="AF687" s="4" t="s">
        <v>15927</v>
      </c>
      <c r="AG687" s="3"/>
      <c r="AH687" s="4"/>
      <c r="AI687" s="3" t="s">
        <v>15926</v>
      </c>
      <c r="AJ687" s="4"/>
      <c r="AK687" s="3" t="s">
        <v>15925</v>
      </c>
      <c r="AL687" s="4"/>
      <c r="AM687" s="3" t="s">
        <v>15924</v>
      </c>
      <c r="AN687" s="4"/>
      <c r="AO687" s="3" t="s">
        <v>15923</v>
      </c>
      <c r="AP687" s="4"/>
      <c r="AQ687" s="3" t="s">
        <v>15922</v>
      </c>
      <c r="AR687" s="4"/>
      <c r="AS687" s="3" t="s">
        <v>923</v>
      </c>
      <c r="AT687" s="4"/>
      <c r="AU687" s="3" t="s">
        <v>15921</v>
      </c>
      <c r="AV687" s="4"/>
      <c r="AW687" s="3" t="s">
        <v>15920</v>
      </c>
      <c r="AX687" s="4"/>
      <c r="AY687" s="3" t="s">
        <v>15919</v>
      </c>
      <c r="AZ687" s="4"/>
      <c r="BA687" s="3" t="s">
        <v>15918</v>
      </c>
      <c r="BB687" s="4"/>
      <c r="BC687" s="3" t="s">
        <v>15917</v>
      </c>
      <c r="BD687" s="4"/>
      <c r="BE687" s="3" t="s">
        <v>15916</v>
      </c>
    </row>
    <row r="688" spans="2:57" customFormat="1">
      <c r="B688" t="str">
        <f>IFERROR(VLOOKUP(E688,Swadesh!$C$6:$D$212,2,FALSE),"")</f>
        <v/>
      </c>
      <c r="D688" t="s">
        <v>15396</v>
      </c>
      <c r="E688" s="6" t="s">
        <v>15915</v>
      </c>
      <c r="F688" s="5">
        <v>9.6199999999999992</v>
      </c>
      <c r="G688">
        <f t="shared" si="10"/>
        <v>2</v>
      </c>
      <c r="H688" s="3" t="s">
        <v>15914</v>
      </c>
      <c r="I688" s="4"/>
      <c r="J688" s="3" t="s">
        <v>15913</v>
      </c>
      <c r="K688" s="4" t="s">
        <v>15912</v>
      </c>
      <c r="L688" s="3" t="s">
        <v>15911</v>
      </c>
      <c r="M688" s="4"/>
      <c r="N688" s="3" t="s">
        <v>15910</v>
      </c>
      <c r="O688" s="4"/>
      <c r="P688" t="s">
        <v>907</v>
      </c>
      <c r="Q688" s="3"/>
      <c r="R688" s="4"/>
      <c r="S688" t="s">
        <v>907</v>
      </c>
      <c r="T688" s="3"/>
      <c r="U688" s="4"/>
      <c r="V688" s="3"/>
      <c r="W688" s="4"/>
      <c r="X688" s="3"/>
      <c r="Y688" s="4"/>
      <c r="Z688" t="s">
        <v>907</v>
      </c>
      <c r="AA688" s="3"/>
      <c r="AB688" s="4"/>
      <c r="AC688" s="3" t="s">
        <v>15909</v>
      </c>
      <c r="AD688" s="4"/>
      <c r="AE688" s="3" t="s">
        <v>15908</v>
      </c>
      <c r="AF688" s="4" t="s">
        <v>15907</v>
      </c>
      <c r="AG688" s="3" t="s">
        <v>15906</v>
      </c>
      <c r="AH688" s="4"/>
      <c r="AI688" s="3" t="s">
        <v>15905</v>
      </c>
      <c r="AJ688" s="4"/>
      <c r="AK688" s="3" t="s">
        <v>15904</v>
      </c>
      <c r="AL688" s="4"/>
      <c r="AM688" s="3" t="s">
        <v>15903</v>
      </c>
      <c r="AN688" s="4"/>
      <c r="AO688" s="3" t="s">
        <v>15902</v>
      </c>
      <c r="AP688" s="4"/>
      <c r="AQ688" s="3" t="s">
        <v>15901</v>
      </c>
      <c r="AR688" s="4"/>
      <c r="AS688" s="3" t="s">
        <v>923</v>
      </c>
      <c r="AT688" s="4"/>
      <c r="AU688" s="3" t="s">
        <v>15900</v>
      </c>
      <c r="AV688" s="4"/>
      <c r="AW688" s="3" t="s">
        <v>15899</v>
      </c>
      <c r="AX688" s="4"/>
      <c r="AY688" s="3" t="s">
        <v>15898</v>
      </c>
      <c r="AZ688" s="4"/>
      <c r="BA688" s="3" t="s">
        <v>15897</v>
      </c>
      <c r="BB688" s="4"/>
      <c r="BC688" s="3" t="s">
        <v>15896</v>
      </c>
      <c r="BD688" s="4"/>
      <c r="BE688" s="3" t="s">
        <v>15895</v>
      </c>
    </row>
    <row r="689" spans="2:57" customFormat="1">
      <c r="B689" t="str">
        <f>IFERROR(VLOOKUP(E689,Swadesh!$C$6:$D$212,2,FALSE),"")</f>
        <v/>
      </c>
      <c r="D689" t="s">
        <v>15396</v>
      </c>
      <c r="E689" s="6" t="s">
        <v>15894</v>
      </c>
      <c r="F689" s="5">
        <v>9.6300000000000008</v>
      </c>
      <c r="G689">
        <f t="shared" si="10"/>
        <v>2</v>
      </c>
      <c r="H689" s="3" t="s">
        <v>15893</v>
      </c>
      <c r="I689" s="4"/>
      <c r="J689" s="3" t="s">
        <v>15892</v>
      </c>
      <c r="K689" s="4"/>
      <c r="L689" s="3" t="s">
        <v>15891</v>
      </c>
      <c r="M689" s="4"/>
      <c r="N689" s="3" t="s">
        <v>15890</v>
      </c>
      <c r="O689" s="4"/>
      <c r="P689" t="s">
        <v>907</v>
      </c>
      <c r="Q689" s="3"/>
      <c r="R689" s="4"/>
      <c r="S689" t="s">
        <v>907</v>
      </c>
      <c r="T689" s="3"/>
      <c r="U689" s="4"/>
      <c r="V689" s="3"/>
      <c r="W689" s="4"/>
      <c r="X689" s="3"/>
      <c r="Y689" s="4"/>
      <c r="Z689" t="s">
        <v>907</v>
      </c>
      <c r="AA689" s="3" t="s">
        <v>15889</v>
      </c>
      <c r="AB689" s="4" t="s">
        <v>15888</v>
      </c>
      <c r="AC689" s="3" t="s">
        <v>15887</v>
      </c>
      <c r="AD689" s="4"/>
      <c r="AE689" s="3" t="s">
        <v>15886</v>
      </c>
      <c r="AF689" s="4"/>
      <c r="AG689" s="3"/>
      <c r="AH689" s="4"/>
      <c r="AI689" s="3" t="s">
        <v>15885</v>
      </c>
      <c r="AJ689" s="4"/>
      <c r="AK689" s="3" t="s">
        <v>15884</v>
      </c>
      <c r="AL689" s="4"/>
      <c r="AM689" s="3" t="s">
        <v>15883</v>
      </c>
      <c r="AN689" s="4"/>
      <c r="AO689" s="3" t="s">
        <v>15882</v>
      </c>
      <c r="AP689" s="4"/>
      <c r="AQ689" s="3" t="s">
        <v>15881</v>
      </c>
      <c r="AR689" s="4"/>
      <c r="AS689" s="3" t="s">
        <v>923</v>
      </c>
      <c r="AT689" s="4"/>
      <c r="AU689" s="3" t="s">
        <v>15880</v>
      </c>
      <c r="AV689" s="4"/>
      <c r="AW689" s="3" t="s">
        <v>15879</v>
      </c>
      <c r="AX689" s="4"/>
      <c r="AY689" s="3" t="s">
        <v>15878</v>
      </c>
      <c r="AZ689" s="4"/>
      <c r="BA689" s="3" t="s">
        <v>15877</v>
      </c>
      <c r="BB689" s="4"/>
      <c r="BC689" s="3" t="s">
        <v>15876</v>
      </c>
      <c r="BD689" s="4"/>
      <c r="BE689" s="3" t="s">
        <v>15875</v>
      </c>
    </row>
    <row r="690" spans="2:57" customFormat="1">
      <c r="B690" t="str">
        <f>IFERROR(VLOOKUP(E690,Swadesh!$C$6:$D$212,2,FALSE),"")</f>
        <v/>
      </c>
      <c r="D690" t="s">
        <v>15396</v>
      </c>
      <c r="E690" s="6" t="s">
        <v>15874</v>
      </c>
      <c r="F690" s="5">
        <v>9.64</v>
      </c>
      <c r="G690">
        <f t="shared" si="10"/>
        <v>2</v>
      </c>
      <c r="H690" s="3" t="s">
        <v>15873</v>
      </c>
      <c r="I690" s="4"/>
      <c r="J690" s="3" t="s">
        <v>15872</v>
      </c>
      <c r="K690" s="4"/>
      <c r="L690" s="3" t="s">
        <v>15871</v>
      </c>
      <c r="M690" s="4"/>
      <c r="N690" s="3" t="s">
        <v>15870</v>
      </c>
      <c r="O690" s="4"/>
      <c r="P690" t="s">
        <v>907</v>
      </c>
      <c r="Q690" s="3"/>
      <c r="R690" s="4"/>
      <c r="S690" t="s">
        <v>907</v>
      </c>
      <c r="T690" s="3"/>
      <c r="U690" s="4"/>
      <c r="V690" s="3" t="s">
        <v>15869</v>
      </c>
      <c r="W690" s="4"/>
      <c r="X690" s="3" t="s">
        <v>15868</v>
      </c>
      <c r="Y690" s="4" t="s">
        <v>15847</v>
      </c>
      <c r="Z690" t="s">
        <v>907</v>
      </c>
      <c r="AA690" s="3"/>
      <c r="AB690" s="4"/>
      <c r="AC690" s="3" t="s">
        <v>15867</v>
      </c>
      <c r="AD690" s="4"/>
      <c r="AE690" s="3" t="s">
        <v>15866</v>
      </c>
      <c r="AF690" s="4"/>
      <c r="AG690" s="3" t="s">
        <v>15865</v>
      </c>
      <c r="AH690" s="4"/>
      <c r="AI690" s="3" t="s">
        <v>15864</v>
      </c>
      <c r="AJ690" s="4"/>
      <c r="AK690" s="3" t="s">
        <v>15863</v>
      </c>
      <c r="AL690" s="4"/>
      <c r="AM690" s="3" t="s">
        <v>4957</v>
      </c>
      <c r="AN690" s="4"/>
      <c r="AO690" s="3" t="s">
        <v>15862</v>
      </c>
      <c r="AP690" s="4"/>
      <c r="AQ690" s="3" t="s">
        <v>15861</v>
      </c>
      <c r="AR690" s="4"/>
      <c r="AS690" s="3" t="s">
        <v>15860</v>
      </c>
      <c r="AT690" s="4"/>
      <c r="AU690" s="3" t="s">
        <v>15859</v>
      </c>
      <c r="AV690" s="4"/>
      <c r="AW690" s="3" t="s">
        <v>15858</v>
      </c>
      <c r="AX690" s="4"/>
      <c r="AY690" s="3" t="s">
        <v>15857</v>
      </c>
      <c r="AZ690" s="4"/>
      <c r="BA690" s="3" t="s">
        <v>15856</v>
      </c>
      <c r="BB690" s="4"/>
      <c r="BC690" s="3" t="s">
        <v>15855</v>
      </c>
      <c r="BD690" s="4"/>
      <c r="BE690" s="3" t="s">
        <v>15854</v>
      </c>
    </row>
    <row r="691" spans="2:57" customFormat="1">
      <c r="B691" t="str">
        <f>IFERROR(VLOOKUP(E691,Swadesh!$C$6:$D$212,2,FALSE),"")</f>
        <v/>
      </c>
      <c r="D691" t="s">
        <v>15396</v>
      </c>
      <c r="E691" s="6" t="s">
        <v>15841</v>
      </c>
      <c r="F691" s="5">
        <v>9.65</v>
      </c>
      <c r="G691">
        <f t="shared" si="10"/>
        <v>2</v>
      </c>
      <c r="H691" s="3" t="s">
        <v>15853</v>
      </c>
      <c r="I691" s="4"/>
      <c r="J691" s="3" t="s">
        <v>15852</v>
      </c>
      <c r="K691" s="4"/>
      <c r="L691" s="3" t="s">
        <v>15851</v>
      </c>
      <c r="M691" s="4"/>
      <c r="N691" s="3" t="s">
        <v>15850</v>
      </c>
      <c r="O691" s="4"/>
      <c r="P691" t="s">
        <v>907</v>
      </c>
      <c r="Q691" s="3"/>
      <c r="R691" s="4"/>
      <c r="S691" t="s">
        <v>907</v>
      </c>
      <c r="T691" s="3"/>
      <c r="U691" s="4"/>
      <c r="V691" s="3" t="s">
        <v>15849</v>
      </c>
      <c r="W691" s="4"/>
      <c r="X691" s="3" t="s">
        <v>15848</v>
      </c>
      <c r="Y691" s="4" t="s">
        <v>15847</v>
      </c>
      <c r="Z691" t="s">
        <v>907</v>
      </c>
      <c r="AA691" s="3"/>
      <c r="AB691" s="4"/>
      <c r="AC691" s="3" t="s">
        <v>15846</v>
      </c>
      <c r="AD691" s="4"/>
      <c r="AE691" s="3" t="s">
        <v>15845</v>
      </c>
      <c r="AF691" s="4"/>
      <c r="AG691" s="3" t="s">
        <v>15844</v>
      </c>
      <c r="AH691" s="4"/>
      <c r="AI691" s="3" t="s">
        <v>15843</v>
      </c>
      <c r="AJ691" s="4"/>
      <c r="AK691" s="3" t="s">
        <v>12981</v>
      </c>
      <c r="AL691" s="4"/>
      <c r="AM691" s="3" t="s">
        <v>12980</v>
      </c>
      <c r="AN691" s="4"/>
      <c r="AO691" s="3" t="s">
        <v>15842</v>
      </c>
      <c r="AP691" s="4"/>
      <c r="AQ691" s="3" t="s">
        <v>15841</v>
      </c>
      <c r="AR691" s="4"/>
      <c r="AS691" s="3" t="s">
        <v>15840</v>
      </c>
      <c r="AT691" s="4"/>
      <c r="AU691" s="3" t="s">
        <v>15839</v>
      </c>
      <c r="AV691" s="4"/>
      <c r="AW691" s="3" t="s">
        <v>15838</v>
      </c>
      <c r="AX691" s="4"/>
      <c r="AY691" s="3" t="s">
        <v>15837</v>
      </c>
      <c r="AZ691" s="4"/>
      <c r="BA691" s="3" t="s">
        <v>15836</v>
      </c>
      <c r="BB691" s="4"/>
      <c r="BC691" s="3" t="s">
        <v>15835</v>
      </c>
      <c r="BD691" s="4"/>
      <c r="BE691" s="3" t="s">
        <v>15834</v>
      </c>
    </row>
    <row r="692" spans="2:57" customFormat="1">
      <c r="B692" t="str">
        <f>IFERROR(VLOOKUP(E692,Swadesh!$C$6:$D$212,2,FALSE),"")</f>
        <v/>
      </c>
      <c r="D692" t="s">
        <v>15396</v>
      </c>
      <c r="E692" s="6" t="s">
        <v>15833</v>
      </c>
      <c r="F692" s="5">
        <v>9.66</v>
      </c>
      <c r="G692">
        <f t="shared" si="10"/>
        <v>2</v>
      </c>
      <c r="H692" s="3" t="s">
        <v>15832</v>
      </c>
      <c r="I692" s="4" t="s">
        <v>15831</v>
      </c>
      <c r="J692" s="3" t="s">
        <v>15830</v>
      </c>
      <c r="K692" s="4" t="s">
        <v>15829</v>
      </c>
      <c r="L692" s="3" t="s">
        <v>15828</v>
      </c>
      <c r="M692" s="4" t="s">
        <v>15827</v>
      </c>
      <c r="N692" s="3" t="s">
        <v>15826</v>
      </c>
      <c r="O692" s="4"/>
      <c r="P692" t="s">
        <v>907</v>
      </c>
      <c r="Q692" s="3"/>
      <c r="R692" s="4"/>
      <c r="S692" t="s">
        <v>907</v>
      </c>
      <c r="T692" s="3"/>
      <c r="U692" s="4"/>
      <c r="V692" s="3" t="s">
        <v>15825</v>
      </c>
      <c r="W692" s="4"/>
      <c r="X692" s="3" t="s">
        <v>15824</v>
      </c>
      <c r="Y692" s="4"/>
      <c r="Z692" t="s">
        <v>907</v>
      </c>
      <c r="AA692" s="3"/>
      <c r="AB692" s="4"/>
      <c r="AC692" s="3" t="s">
        <v>15823</v>
      </c>
      <c r="AD692" s="4"/>
      <c r="AE692" s="3" t="s">
        <v>15822</v>
      </c>
      <c r="AF692" s="4"/>
      <c r="AG692" s="3" t="s">
        <v>15821</v>
      </c>
      <c r="AH692" s="4"/>
      <c r="AI692" s="3" t="s">
        <v>15820</v>
      </c>
      <c r="AJ692" s="4"/>
      <c r="AK692" s="3" t="s">
        <v>15819</v>
      </c>
      <c r="AL692" s="4"/>
      <c r="AM692" s="3" t="s">
        <v>15818</v>
      </c>
      <c r="AN692" s="4"/>
      <c r="AO692" s="3" t="s">
        <v>15817</v>
      </c>
      <c r="AP692" s="4"/>
      <c r="AQ692" s="3" t="s">
        <v>15816</v>
      </c>
      <c r="AR692" s="4"/>
      <c r="AS692" s="3" t="s">
        <v>15815</v>
      </c>
      <c r="AT692" s="4"/>
      <c r="AU692" s="3" t="s">
        <v>15814</v>
      </c>
      <c r="AV692" s="4"/>
      <c r="AW692" s="3" t="s">
        <v>15813</v>
      </c>
      <c r="AX692" s="4"/>
      <c r="AY692" s="3" t="s">
        <v>15812</v>
      </c>
      <c r="AZ692" s="4"/>
      <c r="BA692" s="3" t="s">
        <v>15811</v>
      </c>
      <c r="BB692" s="4"/>
      <c r="BC692" s="3" t="s">
        <v>15810</v>
      </c>
      <c r="BD692" s="4"/>
      <c r="BE692" s="3" t="s">
        <v>15809</v>
      </c>
    </row>
    <row r="693" spans="2:57" customFormat="1">
      <c r="B693" t="str">
        <f>IFERROR(VLOOKUP(E693,Swadesh!$C$6:$D$212,2,FALSE),"")</f>
        <v/>
      </c>
      <c r="D693" t="s">
        <v>15396</v>
      </c>
      <c r="E693" s="6" t="s">
        <v>15808</v>
      </c>
      <c r="F693" s="5">
        <v>9.67</v>
      </c>
      <c r="G693">
        <f t="shared" si="10"/>
        <v>2</v>
      </c>
      <c r="H693" s="3" t="s">
        <v>15807</v>
      </c>
      <c r="I693" s="4"/>
      <c r="J693" s="3" t="s">
        <v>15806</v>
      </c>
      <c r="K693" s="4"/>
      <c r="L693" s="3" t="s">
        <v>15805</v>
      </c>
      <c r="M693" s="4"/>
      <c r="N693" s="3" t="s">
        <v>15804</v>
      </c>
      <c r="O693" s="4"/>
      <c r="P693" t="s">
        <v>907</v>
      </c>
      <c r="Q693" s="3"/>
      <c r="R693" s="4"/>
      <c r="S693" t="s">
        <v>907</v>
      </c>
      <c r="T693" s="3"/>
      <c r="U693" s="4"/>
      <c r="V693" s="3" t="s">
        <v>15803</v>
      </c>
      <c r="W693" s="4"/>
      <c r="X693" s="3" t="s">
        <v>15802</v>
      </c>
      <c r="Y693" s="4"/>
      <c r="Z693" t="s">
        <v>907</v>
      </c>
      <c r="AA693" s="3" t="s">
        <v>15801</v>
      </c>
      <c r="AB693" s="4" t="s">
        <v>15800</v>
      </c>
      <c r="AC693" s="3" t="s">
        <v>15799</v>
      </c>
      <c r="AD693" s="4"/>
      <c r="AE693" s="3" t="s">
        <v>15798</v>
      </c>
      <c r="AF693" s="4"/>
      <c r="AG693" s="3" t="s">
        <v>15797</v>
      </c>
      <c r="AH693" s="4"/>
      <c r="AI693" s="3" t="s">
        <v>15796</v>
      </c>
      <c r="AJ693" s="4"/>
      <c r="AK693" s="3" t="s">
        <v>15795</v>
      </c>
      <c r="AL693" s="4"/>
      <c r="AM693" s="3" t="s">
        <v>15794</v>
      </c>
      <c r="AN693" s="4"/>
      <c r="AO693" s="3" t="s">
        <v>15793</v>
      </c>
      <c r="AP693" s="4"/>
      <c r="AQ693" s="3" t="s">
        <v>15792</v>
      </c>
      <c r="AR693" s="4"/>
      <c r="AS693" s="3" t="s">
        <v>15791</v>
      </c>
      <c r="AT693" s="4"/>
      <c r="AU693" s="3" t="s">
        <v>15790</v>
      </c>
      <c r="AV693" s="4"/>
      <c r="AW693" s="3" t="s">
        <v>15789</v>
      </c>
      <c r="AX693" s="4"/>
      <c r="AY693" s="3" t="s">
        <v>15788</v>
      </c>
      <c r="AZ693" s="4"/>
      <c r="BA693" s="3" t="s">
        <v>15787</v>
      </c>
      <c r="BB693" s="4"/>
      <c r="BC693" s="3" t="s">
        <v>15786</v>
      </c>
      <c r="BD693" s="4"/>
      <c r="BE693" s="3" t="s">
        <v>15785</v>
      </c>
    </row>
    <row r="694" spans="2:57" customFormat="1">
      <c r="B694" t="str">
        <f>IFERROR(VLOOKUP(E694,Swadesh!$C$6:$D$212,2,FALSE),"")</f>
        <v/>
      </c>
      <c r="D694" t="s">
        <v>15396</v>
      </c>
      <c r="E694" s="6" t="s">
        <v>15784</v>
      </c>
      <c r="F694" s="5">
        <v>9.68</v>
      </c>
      <c r="G694">
        <f t="shared" si="10"/>
        <v>2</v>
      </c>
      <c r="H694" s="3" t="s">
        <v>15783</v>
      </c>
      <c r="I694" s="4"/>
      <c r="J694" s="3" t="s">
        <v>15782</v>
      </c>
      <c r="K694" s="4" t="s">
        <v>1932</v>
      </c>
      <c r="L694" s="3" t="s">
        <v>15781</v>
      </c>
      <c r="M694" s="4"/>
      <c r="N694" s="3" t="s">
        <v>15780</v>
      </c>
      <c r="O694" s="4"/>
      <c r="P694" t="s">
        <v>907</v>
      </c>
      <c r="Q694" s="3"/>
      <c r="R694" s="4"/>
      <c r="S694" t="s">
        <v>907</v>
      </c>
      <c r="T694" s="3"/>
      <c r="U694" s="4"/>
      <c r="V694" s="3" t="s">
        <v>15779</v>
      </c>
      <c r="W694" s="4"/>
      <c r="X694" s="3" t="s">
        <v>15778</v>
      </c>
      <c r="Y694" s="4"/>
      <c r="Z694" t="s">
        <v>907</v>
      </c>
      <c r="AA694" s="3"/>
      <c r="AB694" s="4"/>
      <c r="AC694" s="3" t="s">
        <v>15777</v>
      </c>
      <c r="AD694" s="4"/>
      <c r="AE694" s="3" t="s">
        <v>15776</v>
      </c>
      <c r="AF694" s="4"/>
      <c r="AG694" s="3" t="s">
        <v>15775</v>
      </c>
      <c r="AH694" s="4"/>
      <c r="AI694" s="3" t="s">
        <v>15774</v>
      </c>
      <c r="AJ694" s="4"/>
      <c r="AK694" s="3" t="s">
        <v>15773</v>
      </c>
      <c r="AL694" s="4"/>
      <c r="AM694" s="3" t="s">
        <v>15772</v>
      </c>
      <c r="AN694" s="4"/>
      <c r="AO694" s="3" t="s">
        <v>15771</v>
      </c>
      <c r="AP694" s="4"/>
      <c r="AQ694" s="3" t="s">
        <v>15770</v>
      </c>
      <c r="AR694" s="4"/>
      <c r="AS694" s="3" t="s">
        <v>923</v>
      </c>
      <c r="AT694" s="4"/>
      <c r="AU694" s="3" t="s">
        <v>15769</v>
      </c>
      <c r="AV694" s="4"/>
      <c r="AW694" s="3" t="s">
        <v>15768</v>
      </c>
      <c r="AX694" s="4"/>
      <c r="AY694" s="3" t="s">
        <v>15767</v>
      </c>
      <c r="AZ694" s="4"/>
      <c r="BA694" s="3" t="s">
        <v>15766</v>
      </c>
      <c r="BB694" s="4"/>
      <c r="BC694" s="3" t="s">
        <v>15765</v>
      </c>
      <c r="BD694" s="4"/>
      <c r="BE694" s="3" t="s">
        <v>15764</v>
      </c>
    </row>
    <row r="695" spans="2:57" customFormat="1">
      <c r="B695" t="str">
        <f>IFERROR(VLOOKUP(E695,Swadesh!$C$6:$D$212,2,FALSE),"")</f>
        <v/>
      </c>
      <c r="D695" t="s">
        <v>15396</v>
      </c>
      <c r="E695" s="6" t="s">
        <v>15763</v>
      </c>
      <c r="F695" s="5">
        <v>9.69</v>
      </c>
      <c r="G695">
        <f t="shared" si="10"/>
        <v>2</v>
      </c>
      <c r="H695" s="3" t="s">
        <v>15762</v>
      </c>
      <c r="I695" s="4"/>
      <c r="J695" s="3" t="s">
        <v>15761</v>
      </c>
      <c r="K695" s="4"/>
      <c r="L695" s="3" t="s">
        <v>15760</v>
      </c>
      <c r="M695" s="4"/>
      <c r="N695" s="3" t="s">
        <v>15759</v>
      </c>
      <c r="O695" s="4"/>
      <c r="P695" t="s">
        <v>907</v>
      </c>
      <c r="Q695" s="3"/>
      <c r="R695" s="4"/>
      <c r="S695" t="s">
        <v>907</v>
      </c>
      <c r="T695" s="3"/>
      <c r="U695" s="4"/>
      <c r="V695" s="3"/>
      <c r="W695" s="4"/>
      <c r="X695" s="3" t="s">
        <v>15758</v>
      </c>
      <c r="Y695" s="4"/>
      <c r="Z695" t="s">
        <v>907</v>
      </c>
      <c r="AA695" s="3"/>
      <c r="AB695" s="4"/>
      <c r="AC695" s="3" t="s">
        <v>15757</v>
      </c>
      <c r="AD695" s="4"/>
      <c r="AE695" s="3" t="s">
        <v>15756</v>
      </c>
      <c r="AF695" s="4"/>
      <c r="AG695" s="3" t="s">
        <v>15755</v>
      </c>
      <c r="AH695" s="4"/>
      <c r="AI695" s="3" t="s">
        <v>15754</v>
      </c>
      <c r="AJ695" s="4"/>
      <c r="AK695" s="3" t="s">
        <v>15753</v>
      </c>
      <c r="AL695" s="4"/>
      <c r="AM695" s="3" t="s">
        <v>15752</v>
      </c>
      <c r="AN695" s="4"/>
      <c r="AO695" s="3" t="s">
        <v>15751</v>
      </c>
      <c r="AP695" s="4"/>
      <c r="AQ695" s="3" t="s">
        <v>15750</v>
      </c>
      <c r="AR695" s="4" t="s">
        <v>15749</v>
      </c>
      <c r="AS695" s="3" t="s">
        <v>923</v>
      </c>
      <c r="AT695" s="4"/>
      <c r="AU695" s="3" t="s">
        <v>15748</v>
      </c>
      <c r="AV695" s="4"/>
      <c r="AW695" s="3" t="s">
        <v>15747</v>
      </c>
      <c r="AX695" s="4"/>
      <c r="AY695" s="3" t="s">
        <v>15746</v>
      </c>
      <c r="AZ695" s="4"/>
      <c r="BA695" s="3" t="s">
        <v>15745</v>
      </c>
      <c r="BB695" s="4"/>
      <c r="BC695" s="3" t="s">
        <v>15744</v>
      </c>
      <c r="BD695" s="4"/>
      <c r="BE695" s="3" t="s">
        <v>15743</v>
      </c>
    </row>
    <row r="696" spans="2:57" customFormat="1">
      <c r="B696" t="str">
        <f>IFERROR(VLOOKUP(E696,Swadesh!$C$6:$D$212,2,FALSE),"")</f>
        <v/>
      </c>
      <c r="D696" t="s">
        <v>15396</v>
      </c>
      <c r="E696" s="6" t="s">
        <v>15742</v>
      </c>
      <c r="F696" s="5">
        <v>9.7100000000000009</v>
      </c>
      <c r="G696">
        <f t="shared" si="10"/>
        <v>2</v>
      </c>
      <c r="H696" s="3" t="s">
        <v>15741</v>
      </c>
      <c r="I696" s="4"/>
      <c r="J696" s="3" t="s">
        <v>15740</v>
      </c>
      <c r="K696" s="4" t="s">
        <v>15739</v>
      </c>
      <c r="L696" s="3" t="s">
        <v>15738</v>
      </c>
      <c r="M696" s="4"/>
      <c r="N696" s="3" t="s">
        <v>15737</v>
      </c>
      <c r="O696" s="4"/>
      <c r="P696" t="s">
        <v>907</v>
      </c>
      <c r="Q696" s="3"/>
      <c r="R696" s="4"/>
      <c r="S696" t="s">
        <v>907</v>
      </c>
      <c r="T696" s="3"/>
      <c r="U696" s="4"/>
      <c r="V696" s="3"/>
      <c r="W696" s="4"/>
      <c r="X696" s="3"/>
      <c r="Y696" s="4"/>
      <c r="Z696" t="s">
        <v>907</v>
      </c>
      <c r="AA696" s="3"/>
      <c r="AB696" s="4"/>
      <c r="AC696" s="3" t="s">
        <v>15736</v>
      </c>
      <c r="AD696" s="4"/>
      <c r="AE696" s="3" t="s">
        <v>15735</v>
      </c>
      <c r="AF696" s="4" t="s">
        <v>15734</v>
      </c>
      <c r="AG696" s="3" t="s">
        <v>15733</v>
      </c>
      <c r="AH696" s="4"/>
      <c r="AI696" s="3" t="s">
        <v>15732</v>
      </c>
      <c r="AJ696" s="4"/>
      <c r="AK696" s="3" t="s">
        <v>15731</v>
      </c>
      <c r="AL696" s="4"/>
      <c r="AM696" s="3" t="s">
        <v>15730</v>
      </c>
      <c r="AN696" s="4"/>
      <c r="AO696" s="3" t="s">
        <v>15729</v>
      </c>
      <c r="AP696" s="4"/>
      <c r="AQ696" s="3" t="s">
        <v>15728</v>
      </c>
      <c r="AR696" s="4"/>
      <c r="AS696" s="3" t="s">
        <v>15727</v>
      </c>
      <c r="AT696" s="4"/>
      <c r="AU696" s="3" t="s">
        <v>15726</v>
      </c>
      <c r="AV696" s="4"/>
      <c r="AW696" s="3" t="s">
        <v>15725</v>
      </c>
      <c r="AX696" s="4"/>
      <c r="AY696" s="3" t="s">
        <v>15724</v>
      </c>
      <c r="AZ696" s="4"/>
      <c r="BA696" s="3" t="s">
        <v>15723</v>
      </c>
      <c r="BB696" s="4"/>
      <c r="BC696" s="3" t="s">
        <v>15722</v>
      </c>
      <c r="BD696" s="4"/>
      <c r="BE696" s="3" t="s">
        <v>15721</v>
      </c>
    </row>
    <row r="697" spans="2:57" customFormat="1">
      <c r="B697" t="str">
        <f>IFERROR(VLOOKUP(E697,Swadesh!$C$6:$D$212,2,FALSE),"")</f>
        <v/>
      </c>
      <c r="D697" t="s">
        <v>15396</v>
      </c>
      <c r="E697" s="6" t="s">
        <v>15720</v>
      </c>
      <c r="F697" s="5">
        <v>9.7200000000000006</v>
      </c>
      <c r="G697">
        <f t="shared" si="10"/>
        <v>2</v>
      </c>
      <c r="H697" s="3" t="s">
        <v>15719</v>
      </c>
      <c r="I697" s="4"/>
      <c r="J697" s="3" t="s">
        <v>15718</v>
      </c>
      <c r="K697" s="4"/>
      <c r="L697" s="3" t="s">
        <v>15717</v>
      </c>
      <c r="M697" s="4"/>
      <c r="N697" s="3" t="s">
        <v>15716</v>
      </c>
      <c r="O697" s="4"/>
      <c r="P697" t="s">
        <v>907</v>
      </c>
      <c r="Q697" s="3"/>
      <c r="R697" s="4"/>
      <c r="S697" t="s">
        <v>907</v>
      </c>
      <c r="T697" s="3" t="s">
        <v>15715</v>
      </c>
      <c r="U697" s="4" t="s">
        <v>15714</v>
      </c>
      <c r="V697" s="3"/>
      <c r="W697" s="4"/>
      <c r="X697" s="3"/>
      <c r="Y697" s="4"/>
      <c r="Z697" t="s">
        <v>907</v>
      </c>
      <c r="AA697" s="3"/>
      <c r="AB697" s="4"/>
      <c r="AC697" s="3" t="s">
        <v>15713</v>
      </c>
      <c r="AD697" s="4"/>
      <c r="AE697" s="3" t="s">
        <v>15712</v>
      </c>
      <c r="AF697" s="4"/>
      <c r="AG697" s="3" t="s">
        <v>15711</v>
      </c>
      <c r="AH697" s="4"/>
      <c r="AI697" s="3" t="s">
        <v>15710</v>
      </c>
      <c r="AJ697" s="4"/>
      <c r="AK697" s="3" t="s">
        <v>15709</v>
      </c>
      <c r="AL697" s="4"/>
      <c r="AM697" s="3" t="s">
        <v>15708</v>
      </c>
      <c r="AN697" s="4"/>
      <c r="AO697" s="3" t="s">
        <v>15707</v>
      </c>
      <c r="AP697" s="4"/>
      <c r="AQ697" s="3" t="s">
        <v>15706</v>
      </c>
      <c r="AR697" s="4"/>
      <c r="AS697" s="3" t="s">
        <v>15705</v>
      </c>
      <c r="AT697" s="4"/>
      <c r="AU697" s="3" t="s">
        <v>15704</v>
      </c>
      <c r="AV697" s="4"/>
      <c r="AW697" s="3" t="s">
        <v>15703</v>
      </c>
      <c r="AX697" s="4"/>
      <c r="AY697" s="3" t="s">
        <v>15702</v>
      </c>
      <c r="AZ697" s="4"/>
      <c r="BA697" s="3" t="s">
        <v>15701</v>
      </c>
      <c r="BB697" s="4"/>
      <c r="BC697" s="3" t="s">
        <v>15700</v>
      </c>
      <c r="BD697" s="4"/>
      <c r="BE697" s="3" t="s">
        <v>15699</v>
      </c>
    </row>
    <row r="698" spans="2:57" customFormat="1">
      <c r="B698" t="str">
        <f>IFERROR(VLOOKUP(E698,Swadesh!$C$6:$D$212,2,FALSE),"")</f>
        <v/>
      </c>
      <c r="D698" t="s">
        <v>15396</v>
      </c>
      <c r="E698" s="6" t="s">
        <v>15698</v>
      </c>
      <c r="F698" s="5">
        <v>9.73</v>
      </c>
      <c r="G698">
        <f t="shared" si="10"/>
        <v>2</v>
      </c>
      <c r="H698" s="3" t="s">
        <v>15697</v>
      </c>
      <c r="I698" s="4"/>
      <c r="J698" s="3" t="s">
        <v>15696</v>
      </c>
      <c r="K698" s="4"/>
      <c r="L698" s="3" t="s">
        <v>7614</v>
      </c>
      <c r="M698" s="4"/>
      <c r="N698" s="3" t="s">
        <v>15695</v>
      </c>
      <c r="O698" s="4"/>
      <c r="P698" t="s">
        <v>907</v>
      </c>
      <c r="Q698" s="3"/>
      <c r="R698" s="4"/>
      <c r="S698" t="s">
        <v>907</v>
      </c>
      <c r="T698" s="3"/>
      <c r="U698" s="4"/>
      <c r="V698" s="3" t="s">
        <v>15694</v>
      </c>
      <c r="W698" s="4"/>
      <c r="X698" s="3" t="s">
        <v>15693</v>
      </c>
      <c r="Y698" s="4"/>
      <c r="Z698" t="s">
        <v>907</v>
      </c>
      <c r="AA698" s="3"/>
      <c r="AB698" s="4"/>
      <c r="AC698" s="3" t="s">
        <v>15692</v>
      </c>
      <c r="AD698" s="4"/>
      <c r="AE698" s="3" t="s">
        <v>15691</v>
      </c>
      <c r="AF698" s="4" t="s">
        <v>15690</v>
      </c>
      <c r="AG698" s="3" t="s">
        <v>15689</v>
      </c>
      <c r="AH698" s="4"/>
      <c r="AI698" s="3" t="s">
        <v>15688</v>
      </c>
      <c r="AJ698" s="4"/>
      <c r="AK698" s="3" t="s">
        <v>15687</v>
      </c>
      <c r="AL698" s="4"/>
      <c r="AM698" s="3" t="s">
        <v>15686</v>
      </c>
      <c r="AN698" s="4"/>
      <c r="AO698" s="3" t="s">
        <v>15685</v>
      </c>
      <c r="AP698" s="4"/>
      <c r="AQ698" s="3" t="s">
        <v>15684</v>
      </c>
      <c r="AR698" s="4"/>
      <c r="AS698" s="3" t="s">
        <v>15683</v>
      </c>
      <c r="AT698" s="4"/>
      <c r="AU698" s="3" t="s">
        <v>15682</v>
      </c>
      <c r="AV698" s="4"/>
      <c r="AW698" s="3" t="s">
        <v>15681</v>
      </c>
      <c r="AX698" s="4"/>
      <c r="AY698" s="3" t="s">
        <v>15680</v>
      </c>
      <c r="AZ698" s="4"/>
      <c r="BA698" s="3" t="s">
        <v>15679</v>
      </c>
      <c r="BB698" s="4"/>
      <c r="BC698" s="3" t="s">
        <v>15678</v>
      </c>
      <c r="BD698" s="4"/>
      <c r="BE698" s="3" t="s">
        <v>15677</v>
      </c>
    </row>
    <row r="699" spans="2:57" customFormat="1">
      <c r="B699" t="str">
        <f>IFERROR(VLOOKUP(E699,Swadesh!$C$6:$D$212,2,FALSE),"")</f>
        <v/>
      </c>
      <c r="D699" t="s">
        <v>15396</v>
      </c>
      <c r="E699" s="6" t="s">
        <v>15676</v>
      </c>
      <c r="F699" s="5">
        <v>9.74</v>
      </c>
      <c r="G699">
        <f t="shared" si="10"/>
        <v>2</v>
      </c>
      <c r="H699" s="3" t="s">
        <v>15675</v>
      </c>
      <c r="I699" s="4"/>
      <c r="J699" s="3" t="s">
        <v>15674</v>
      </c>
      <c r="K699" s="4" t="s">
        <v>12524</v>
      </c>
      <c r="L699" s="3" t="s">
        <v>15673</v>
      </c>
      <c r="M699" s="4"/>
      <c r="N699" s="3" t="s">
        <v>15672</v>
      </c>
      <c r="O699" s="4"/>
      <c r="P699" t="s">
        <v>907</v>
      </c>
      <c r="Q699" s="3"/>
      <c r="R699" s="4"/>
      <c r="S699" t="s">
        <v>907</v>
      </c>
      <c r="T699" s="3"/>
      <c r="U699" s="4"/>
      <c r="V699" s="3" t="s">
        <v>15671</v>
      </c>
      <c r="W699" s="4"/>
      <c r="X699" s="3" t="s">
        <v>15670</v>
      </c>
      <c r="Y699" s="4"/>
      <c r="Z699" t="s">
        <v>907</v>
      </c>
      <c r="AA699" s="3" t="s">
        <v>15669</v>
      </c>
      <c r="AB699" s="4" t="s">
        <v>15668</v>
      </c>
      <c r="AC699" s="3" t="s">
        <v>15667</v>
      </c>
      <c r="AD699" s="4" t="s">
        <v>15666</v>
      </c>
      <c r="AE699" s="3" t="s">
        <v>15665</v>
      </c>
      <c r="AF699" s="4"/>
      <c r="AG699" s="3" t="s">
        <v>15664</v>
      </c>
      <c r="AH699" s="4"/>
      <c r="AI699" s="3" t="s">
        <v>15663</v>
      </c>
      <c r="AJ699" s="4"/>
      <c r="AK699" s="3" t="s">
        <v>15662</v>
      </c>
      <c r="AL699" s="4"/>
      <c r="AM699" s="3" t="s">
        <v>15661</v>
      </c>
      <c r="AN699" s="4"/>
      <c r="AO699" s="3" t="s">
        <v>15660</v>
      </c>
      <c r="AP699" s="4"/>
      <c r="AQ699" s="3" t="s">
        <v>7673</v>
      </c>
      <c r="AR699" s="4"/>
      <c r="AS699" s="3" t="s">
        <v>923</v>
      </c>
      <c r="AT699" s="4"/>
      <c r="AU699" s="3" t="s">
        <v>7673</v>
      </c>
      <c r="AV699" s="4"/>
      <c r="AW699" s="3" t="s">
        <v>15659</v>
      </c>
      <c r="AX699" s="4"/>
      <c r="AY699" s="3" t="s">
        <v>15658</v>
      </c>
      <c r="AZ699" s="4"/>
      <c r="BA699" s="3" t="s">
        <v>15657</v>
      </c>
      <c r="BB699" s="4"/>
      <c r="BC699" s="3" t="s">
        <v>15656</v>
      </c>
      <c r="BD699" s="4"/>
      <c r="BE699" s="3" t="s">
        <v>15655</v>
      </c>
    </row>
    <row r="700" spans="2:57" customFormat="1">
      <c r="B700" t="str">
        <f>IFERROR(VLOOKUP(E700,Swadesh!$C$6:$D$212,2,FALSE),"")</f>
        <v/>
      </c>
      <c r="D700" t="s">
        <v>15396</v>
      </c>
      <c r="E700" s="6" t="s">
        <v>15654</v>
      </c>
      <c r="F700" s="5">
        <v>9.75</v>
      </c>
      <c r="G700">
        <f t="shared" si="10"/>
        <v>2</v>
      </c>
      <c r="H700" s="3" t="s">
        <v>15653</v>
      </c>
      <c r="I700" s="4" t="s">
        <v>15652</v>
      </c>
      <c r="J700" s="3" t="s">
        <v>15651</v>
      </c>
      <c r="K700" s="4"/>
      <c r="L700" s="3" t="s">
        <v>15650</v>
      </c>
      <c r="M700" s="4"/>
      <c r="N700" s="3" t="s">
        <v>15649</v>
      </c>
      <c r="O700" s="4"/>
      <c r="P700" t="s">
        <v>907</v>
      </c>
      <c r="Q700" s="3"/>
      <c r="R700" s="4" t="s">
        <v>15648</v>
      </c>
      <c r="S700" t="s">
        <v>907</v>
      </c>
      <c r="T700" s="3" t="s">
        <v>15647</v>
      </c>
      <c r="U700" s="4"/>
      <c r="V700" s="3" t="s">
        <v>15646</v>
      </c>
      <c r="W700" s="4"/>
      <c r="X700" s="3" t="s">
        <v>15645</v>
      </c>
      <c r="Y700" s="4"/>
      <c r="Z700" t="s">
        <v>907</v>
      </c>
      <c r="AA700" s="3" t="s">
        <v>15644</v>
      </c>
      <c r="AB700" s="4"/>
      <c r="AC700" s="3" t="s">
        <v>15643</v>
      </c>
      <c r="AD700" s="4"/>
      <c r="AE700" s="3" t="s">
        <v>15642</v>
      </c>
      <c r="AF700" s="4"/>
      <c r="AG700" s="3" t="s">
        <v>15641</v>
      </c>
      <c r="AH700" s="4"/>
      <c r="AI700" s="3" t="s">
        <v>15640</v>
      </c>
      <c r="AJ700" s="4"/>
      <c r="AK700" s="3" t="s">
        <v>15639</v>
      </c>
      <c r="AL700" s="4"/>
      <c r="AM700" s="3" t="s">
        <v>15638</v>
      </c>
      <c r="AN700" s="4"/>
      <c r="AO700" s="3" t="s">
        <v>15637</v>
      </c>
      <c r="AP700" s="4"/>
      <c r="AQ700" s="3" t="s">
        <v>15636</v>
      </c>
      <c r="AR700" s="4" t="s">
        <v>15635</v>
      </c>
      <c r="AS700" s="3" t="s">
        <v>15634</v>
      </c>
      <c r="AT700" s="4"/>
      <c r="AU700" s="3" t="s">
        <v>15633</v>
      </c>
      <c r="AV700" s="4"/>
      <c r="AW700" s="3" t="s">
        <v>15632</v>
      </c>
      <c r="AX700" s="4"/>
      <c r="AY700" s="3" t="s">
        <v>15631</v>
      </c>
      <c r="AZ700" s="4"/>
      <c r="BA700" s="3" t="s">
        <v>15630</v>
      </c>
      <c r="BB700" s="4"/>
      <c r="BC700" s="3" t="s">
        <v>15629</v>
      </c>
      <c r="BD700" s="4"/>
      <c r="BE700" s="3" t="s">
        <v>15628</v>
      </c>
    </row>
    <row r="701" spans="2:57" customFormat="1">
      <c r="B701" t="str">
        <f>IFERROR(VLOOKUP(E701,Swadesh!$C$6:$D$212,2,FALSE),"")</f>
        <v/>
      </c>
      <c r="D701" t="s">
        <v>15396</v>
      </c>
      <c r="E701" s="6" t="s">
        <v>15627</v>
      </c>
      <c r="F701" s="5">
        <v>9.76</v>
      </c>
      <c r="G701">
        <f t="shared" si="10"/>
        <v>2</v>
      </c>
      <c r="H701" s="3" t="s">
        <v>15626</v>
      </c>
      <c r="I701" s="4"/>
      <c r="J701" s="3" t="s">
        <v>15625</v>
      </c>
      <c r="K701" s="4" t="s">
        <v>959</v>
      </c>
      <c r="L701" s="3" t="s">
        <v>15624</v>
      </c>
      <c r="M701" s="4"/>
      <c r="N701" s="3" t="s">
        <v>15623</v>
      </c>
      <c r="O701" s="4"/>
      <c r="P701" t="s">
        <v>907</v>
      </c>
      <c r="Q701" s="3"/>
      <c r="R701" s="4"/>
      <c r="S701" t="s">
        <v>907</v>
      </c>
      <c r="T701" s="3" t="s">
        <v>15622</v>
      </c>
      <c r="U701" s="4"/>
      <c r="V701" s="3" t="s">
        <v>15621</v>
      </c>
      <c r="W701" s="4" t="s">
        <v>15620</v>
      </c>
      <c r="X701" s="3" t="s">
        <v>15619</v>
      </c>
      <c r="Y701" s="4"/>
      <c r="Z701" t="s">
        <v>907</v>
      </c>
      <c r="AA701" s="3" t="s">
        <v>15618</v>
      </c>
      <c r="AB701" s="4"/>
      <c r="AC701" s="3" t="s">
        <v>15617</v>
      </c>
      <c r="AD701" s="4"/>
      <c r="AE701" s="3" t="s">
        <v>15616</v>
      </c>
      <c r="AF701" s="4"/>
      <c r="AG701" s="3" t="s">
        <v>15615</v>
      </c>
      <c r="AH701" s="4"/>
      <c r="AI701" s="3" t="s">
        <v>15614</v>
      </c>
      <c r="AJ701" s="4"/>
      <c r="AK701" s="3" t="s">
        <v>15613</v>
      </c>
      <c r="AL701" s="4" t="s">
        <v>15612</v>
      </c>
      <c r="AM701" s="3" t="s">
        <v>15611</v>
      </c>
      <c r="AN701" s="4"/>
      <c r="AO701" s="3" t="s">
        <v>15610</v>
      </c>
      <c r="AP701" s="4"/>
      <c r="AQ701" s="3" t="s">
        <v>15609</v>
      </c>
      <c r="AR701" s="4"/>
      <c r="AS701" s="3" t="s">
        <v>15608</v>
      </c>
      <c r="AT701" s="4"/>
      <c r="AU701" s="3" t="s">
        <v>15607</v>
      </c>
      <c r="AV701" s="4"/>
      <c r="AW701" s="3" t="s">
        <v>15606</v>
      </c>
      <c r="AX701" s="4"/>
      <c r="AY701" s="3" t="s">
        <v>15605</v>
      </c>
      <c r="AZ701" s="4"/>
      <c r="BA701" s="3" t="s">
        <v>15604</v>
      </c>
      <c r="BB701" s="4"/>
      <c r="BC701" s="3" t="s">
        <v>15603</v>
      </c>
      <c r="BD701" s="4"/>
      <c r="BE701" s="3" t="s">
        <v>15602</v>
      </c>
    </row>
    <row r="702" spans="2:57" customFormat="1">
      <c r="B702" t="str">
        <f>IFERROR(VLOOKUP(E702,Swadesh!$C$6:$D$212,2,FALSE),"")</f>
        <v/>
      </c>
      <c r="D702" t="s">
        <v>15396</v>
      </c>
      <c r="E702" s="6" t="s">
        <v>15588</v>
      </c>
      <c r="F702" s="5">
        <v>9.77</v>
      </c>
      <c r="G702">
        <f t="shared" si="10"/>
        <v>2</v>
      </c>
      <c r="H702" s="3" t="s">
        <v>15601</v>
      </c>
      <c r="I702" s="4"/>
      <c r="J702" s="3" t="s">
        <v>15600</v>
      </c>
      <c r="K702" s="4" t="s">
        <v>1176</v>
      </c>
      <c r="L702" s="3" t="s">
        <v>15599</v>
      </c>
      <c r="M702" s="4"/>
      <c r="N702" s="3" t="s">
        <v>15598</v>
      </c>
      <c r="O702" s="4"/>
      <c r="P702" t="s">
        <v>907</v>
      </c>
      <c r="Q702" s="3"/>
      <c r="R702" s="4" t="s">
        <v>15597</v>
      </c>
      <c r="S702" t="s">
        <v>907</v>
      </c>
      <c r="T702" s="3" t="s">
        <v>15596</v>
      </c>
      <c r="U702" s="4" t="s">
        <v>15595</v>
      </c>
      <c r="V702" s="3" t="s">
        <v>15594</v>
      </c>
      <c r="W702" s="4" t="s">
        <v>15593</v>
      </c>
      <c r="X702" s="3" t="s">
        <v>15592</v>
      </c>
      <c r="Y702" s="4"/>
      <c r="Z702" t="s">
        <v>907</v>
      </c>
      <c r="AA702" s="3" t="s">
        <v>15591</v>
      </c>
      <c r="AB702" s="4" t="s">
        <v>15590</v>
      </c>
      <c r="AC702" s="3" t="s">
        <v>15589</v>
      </c>
      <c r="AD702" s="4"/>
      <c r="AE702" s="3"/>
      <c r="AF702" s="4"/>
      <c r="AG702" s="3"/>
      <c r="AH702" s="4"/>
      <c r="AI702" s="3" t="s">
        <v>15588</v>
      </c>
      <c r="AJ702" s="4"/>
      <c r="AK702" s="3" t="s">
        <v>15587</v>
      </c>
      <c r="AL702" s="4"/>
      <c r="AM702" s="3" t="s">
        <v>15586</v>
      </c>
      <c r="AN702" s="4"/>
      <c r="AO702" s="3"/>
      <c r="AP702" s="4"/>
      <c r="AQ702" s="3" t="s">
        <v>15585</v>
      </c>
      <c r="AR702" s="4"/>
      <c r="AS702" s="3" t="s">
        <v>923</v>
      </c>
      <c r="AT702" s="4"/>
      <c r="AU702" s="3" t="s">
        <v>15584</v>
      </c>
      <c r="AV702" s="4"/>
      <c r="AW702" s="3" t="s">
        <v>15583</v>
      </c>
      <c r="AX702" s="4"/>
      <c r="AY702" s="3" t="s">
        <v>15582</v>
      </c>
      <c r="AZ702" s="4"/>
      <c r="BA702" s="3" t="s">
        <v>15581</v>
      </c>
      <c r="BB702" s="4"/>
      <c r="BC702" s="3" t="s">
        <v>15580</v>
      </c>
      <c r="BD702" s="4"/>
      <c r="BE702" s="3" t="s">
        <v>15561</v>
      </c>
    </row>
    <row r="703" spans="2:57" customFormat="1">
      <c r="B703" t="str">
        <f>IFERROR(VLOOKUP(E703,Swadesh!$C$6:$D$212,2,FALSE),"")</f>
        <v/>
      </c>
      <c r="D703" t="s">
        <v>15396</v>
      </c>
      <c r="E703" s="6" t="s">
        <v>15579</v>
      </c>
      <c r="F703" s="5">
        <v>9.7710000000000008</v>
      </c>
      <c r="G703">
        <f t="shared" si="10"/>
        <v>3</v>
      </c>
      <c r="H703" s="3" t="s">
        <v>15578</v>
      </c>
      <c r="I703" s="4"/>
      <c r="J703" s="3" t="s">
        <v>15577</v>
      </c>
      <c r="K703" s="4" t="s">
        <v>959</v>
      </c>
      <c r="L703" s="3" t="s">
        <v>15576</v>
      </c>
      <c r="M703" s="4"/>
      <c r="N703" s="3" t="s">
        <v>15575</v>
      </c>
      <c r="O703" s="4"/>
      <c r="P703" t="s">
        <v>907</v>
      </c>
      <c r="Q703" s="3"/>
      <c r="R703" s="4"/>
      <c r="S703" t="s">
        <v>907</v>
      </c>
      <c r="T703" s="3"/>
      <c r="U703" s="4"/>
      <c r="V703" s="3" t="s">
        <v>15574</v>
      </c>
      <c r="W703" s="4"/>
      <c r="X703" s="3" t="s">
        <v>15573</v>
      </c>
      <c r="Y703" s="4" t="s">
        <v>15572</v>
      </c>
      <c r="Z703" t="s">
        <v>907</v>
      </c>
      <c r="AA703" s="3" t="s">
        <v>923</v>
      </c>
      <c r="AB703" s="4"/>
      <c r="AC703" s="3" t="s">
        <v>15571</v>
      </c>
      <c r="AD703" s="4"/>
      <c r="AE703" s="3" t="s">
        <v>15570</v>
      </c>
      <c r="AF703" s="4"/>
      <c r="AG703" s="3"/>
      <c r="AH703" s="4"/>
      <c r="AI703" s="3" t="s">
        <v>15569</v>
      </c>
      <c r="AJ703" s="4"/>
      <c r="AK703" s="3" t="s">
        <v>15568</v>
      </c>
      <c r="AL703" s="4"/>
      <c r="AM703" s="3" t="s">
        <v>15568</v>
      </c>
      <c r="AN703" s="4"/>
      <c r="AO703" s="3"/>
      <c r="AP703" s="4"/>
      <c r="AQ703" s="3" t="s">
        <v>15567</v>
      </c>
      <c r="AR703" s="4"/>
      <c r="AS703" s="3" t="s">
        <v>923</v>
      </c>
      <c r="AT703" s="4"/>
      <c r="AU703" s="3" t="s">
        <v>15566</v>
      </c>
      <c r="AV703" s="4"/>
      <c r="AW703" s="3" t="s">
        <v>15565</v>
      </c>
      <c r="AX703" s="4"/>
      <c r="AY703" s="3" t="s">
        <v>15564</v>
      </c>
      <c r="AZ703" s="4"/>
      <c r="BA703" s="3" t="s">
        <v>15563</v>
      </c>
      <c r="BB703" s="4"/>
      <c r="BC703" s="3" t="s">
        <v>15562</v>
      </c>
      <c r="BD703" s="4"/>
      <c r="BE703" s="3" t="s">
        <v>15561</v>
      </c>
    </row>
    <row r="704" spans="2:57" customFormat="1">
      <c r="B704" t="str">
        <f>IFERROR(VLOOKUP(E704,Swadesh!$C$6:$D$212,2,FALSE),"")</f>
        <v/>
      </c>
      <c r="D704" t="s">
        <v>15396</v>
      </c>
      <c r="E704" s="6" t="s">
        <v>15560</v>
      </c>
      <c r="F704" s="5">
        <v>9.7799999999999994</v>
      </c>
      <c r="G704">
        <f t="shared" si="10"/>
        <v>2</v>
      </c>
      <c r="H704" s="3"/>
      <c r="I704" s="4"/>
      <c r="J704" s="3" t="s">
        <v>15559</v>
      </c>
      <c r="K704" s="4" t="s">
        <v>15558</v>
      </c>
      <c r="L704" s="3"/>
      <c r="M704" s="4"/>
      <c r="N704" s="3" t="s">
        <v>15557</v>
      </c>
      <c r="O704" s="4"/>
      <c r="P704" t="s">
        <v>907</v>
      </c>
      <c r="Q704" s="3"/>
      <c r="R704" s="4" t="s">
        <v>15556</v>
      </c>
      <c r="S704" t="s">
        <v>907</v>
      </c>
      <c r="T704" s="3" t="s">
        <v>15555</v>
      </c>
      <c r="U704" s="4" t="s">
        <v>15554</v>
      </c>
      <c r="V704" s="3"/>
      <c r="W704" s="4" t="s">
        <v>15553</v>
      </c>
      <c r="X704" s="3"/>
      <c r="Y704" s="4"/>
      <c r="Z704" t="s">
        <v>907</v>
      </c>
      <c r="AA704" s="3"/>
      <c r="AB704" s="4"/>
      <c r="AC704" s="3" t="s">
        <v>15552</v>
      </c>
      <c r="AD704" s="4"/>
      <c r="AE704" s="3" t="s">
        <v>15551</v>
      </c>
      <c r="AF704" s="4" t="s">
        <v>15550</v>
      </c>
      <c r="AG704" s="3"/>
      <c r="AH704" s="4"/>
      <c r="AI704" s="3"/>
      <c r="AJ704" s="4"/>
      <c r="AK704" s="3" t="s">
        <v>15549</v>
      </c>
      <c r="AL704" s="4"/>
      <c r="AM704" s="3" t="s">
        <v>15548</v>
      </c>
      <c r="AN704" s="4"/>
      <c r="AO704" s="3"/>
      <c r="AP704" s="4"/>
      <c r="AQ704" s="3" t="s">
        <v>15547</v>
      </c>
      <c r="AR704" s="4"/>
      <c r="AS704" s="3" t="s">
        <v>923</v>
      </c>
      <c r="AT704" s="4"/>
      <c r="AU704" s="3" t="s">
        <v>2150</v>
      </c>
      <c r="AV704" s="4"/>
      <c r="AW704" s="3" t="s">
        <v>15546</v>
      </c>
      <c r="AX704" s="4"/>
      <c r="AY704" s="3" t="s">
        <v>923</v>
      </c>
      <c r="AZ704" s="4"/>
      <c r="BA704" s="3" t="s">
        <v>2147</v>
      </c>
      <c r="BB704" s="4"/>
      <c r="BC704" s="3" t="s">
        <v>15545</v>
      </c>
      <c r="BD704" s="4"/>
      <c r="BE704" s="3" t="s">
        <v>1872</v>
      </c>
    </row>
    <row r="705" spans="2:57" customFormat="1">
      <c r="B705" t="str">
        <f>IFERROR(VLOOKUP(E705,Swadesh!$C$6:$D$212,2,FALSE),"")</f>
        <v/>
      </c>
      <c r="D705" t="s">
        <v>15396</v>
      </c>
      <c r="E705" s="6" t="s">
        <v>15544</v>
      </c>
      <c r="F705" s="5">
        <v>9.7899999999999991</v>
      </c>
      <c r="G705">
        <f t="shared" si="10"/>
        <v>2</v>
      </c>
      <c r="H705" s="3" t="s">
        <v>15543</v>
      </c>
      <c r="I705" s="4"/>
      <c r="J705" s="3" t="s">
        <v>15542</v>
      </c>
      <c r="K705" s="4"/>
      <c r="L705" s="3" t="s">
        <v>15541</v>
      </c>
      <c r="M705" s="4"/>
      <c r="N705" s="3" t="s">
        <v>15540</v>
      </c>
      <c r="O705" s="4"/>
      <c r="P705" t="s">
        <v>907</v>
      </c>
      <c r="Q705" s="3"/>
      <c r="R705" s="4"/>
      <c r="S705" t="s">
        <v>907</v>
      </c>
      <c r="T705" s="3" t="s">
        <v>15539</v>
      </c>
      <c r="U705" s="4"/>
      <c r="V705" s="3"/>
      <c r="W705" s="4"/>
      <c r="X705" s="3"/>
      <c r="Y705" s="4"/>
      <c r="Z705" t="s">
        <v>907</v>
      </c>
      <c r="AA705" s="3" t="s">
        <v>15538</v>
      </c>
      <c r="AB705" s="4"/>
      <c r="AC705" s="3" t="s">
        <v>15537</v>
      </c>
      <c r="AD705" s="4"/>
      <c r="AE705" s="3" t="s">
        <v>15536</v>
      </c>
      <c r="AF705" s="4"/>
      <c r="AG705" s="3"/>
      <c r="AH705" s="4"/>
      <c r="AI705" s="3" t="s">
        <v>15535</v>
      </c>
      <c r="AJ705" s="4"/>
      <c r="AK705" s="3"/>
      <c r="AL705" s="4"/>
      <c r="AM705" s="3" t="s">
        <v>15534</v>
      </c>
      <c r="AN705" s="4"/>
      <c r="AO705" s="3"/>
      <c r="AP705" s="4"/>
      <c r="AQ705" s="3" t="s">
        <v>15533</v>
      </c>
      <c r="AR705" s="4" t="s">
        <v>15532</v>
      </c>
      <c r="AS705" s="3" t="s">
        <v>923</v>
      </c>
      <c r="AT705" s="4"/>
      <c r="AU705" s="3" t="s">
        <v>15531</v>
      </c>
      <c r="AV705" s="4"/>
      <c r="AW705" s="3" t="s">
        <v>15530</v>
      </c>
      <c r="AX705" s="4"/>
      <c r="AY705" s="3" t="s">
        <v>15529</v>
      </c>
      <c r="AZ705" s="4" t="s">
        <v>1037</v>
      </c>
      <c r="BA705" s="3" t="s">
        <v>15528</v>
      </c>
      <c r="BB705" s="4"/>
      <c r="BC705" s="3" t="s">
        <v>15527</v>
      </c>
      <c r="BD705" s="4"/>
      <c r="BE705" s="3" t="s">
        <v>15526</v>
      </c>
    </row>
    <row r="706" spans="2:57" customFormat="1">
      <c r="B706" t="str">
        <f>IFERROR(VLOOKUP(E706,Swadesh!$C$6:$D$212,2,FALSE),"")</f>
        <v/>
      </c>
      <c r="D706" t="s">
        <v>15396</v>
      </c>
      <c r="E706" s="6" t="s">
        <v>15525</v>
      </c>
      <c r="F706" s="5">
        <v>9.7910000000000004</v>
      </c>
      <c r="G706">
        <f t="shared" si="10"/>
        <v>3</v>
      </c>
      <c r="H706" s="3" t="s">
        <v>15524</v>
      </c>
      <c r="I706" s="4"/>
      <c r="J706" s="3" t="s">
        <v>15523</v>
      </c>
      <c r="K706" s="4"/>
      <c r="L706" s="3"/>
      <c r="M706" s="4"/>
      <c r="N706" s="3" t="s">
        <v>15522</v>
      </c>
      <c r="O706" s="4"/>
      <c r="P706" t="s">
        <v>907</v>
      </c>
      <c r="Q706" s="3"/>
      <c r="R706" s="4"/>
      <c r="S706" t="s">
        <v>907</v>
      </c>
      <c r="T706" s="3"/>
      <c r="U706" s="4"/>
      <c r="V706" s="3" t="s">
        <v>15521</v>
      </c>
      <c r="W706" s="4"/>
      <c r="X706" s="3" t="s">
        <v>15520</v>
      </c>
      <c r="Y706" s="4"/>
      <c r="Z706" t="s">
        <v>907</v>
      </c>
      <c r="AA706" s="3" t="s">
        <v>15519</v>
      </c>
      <c r="AB706" s="4"/>
      <c r="AC706" s="3" t="s">
        <v>15518</v>
      </c>
      <c r="AD706" s="4"/>
      <c r="AE706" s="3" t="s">
        <v>15517</v>
      </c>
      <c r="AF706" s="4"/>
      <c r="AG706" s="3"/>
      <c r="AH706" s="4"/>
      <c r="AI706" s="3" t="s">
        <v>15516</v>
      </c>
      <c r="AJ706" s="4"/>
      <c r="AK706" s="3"/>
      <c r="AL706" s="4"/>
      <c r="AM706" s="3" t="s">
        <v>15515</v>
      </c>
      <c r="AN706" s="4"/>
      <c r="AO706" s="3"/>
      <c r="AP706" s="4"/>
      <c r="AQ706" s="3" t="s">
        <v>15514</v>
      </c>
      <c r="AR706" s="4" t="s">
        <v>15513</v>
      </c>
      <c r="AS706" s="3" t="s">
        <v>923</v>
      </c>
      <c r="AT706" s="4"/>
      <c r="AU706" s="3" t="s">
        <v>15512</v>
      </c>
      <c r="AV706" s="4"/>
      <c r="AW706" s="3" t="s">
        <v>15511</v>
      </c>
      <c r="AX706" s="4"/>
      <c r="AY706" s="3" t="s">
        <v>923</v>
      </c>
      <c r="AZ706" s="4"/>
      <c r="BA706" s="3" t="s">
        <v>15510</v>
      </c>
      <c r="BB706" s="4"/>
      <c r="BC706" s="3" t="s">
        <v>15509</v>
      </c>
      <c r="BD706" s="4"/>
      <c r="BE706" s="3" t="s">
        <v>15508</v>
      </c>
    </row>
    <row r="707" spans="2:57" customFormat="1">
      <c r="B707" t="str">
        <f>IFERROR(VLOOKUP(E707,Swadesh!$C$6:$D$212,2,FALSE),"")</f>
        <v/>
      </c>
      <c r="D707" t="s">
        <v>15396</v>
      </c>
      <c r="E707" s="6" t="s">
        <v>15507</v>
      </c>
      <c r="F707" s="5">
        <v>9.81</v>
      </c>
      <c r="G707">
        <f t="shared" ref="G707:G770" si="11">LEN(F707)-2</f>
        <v>2</v>
      </c>
      <c r="H707" s="3" t="s">
        <v>15506</v>
      </c>
      <c r="I707" s="4" t="s">
        <v>15505</v>
      </c>
      <c r="J707" s="3" t="s">
        <v>15504</v>
      </c>
      <c r="K707" s="4" t="s">
        <v>15503</v>
      </c>
      <c r="L707" s="3" t="s">
        <v>15502</v>
      </c>
      <c r="M707" s="4"/>
      <c r="N707" s="3" t="s">
        <v>15501</v>
      </c>
      <c r="O707" s="4"/>
      <c r="P707" t="s">
        <v>907</v>
      </c>
      <c r="Q707" s="3"/>
      <c r="R707" s="4"/>
      <c r="S707" t="s">
        <v>907</v>
      </c>
      <c r="T707" s="3" t="s">
        <v>15500</v>
      </c>
      <c r="U707" s="4"/>
      <c r="V707" s="3" t="s">
        <v>15499</v>
      </c>
      <c r="W707" s="4"/>
      <c r="X707" s="3" t="s">
        <v>15498</v>
      </c>
      <c r="Y707" s="4"/>
      <c r="Z707" t="s">
        <v>907</v>
      </c>
      <c r="AA707" s="3"/>
      <c r="AB707" s="4"/>
      <c r="AC707" s="3" t="s">
        <v>15497</v>
      </c>
      <c r="AD707" s="4"/>
      <c r="AE707" s="3" t="s">
        <v>15496</v>
      </c>
      <c r="AF707" s="4"/>
      <c r="AG707" s="3" t="s">
        <v>15495</v>
      </c>
      <c r="AH707" s="4"/>
      <c r="AI707" s="3" t="s">
        <v>15494</v>
      </c>
      <c r="AJ707" s="4"/>
      <c r="AK707" s="3" t="s">
        <v>15493</v>
      </c>
      <c r="AL707" s="4" t="s">
        <v>15492</v>
      </c>
      <c r="AM707" s="3" t="s">
        <v>15491</v>
      </c>
      <c r="AN707" s="4"/>
      <c r="AO707" s="3" t="s">
        <v>15490</v>
      </c>
      <c r="AP707" s="4"/>
      <c r="AQ707" s="3" t="s">
        <v>15489</v>
      </c>
      <c r="AR707" s="4" t="s">
        <v>15488</v>
      </c>
      <c r="AS707" s="3" t="s">
        <v>923</v>
      </c>
      <c r="AT707" s="4"/>
      <c r="AU707" s="3" t="s">
        <v>15487</v>
      </c>
      <c r="AV707" s="4" t="s">
        <v>15486</v>
      </c>
      <c r="AW707" s="3" t="s">
        <v>15485</v>
      </c>
      <c r="AX707" s="4"/>
      <c r="AY707" s="3" t="s">
        <v>15484</v>
      </c>
      <c r="AZ707" s="4"/>
      <c r="BA707" s="3" t="s">
        <v>15483</v>
      </c>
      <c r="BB707" s="4"/>
      <c r="BC707" s="3" t="s">
        <v>15482</v>
      </c>
      <c r="BD707" s="4"/>
      <c r="BE707" s="3" t="s">
        <v>15481</v>
      </c>
    </row>
    <row r="708" spans="2:57" customFormat="1">
      <c r="B708" t="str">
        <f>IFERROR(VLOOKUP(E708,Swadesh!$C$6:$D$212,2,FALSE),"")</f>
        <v/>
      </c>
      <c r="D708" t="s">
        <v>15396</v>
      </c>
      <c r="E708" s="6" t="s">
        <v>15480</v>
      </c>
      <c r="F708" s="5">
        <v>9.82</v>
      </c>
      <c r="G708">
        <f t="shared" si="11"/>
        <v>2</v>
      </c>
      <c r="H708" s="3" t="s">
        <v>15479</v>
      </c>
      <c r="I708" s="4" t="s">
        <v>15478</v>
      </c>
      <c r="J708" s="3" t="s">
        <v>15477</v>
      </c>
      <c r="K708" s="4" t="s">
        <v>15476</v>
      </c>
      <c r="L708" s="3" t="s">
        <v>15475</v>
      </c>
      <c r="M708" s="4"/>
      <c r="N708" s="3" t="s">
        <v>15474</v>
      </c>
      <c r="O708" s="4"/>
      <c r="P708" t="s">
        <v>907</v>
      </c>
      <c r="Q708" s="3"/>
      <c r="R708" s="4"/>
      <c r="S708" t="s">
        <v>907</v>
      </c>
      <c r="T708" s="3"/>
      <c r="U708" s="4"/>
      <c r="V708" s="3"/>
      <c r="W708" s="4"/>
      <c r="X708" s="3"/>
      <c r="Y708" s="4"/>
      <c r="Z708" t="s">
        <v>907</v>
      </c>
      <c r="AA708" s="3" t="s">
        <v>923</v>
      </c>
      <c r="AB708" s="4"/>
      <c r="AC708" s="3" t="s">
        <v>15473</v>
      </c>
      <c r="AD708" s="4"/>
      <c r="AE708" s="3" t="s">
        <v>15472</v>
      </c>
      <c r="AF708" s="4"/>
      <c r="AG708" s="3"/>
      <c r="AH708" s="4"/>
      <c r="AI708" s="3" t="s">
        <v>15471</v>
      </c>
      <c r="AJ708" s="4"/>
      <c r="AK708" s="3" t="s">
        <v>15470</v>
      </c>
      <c r="AL708" s="4"/>
      <c r="AM708" s="3" t="s">
        <v>15469</v>
      </c>
      <c r="AN708" s="4"/>
      <c r="AO708" s="3"/>
      <c r="AP708" s="4"/>
      <c r="AQ708" s="3" t="s">
        <v>15468</v>
      </c>
      <c r="AR708" s="4"/>
      <c r="AS708" s="3" t="s">
        <v>923</v>
      </c>
      <c r="AT708" s="4"/>
      <c r="AU708" s="3" t="s">
        <v>15467</v>
      </c>
      <c r="AV708" s="4"/>
      <c r="AW708" s="3" t="s">
        <v>15466</v>
      </c>
      <c r="AX708" s="4"/>
      <c r="AY708" s="3" t="s">
        <v>15465</v>
      </c>
      <c r="AZ708" s="4"/>
      <c r="BA708" s="3" t="s">
        <v>15464</v>
      </c>
      <c r="BB708" s="4"/>
      <c r="BC708" s="3" t="s">
        <v>15463</v>
      </c>
      <c r="BD708" s="4"/>
      <c r="BE708" s="3" t="s">
        <v>15462</v>
      </c>
    </row>
    <row r="709" spans="2:57" customFormat="1">
      <c r="B709" t="str">
        <f>IFERROR(VLOOKUP(E709,Swadesh!$C$6:$D$212,2,FALSE),"")</f>
        <v/>
      </c>
      <c r="D709" t="s">
        <v>15396</v>
      </c>
      <c r="E709" s="6" t="s">
        <v>15447</v>
      </c>
      <c r="F709" s="5">
        <v>9.83</v>
      </c>
      <c r="G709">
        <f t="shared" si="11"/>
        <v>2</v>
      </c>
      <c r="H709" s="3" t="s">
        <v>15461</v>
      </c>
      <c r="I709" s="4" t="s">
        <v>15460</v>
      </c>
      <c r="J709" s="3" t="s">
        <v>15459</v>
      </c>
      <c r="K709" s="4" t="s">
        <v>959</v>
      </c>
      <c r="L709" s="3" t="s">
        <v>15458</v>
      </c>
      <c r="M709" s="4"/>
      <c r="N709" s="3" t="s">
        <v>15457</v>
      </c>
      <c r="O709" s="4"/>
      <c r="P709" t="s">
        <v>907</v>
      </c>
      <c r="Q709" s="3"/>
      <c r="R709" s="4"/>
      <c r="S709" t="s">
        <v>907</v>
      </c>
      <c r="T709" s="3" t="s">
        <v>15456</v>
      </c>
      <c r="U709" s="4" t="s">
        <v>15455</v>
      </c>
      <c r="V709" s="3" t="s">
        <v>1028</v>
      </c>
      <c r="W709" s="4"/>
      <c r="X709" s="3" t="s">
        <v>15454</v>
      </c>
      <c r="Y709" s="4"/>
      <c r="Z709" t="s">
        <v>907</v>
      </c>
      <c r="AA709" s="3" t="s">
        <v>15453</v>
      </c>
      <c r="AB709" s="4"/>
      <c r="AC709" s="3" t="s">
        <v>15452</v>
      </c>
      <c r="AD709" s="4"/>
      <c r="AE709" s="3" t="s">
        <v>15451</v>
      </c>
      <c r="AF709" s="4"/>
      <c r="AG709" s="3" t="s">
        <v>15450</v>
      </c>
      <c r="AH709" s="4"/>
      <c r="AI709" s="3" t="s">
        <v>15449</v>
      </c>
      <c r="AJ709" s="4"/>
      <c r="AK709" s="3" t="s">
        <v>15448</v>
      </c>
      <c r="AL709" s="4"/>
      <c r="AM709" s="3" t="s">
        <v>15447</v>
      </c>
      <c r="AN709" s="4"/>
      <c r="AO709" s="3" t="s">
        <v>15446</v>
      </c>
      <c r="AP709" s="4"/>
      <c r="AQ709" s="3" t="s">
        <v>15445</v>
      </c>
      <c r="AR709" s="4"/>
      <c r="AS709" s="3" t="s">
        <v>15444</v>
      </c>
      <c r="AT709" s="4" t="s">
        <v>15443</v>
      </c>
      <c r="AU709" s="3" t="s">
        <v>15442</v>
      </c>
      <c r="AV709" s="4"/>
      <c r="AW709" s="3" t="s">
        <v>15441</v>
      </c>
      <c r="AX709" s="4"/>
      <c r="AY709" s="3" t="s">
        <v>15440</v>
      </c>
      <c r="AZ709" s="4"/>
      <c r="BA709" s="3" t="s">
        <v>15439</v>
      </c>
      <c r="BB709" s="4"/>
      <c r="BC709" s="3" t="s">
        <v>15438</v>
      </c>
      <c r="BD709" s="4"/>
      <c r="BE709" s="3" t="s">
        <v>15437</v>
      </c>
    </row>
    <row r="710" spans="2:57" customFormat="1">
      <c r="B710" t="str">
        <f>IFERROR(VLOOKUP(E710,Swadesh!$C$6:$D$212,2,FALSE),"")</f>
        <v/>
      </c>
      <c r="D710" t="s">
        <v>15396</v>
      </c>
      <c r="E710" s="6" t="s">
        <v>15436</v>
      </c>
      <c r="F710" s="5">
        <v>9.84</v>
      </c>
      <c r="G710">
        <f t="shared" si="11"/>
        <v>2</v>
      </c>
      <c r="H710" s="3" t="s">
        <v>15435</v>
      </c>
      <c r="I710" s="4" t="s">
        <v>15434</v>
      </c>
      <c r="J710" s="3" t="s">
        <v>15433</v>
      </c>
      <c r="K710" s="4" t="s">
        <v>1932</v>
      </c>
      <c r="L710" s="3" t="s">
        <v>15432</v>
      </c>
      <c r="M710" s="4"/>
      <c r="N710" s="3" t="s">
        <v>15431</v>
      </c>
      <c r="O710" s="4"/>
      <c r="P710" t="s">
        <v>907</v>
      </c>
      <c r="Q710" s="3"/>
      <c r="R710" s="4"/>
      <c r="S710" t="s">
        <v>907</v>
      </c>
      <c r="T710" s="3" t="s">
        <v>15430</v>
      </c>
      <c r="U710" s="4"/>
      <c r="V710" s="3"/>
      <c r="W710" s="4"/>
      <c r="X710" s="3" t="s">
        <v>15429</v>
      </c>
      <c r="Y710" s="4"/>
      <c r="Z710" t="s">
        <v>907</v>
      </c>
      <c r="AA710" s="3" t="s">
        <v>923</v>
      </c>
      <c r="AB710" s="4"/>
      <c r="AC710" s="3" t="s">
        <v>15428</v>
      </c>
      <c r="AD710" s="4"/>
      <c r="AE710" s="3" t="s">
        <v>15427</v>
      </c>
      <c r="AF710" s="4"/>
      <c r="AG710" s="3"/>
      <c r="AH710" s="4"/>
      <c r="AI710" s="3" t="s">
        <v>15426</v>
      </c>
      <c r="AJ710" s="4"/>
      <c r="AK710" s="3" t="s">
        <v>15425</v>
      </c>
      <c r="AL710" s="4"/>
      <c r="AM710" s="3" t="s">
        <v>15424</v>
      </c>
      <c r="AN710" s="4"/>
      <c r="AO710" s="3" t="s">
        <v>15423</v>
      </c>
      <c r="AP710" s="4"/>
      <c r="AQ710" s="3" t="s">
        <v>15422</v>
      </c>
      <c r="AR710" s="4"/>
      <c r="AS710" s="3" t="s">
        <v>923</v>
      </c>
      <c r="AT710" s="4"/>
      <c r="AU710" s="3" t="s">
        <v>15421</v>
      </c>
      <c r="AV710" s="4"/>
      <c r="AW710" s="3" t="s">
        <v>15420</v>
      </c>
      <c r="AX710" s="4"/>
      <c r="AY710" s="3" t="s">
        <v>15419</v>
      </c>
      <c r="AZ710" s="4"/>
      <c r="BA710" s="3" t="s">
        <v>15418</v>
      </c>
      <c r="BB710" s="4"/>
      <c r="BC710" s="3" t="s">
        <v>15417</v>
      </c>
      <c r="BD710" s="4"/>
      <c r="BE710" s="3" t="s">
        <v>1872</v>
      </c>
    </row>
    <row r="711" spans="2:57" customFormat="1">
      <c r="B711" t="str">
        <f>IFERROR(VLOOKUP(E711,Swadesh!$C$6:$D$212,2,FALSE),"")</f>
        <v/>
      </c>
      <c r="D711" t="s">
        <v>15396</v>
      </c>
      <c r="E711" s="6" t="s">
        <v>15416</v>
      </c>
      <c r="F711" s="5">
        <v>9.8800000000000008</v>
      </c>
      <c r="G711">
        <f t="shared" si="11"/>
        <v>2</v>
      </c>
      <c r="H711" s="3" t="s">
        <v>15415</v>
      </c>
      <c r="I711" s="4" t="s">
        <v>15414</v>
      </c>
      <c r="J711" s="3" t="s">
        <v>7829</v>
      </c>
      <c r="K711" s="4" t="s">
        <v>1129</v>
      </c>
      <c r="L711" s="3" t="s">
        <v>7828</v>
      </c>
      <c r="M711" s="4"/>
      <c r="N711" s="3" t="s">
        <v>15413</v>
      </c>
      <c r="O711" s="4"/>
      <c r="P711" t="s">
        <v>907</v>
      </c>
      <c r="Q711" s="3"/>
      <c r="R711" s="4" t="s">
        <v>15412</v>
      </c>
      <c r="S711" t="s">
        <v>907</v>
      </c>
      <c r="T711" s="3" t="s">
        <v>15411</v>
      </c>
      <c r="U711" s="4"/>
      <c r="V711" s="3" t="s">
        <v>15410</v>
      </c>
      <c r="W711" s="4"/>
      <c r="X711" s="3" t="s">
        <v>15409</v>
      </c>
      <c r="Y711" s="4" t="s">
        <v>15408</v>
      </c>
      <c r="Z711" t="s">
        <v>907</v>
      </c>
      <c r="AA711" s="3" t="s">
        <v>15407</v>
      </c>
      <c r="AB711" s="4"/>
      <c r="AC711" s="3" t="s">
        <v>15406</v>
      </c>
      <c r="AD711" s="4"/>
      <c r="AE711" s="3" t="s">
        <v>15405</v>
      </c>
      <c r="AF711" s="4"/>
      <c r="AG711" s="3"/>
      <c r="AH711" s="4"/>
      <c r="AI711" s="3" t="s">
        <v>15404</v>
      </c>
      <c r="AJ711" s="4"/>
      <c r="AK711" s="3" t="s">
        <v>15403</v>
      </c>
      <c r="AL711" s="4"/>
      <c r="AM711" s="3" t="s">
        <v>15402</v>
      </c>
      <c r="AN711" s="4"/>
      <c r="AO711" s="3" t="s">
        <v>15401</v>
      </c>
      <c r="AP711" s="4"/>
      <c r="AQ711" s="3" t="s">
        <v>7816</v>
      </c>
      <c r="AR711" s="4"/>
      <c r="AS711" s="3" t="s">
        <v>923</v>
      </c>
      <c r="AT711" s="4"/>
      <c r="AU711" s="3" t="s">
        <v>7815</v>
      </c>
      <c r="AV711" s="4"/>
      <c r="AW711" s="3" t="s">
        <v>15400</v>
      </c>
      <c r="AX711" s="4"/>
      <c r="AY711" s="3" t="s">
        <v>7813</v>
      </c>
      <c r="AZ711" s="4"/>
      <c r="BA711" s="3" t="s">
        <v>15399</v>
      </c>
      <c r="BB711" s="4"/>
      <c r="BC711" s="3" t="s">
        <v>15398</v>
      </c>
      <c r="BD711" s="4"/>
      <c r="BE711" s="3" t="s">
        <v>15397</v>
      </c>
    </row>
    <row r="712" spans="2:57" customFormat="1">
      <c r="B712" t="str">
        <f>IFERROR(VLOOKUP(E712,Swadesh!$C$6:$D$212,2,FALSE),"")</f>
        <v/>
      </c>
      <c r="D712" t="s">
        <v>15396</v>
      </c>
      <c r="E712" s="6" t="s">
        <v>15395</v>
      </c>
      <c r="F712" s="5">
        <v>9.89</v>
      </c>
      <c r="G712">
        <f t="shared" si="11"/>
        <v>2</v>
      </c>
      <c r="H712" s="3" t="s">
        <v>15394</v>
      </c>
      <c r="I712" s="4" t="s">
        <v>15393</v>
      </c>
      <c r="J712" s="3" t="s">
        <v>15392</v>
      </c>
      <c r="K712" s="4" t="s">
        <v>1129</v>
      </c>
      <c r="L712" s="3" t="s">
        <v>15391</v>
      </c>
      <c r="M712" s="4"/>
      <c r="N712" s="3" t="s">
        <v>15390</v>
      </c>
      <c r="O712" s="4"/>
      <c r="P712" t="s">
        <v>907</v>
      </c>
      <c r="Q712" s="3"/>
      <c r="R712" s="4"/>
      <c r="S712" t="s">
        <v>907</v>
      </c>
      <c r="T712" s="3" t="s">
        <v>15389</v>
      </c>
      <c r="U712" s="4"/>
      <c r="V712" s="3" t="s">
        <v>15388</v>
      </c>
      <c r="W712" s="4"/>
      <c r="X712" s="3"/>
      <c r="Y712" s="4"/>
      <c r="Z712" t="s">
        <v>907</v>
      </c>
      <c r="AA712" s="3" t="s">
        <v>15387</v>
      </c>
      <c r="AB712" s="4"/>
      <c r="AC712" s="3" t="s">
        <v>15386</v>
      </c>
      <c r="AD712" s="4"/>
      <c r="AE712" s="3" t="s">
        <v>15385</v>
      </c>
      <c r="AF712" s="4"/>
      <c r="AG712" s="3"/>
      <c r="AH712" s="4"/>
      <c r="AI712" s="3" t="s">
        <v>15384</v>
      </c>
      <c r="AJ712" s="4"/>
      <c r="AK712" s="3" t="s">
        <v>15383</v>
      </c>
      <c r="AL712" s="4"/>
      <c r="AM712" s="3" t="s">
        <v>15382</v>
      </c>
      <c r="AN712" s="4"/>
      <c r="AO712" s="3" t="s">
        <v>15381</v>
      </c>
      <c r="AP712" s="4"/>
      <c r="AQ712" s="3" t="s">
        <v>15380</v>
      </c>
      <c r="AR712" s="4"/>
      <c r="AS712" s="3" t="s">
        <v>923</v>
      </c>
      <c r="AT712" s="4"/>
      <c r="AU712" s="3" t="s">
        <v>15379</v>
      </c>
      <c r="AV712" s="4"/>
      <c r="AW712" s="3" t="s">
        <v>15378</v>
      </c>
      <c r="AX712" s="4"/>
      <c r="AY712" s="3" t="s">
        <v>15377</v>
      </c>
      <c r="AZ712" s="4"/>
      <c r="BA712" s="3" t="s">
        <v>15376</v>
      </c>
      <c r="BB712" s="4"/>
      <c r="BC712" s="3" t="s">
        <v>15375</v>
      </c>
      <c r="BD712" s="4"/>
      <c r="BE712" s="3" t="s">
        <v>15374</v>
      </c>
    </row>
    <row r="713" spans="2:57" customFormat="1">
      <c r="B713" t="str">
        <f>IFERROR(VLOOKUP(E713,Swadesh!$C$6:$D$212,2,FALSE),"")</f>
        <v/>
      </c>
      <c r="D713" t="s">
        <v>13460</v>
      </c>
      <c r="E713" s="6" t="s">
        <v>15373</v>
      </c>
      <c r="F713" s="5">
        <v>10.11</v>
      </c>
      <c r="G713">
        <f t="shared" si="11"/>
        <v>3</v>
      </c>
      <c r="H713" s="3" t="s">
        <v>15372</v>
      </c>
      <c r="I713" s="4"/>
      <c r="J713" s="3" t="s">
        <v>14763</v>
      </c>
      <c r="K713" s="4" t="s">
        <v>15371</v>
      </c>
      <c r="L713" s="3" t="s">
        <v>15370</v>
      </c>
      <c r="M713" s="4"/>
      <c r="N713" s="3" t="s">
        <v>15369</v>
      </c>
      <c r="O713" s="4"/>
      <c r="P713" t="s">
        <v>907</v>
      </c>
      <c r="Q713" s="3" t="s">
        <v>15368</v>
      </c>
      <c r="R713" s="4"/>
      <c r="S713" t="s">
        <v>907</v>
      </c>
      <c r="T713" s="3" t="s">
        <v>15367</v>
      </c>
      <c r="U713" s="4" t="s">
        <v>15366</v>
      </c>
      <c r="V713" s="3" t="s">
        <v>15365</v>
      </c>
      <c r="W713" s="4" t="s">
        <v>15364</v>
      </c>
      <c r="X713" s="3" t="s">
        <v>15363</v>
      </c>
      <c r="Y713" s="4"/>
      <c r="Z713" t="s">
        <v>907</v>
      </c>
      <c r="AA713" s="3" t="s">
        <v>15362</v>
      </c>
      <c r="AB713" s="4"/>
      <c r="AC713" s="3" t="s">
        <v>15361</v>
      </c>
      <c r="AD713" s="4"/>
      <c r="AE713" s="3" t="s">
        <v>15360</v>
      </c>
      <c r="AF713" s="4"/>
      <c r="AG713" s="3" t="s">
        <v>15359</v>
      </c>
      <c r="AH713" s="4"/>
      <c r="AI713" s="3" t="s">
        <v>15358</v>
      </c>
      <c r="AJ713" s="4"/>
      <c r="AK713" s="3" t="s">
        <v>15357</v>
      </c>
      <c r="AL713" s="4"/>
      <c r="AM713" s="3" t="s">
        <v>15356</v>
      </c>
      <c r="AN713" s="4"/>
      <c r="AO713" s="3" t="s">
        <v>15355</v>
      </c>
      <c r="AP713" s="4"/>
      <c r="AQ713" s="3" t="s">
        <v>15354</v>
      </c>
      <c r="AR713" s="4"/>
      <c r="AS713" s="3" t="s">
        <v>15353</v>
      </c>
      <c r="AT713" s="4" t="s">
        <v>15352</v>
      </c>
      <c r="AU713" s="3" t="s">
        <v>15351</v>
      </c>
      <c r="AV713" s="4"/>
      <c r="AW713" s="3" t="s">
        <v>15350</v>
      </c>
      <c r="AX713" s="4"/>
      <c r="AY713" s="3" t="s">
        <v>15349</v>
      </c>
      <c r="AZ713" s="4"/>
      <c r="BA713" s="3" t="s">
        <v>15348</v>
      </c>
      <c r="BB713" s="4" t="s">
        <v>15347</v>
      </c>
      <c r="BC713" s="3" t="s">
        <v>15346</v>
      </c>
      <c r="BD713" s="4"/>
      <c r="BE713" s="3" t="s">
        <v>15345</v>
      </c>
    </row>
    <row r="714" spans="2:57" customFormat="1">
      <c r="B714" t="str">
        <f>IFERROR(VLOOKUP(E714,Swadesh!$C$6:$D$212,2,FALSE),"")</f>
        <v/>
      </c>
      <c r="D714" t="s">
        <v>13460</v>
      </c>
      <c r="E714" s="6" t="s">
        <v>15344</v>
      </c>
      <c r="F714" s="5">
        <v>10.119999999999999</v>
      </c>
      <c r="G714">
        <f t="shared" si="11"/>
        <v>3</v>
      </c>
      <c r="H714" s="3" t="s">
        <v>15343</v>
      </c>
      <c r="I714" s="4"/>
      <c r="J714" s="3" t="s">
        <v>15342</v>
      </c>
      <c r="K714" s="4" t="s">
        <v>15341</v>
      </c>
      <c r="L714" s="3" t="s">
        <v>15340</v>
      </c>
      <c r="M714" s="4"/>
      <c r="N714" s="3" t="s">
        <v>15339</v>
      </c>
      <c r="O714" s="4"/>
      <c r="P714" t="s">
        <v>907</v>
      </c>
      <c r="Q714" s="3" t="s">
        <v>15338</v>
      </c>
      <c r="R714" s="4" t="s">
        <v>5858</v>
      </c>
      <c r="S714" t="s">
        <v>907</v>
      </c>
      <c r="T714" s="3" t="s">
        <v>15337</v>
      </c>
      <c r="U714" s="4"/>
      <c r="V714" s="3" t="s">
        <v>15336</v>
      </c>
      <c r="W714" s="4"/>
      <c r="X714" s="3" t="s">
        <v>15335</v>
      </c>
      <c r="Y714" s="4"/>
      <c r="Z714" t="s">
        <v>907</v>
      </c>
      <c r="AA714" s="3" t="s">
        <v>15334</v>
      </c>
      <c r="AB714" s="4" t="s">
        <v>15333</v>
      </c>
      <c r="AC714" s="3" t="s">
        <v>15332</v>
      </c>
      <c r="AD714" s="4"/>
      <c r="AE714" s="3" t="s">
        <v>15331</v>
      </c>
      <c r="AF714" s="4"/>
      <c r="AG714" s="3" t="s">
        <v>15330</v>
      </c>
      <c r="AH714" s="4"/>
      <c r="AI714" s="3" t="s">
        <v>15329</v>
      </c>
      <c r="AJ714" s="4"/>
      <c r="AK714" s="3" t="s">
        <v>15328</v>
      </c>
      <c r="AL714" s="4"/>
      <c r="AM714" s="3" t="s">
        <v>15327</v>
      </c>
      <c r="AN714" s="4"/>
      <c r="AO714" s="3" t="s">
        <v>15326</v>
      </c>
      <c r="AP714" s="4"/>
      <c r="AQ714" s="3" t="s">
        <v>15325</v>
      </c>
      <c r="AR714" s="4"/>
      <c r="AS714" s="3" t="s">
        <v>15324</v>
      </c>
      <c r="AT714" s="4" t="s">
        <v>15323</v>
      </c>
      <c r="AU714" s="3" t="s">
        <v>15322</v>
      </c>
      <c r="AV714" s="4"/>
      <c r="AW714" s="3" t="s">
        <v>15321</v>
      </c>
      <c r="AX714" s="4"/>
      <c r="AY714" s="3" t="s">
        <v>15320</v>
      </c>
      <c r="AZ714" s="4"/>
      <c r="BA714" s="3" t="s">
        <v>15319</v>
      </c>
      <c r="BB714" s="4"/>
      <c r="BC714" s="3" t="s">
        <v>15318</v>
      </c>
      <c r="BD714" s="4"/>
      <c r="BE714" s="3" t="s">
        <v>15317</v>
      </c>
    </row>
    <row r="715" spans="2:57" customFormat="1">
      <c r="B715" t="str">
        <f>IFERROR(VLOOKUP(E715,Swadesh!$C$6:$D$212,2,FALSE),"")</f>
        <v/>
      </c>
      <c r="D715" t="s">
        <v>13460</v>
      </c>
      <c r="E715" s="6" t="s">
        <v>15316</v>
      </c>
      <c r="F715" s="5">
        <v>10.130000000000001</v>
      </c>
      <c r="G715">
        <f t="shared" si="11"/>
        <v>3</v>
      </c>
      <c r="H715" s="3" t="s">
        <v>15315</v>
      </c>
      <c r="I715" s="4"/>
      <c r="J715" s="3" t="s">
        <v>15314</v>
      </c>
      <c r="K715" s="4"/>
      <c r="L715" s="3" t="s">
        <v>15313</v>
      </c>
      <c r="M715" s="4"/>
      <c r="N715" s="3" t="s">
        <v>15312</v>
      </c>
      <c r="O715" s="4"/>
      <c r="P715" t="s">
        <v>907</v>
      </c>
      <c r="Q715" s="3" t="s">
        <v>15311</v>
      </c>
      <c r="R715" s="4" t="s">
        <v>15310</v>
      </c>
      <c r="S715" t="s">
        <v>907</v>
      </c>
      <c r="T715" s="3" t="s">
        <v>15309</v>
      </c>
      <c r="U715" s="4" t="s">
        <v>15308</v>
      </c>
      <c r="V715" s="3" t="s">
        <v>15307</v>
      </c>
      <c r="W715" s="4"/>
      <c r="X715" s="3"/>
      <c r="Y715" s="4"/>
      <c r="Z715" t="s">
        <v>907</v>
      </c>
      <c r="AA715" s="3" t="s">
        <v>15306</v>
      </c>
      <c r="AB715" s="4"/>
      <c r="AC715" s="3" t="s">
        <v>15305</v>
      </c>
      <c r="AD715" s="4"/>
      <c r="AE715" s="3" t="s">
        <v>15304</v>
      </c>
      <c r="AF715" s="4"/>
      <c r="AG715" s="3" t="s">
        <v>15303</v>
      </c>
      <c r="AH715" s="4"/>
      <c r="AI715" s="3" t="s">
        <v>15302</v>
      </c>
      <c r="AJ715" s="4"/>
      <c r="AK715" s="3" t="s">
        <v>15301</v>
      </c>
      <c r="AL715" s="4"/>
      <c r="AM715" s="3" t="s">
        <v>15300</v>
      </c>
      <c r="AN715" s="4"/>
      <c r="AO715" s="3" t="s">
        <v>15299</v>
      </c>
      <c r="AP715" s="4"/>
      <c r="AQ715" s="3" t="s">
        <v>15298</v>
      </c>
      <c r="AR715" s="4"/>
      <c r="AS715" s="3" t="s">
        <v>923</v>
      </c>
      <c r="AT715" s="4"/>
      <c r="AU715" s="3" t="s">
        <v>15297</v>
      </c>
      <c r="AV715" s="4"/>
      <c r="AW715" s="3" t="s">
        <v>15296</v>
      </c>
      <c r="AX715" s="4" t="s">
        <v>15295</v>
      </c>
      <c r="AY715" s="3" t="s">
        <v>15294</v>
      </c>
      <c r="AZ715" s="4"/>
      <c r="BA715" s="3" t="s">
        <v>15293</v>
      </c>
      <c r="BB715" s="4"/>
      <c r="BC715" s="3" t="s">
        <v>15192</v>
      </c>
      <c r="BD715" s="4"/>
      <c r="BE715" s="3" t="s">
        <v>15292</v>
      </c>
    </row>
    <row r="716" spans="2:57" customFormat="1">
      <c r="B716" t="str">
        <f>IFERROR(VLOOKUP(E716,Swadesh!$C$6:$D$212,2,FALSE),"")</f>
        <v/>
      </c>
      <c r="D716" t="s">
        <v>13460</v>
      </c>
      <c r="E716" s="6" t="s">
        <v>15291</v>
      </c>
      <c r="F716" s="5">
        <v>10.14</v>
      </c>
      <c r="G716">
        <f t="shared" si="11"/>
        <v>3</v>
      </c>
      <c r="H716" s="3" t="s">
        <v>15290</v>
      </c>
      <c r="I716" s="4" t="s">
        <v>15289</v>
      </c>
      <c r="J716" s="3" t="s">
        <v>15288</v>
      </c>
      <c r="K716" s="4" t="s">
        <v>15287</v>
      </c>
      <c r="L716" s="3" t="s">
        <v>15212</v>
      </c>
      <c r="M716" s="4"/>
      <c r="N716" s="3" t="s">
        <v>15286</v>
      </c>
      <c r="O716" s="4"/>
      <c r="P716" t="s">
        <v>907</v>
      </c>
      <c r="Q716" s="3" t="s">
        <v>15285</v>
      </c>
      <c r="R716" s="4"/>
      <c r="S716" t="s">
        <v>907</v>
      </c>
      <c r="T716" s="3" t="s">
        <v>15284</v>
      </c>
      <c r="U716" s="4"/>
      <c r="V716" s="3" t="s">
        <v>15283</v>
      </c>
      <c r="W716" s="4"/>
      <c r="X716" s="3" t="s">
        <v>15282</v>
      </c>
      <c r="Y716" s="4"/>
      <c r="Z716" t="s">
        <v>907</v>
      </c>
      <c r="AA716" s="3" t="s">
        <v>15281</v>
      </c>
      <c r="AB716" s="4" t="s">
        <v>15280</v>
      </c>
      <c r="AC716" s="3" t="s">
        <v>15279</v>
      </c>
      <c r="AD716" s="4"/>
      <c r="AE716" s="3" t="s">
        <v>15278</v>
      </c>
      <c r="AF716" s="4"/>
      <c r="AG716" s="3"/>
      <c r="AH716" s="4"/>
      <c r="AI716" s="3" t="s">
        <v>15277</v>
      </c>
      <c r="AJ716" s="4"/>
      <c r="AK716" s="3" t="s">
        <v>15276</v>
      </c>
      <c r="AL716" s="4"/>
      <c r="AM716" s="3" t="s">
        <v>15275</v>
      </c>
      <c r="AN716" s="4"/>
      <c r="AO716" s="3" t="s">
        <v>15274</v>
      </c>
      <c r="AP716" s="4"/>
      <c r="AQ716" s="3" t="s">
        <v>15273</v>
      </c>
      <c r="AR716" s="4"/>
      <c r="AS716" s="3" t="e">
        <f>-windan</f>
        <v>#NAME?</v>
      </c>
      <c r="AT716" s="4"/>
      <c r="AU716" s="3" t="s">
        <v>15272</v>
      </c>
      <c r="AV716" s="4"/>
      <c r="AW716" s="3" t="s">
        <v>15271</v>
      </c>
      <c r="AX716" s="4"/>
      <c r="AY716" s="3" t="s">
        <v>15270</v>
      </c>
      <c r="AZ716" s="4"/>
      <c r="BA716" s="3" t="s">
        <v>15269</v>
      </c>
      <c r="BB716" s="4"/>
      <c r="BC716" s="3" t="s">
        <v>15268</v>
      </c>
      <c r="BD716" s="4"/>
      <c r="BE716" s="3" t="s">
        <v>15267</v>
      </c>
    </row>
    <row r="717" spans="2:57" customFormat="1">
      <c r="B717" t="str">
        <f>IFERROR(VLOOKUP(E717,Swadesh!$C$6:$D$212,2,FALSE),"")</f>
        <v/>
      </c>
      <c r="D717" t="s">
        <v>13460</v>
      </c>
      <c r="E717" s="6" t="s">
        <v>15266</v>
      </c>
      <c r="F717" s="5">
        <v>10.15</v>
      </c>
      <c r="G717">
        <f t="shared" si="11"/>
        <v>3</v>
      </c>
      <c r="H717" s="3" t="s">
        <v>15265</v>
      </c>
      <c r="I717" s="4" t="s">
        <v>15264</v>
      </c>
      <c r="J717" s="3" t="s">
        <v>15263</v>
      </c>
      <c r="K717" s="4" t="s">
        <v>959</v>
      </c>
      <c r="L717" s="3" t="s">
        <v>15262</v>
      </c>
      <c r="M717" s="4"/>
      <c r="N717" s="3" t="s">
        <v>15261</v>
      </c>
      <c r="O717" s="4"/>
      <c r="P717" t="s">
        <v>907</v>
      </c>
      <c r="Q717" s="3"/>
      <c r="R717" s="4"/>
      <c r="S717" t="s">
        <v>907</v>
      </c>
      <c r="T717" s="3" t="s">
        <v>15260</v>
      </c>
      <c r="U717" s="4"/>
      <c r="V717" s="3" t="s">
        <v>15259</v>
      </c>
      <c r="W717" s="4"/>
      <c r="X717" s="3" t="s">
        <v>15258</v>
      </c>
      <c r="Y717" s="4"/>
      <c r="Z717" t="s">
        <v>907</v>
      </c>
      <c r="AA717" s="3" t="s">
        <v>15257</v>
      </c>
      <c r="AB717" s="4" t="s">
        <v>15256</v>
      </c>
      <c r="AC717" s="3" t="s">
        <v>15255</v>
      </c>
      <c r="AD717" s="4"/>
      <c r="AE717" s="3" t="s">
        <v>15254</v>
      </c>
      <c r="AF717" s="4"/>
      <c r="AG717" s="3"/>
      <c r="AH717" s="4"/>
      <c r="AI717" s="3" t="s">
        <v>15253</v>
      </c>
      <c r="AJ717" s="4"/>
      <c r="AK717" s="3" t="s">
        <v>15252</v>
      </c>
      <c r="AL717" s="4"/>
      <c r="AM717" s="3" t="s">
        <v>15251</v>
      </c>
      <c r="AN717" s="4"/>
      <c r="AO717" s="3" t="s">
        <v>15250</v>
      </c>
      <c r="AP717" s="4"/>
      <c r="AQ717" s="3" t="s">
        <v>15249</v>
      </c>
      <c r="AR717" s="4"/>
      <c r="AS717" s="3" t="s">
        <v>15248</v>
      </c>
      <c r="AT717" s="4"/>
      <c r="AU717" s="3" t="s">
        <v>15247</v>
      </c>
      <c r="AV717" s="4"/>
      <c r="AW717" s="3" t="s">
        <v>15246</v>
      </c>
      <c r="AX717" s="4" t="s">
        <v>15245</v>
      </c>
      <c r="AY717" s="3" t="s">
        <v>15244</v>
      </c>
      <c r="AZ717" s="4"/>
      <c r="BA717" s="3" t="s">
        <v>15243</v>
      </c>
      <c r="BB717" s="4"/>
      <c r="BC717" s="3" t="s">
        <v>15242</v>
      </c>
      <c r="BD717" s="4"/>
      <c r="BE717" s="3" t="s">
        <v>15241</v>
      </c>
    </row>
    <row r="718" spans="2:57" customFormat="1">
      <c r="B718" t="str">
        <f>IFERROR(VLOOKUP(E718,Swadesh!$C$6:$D$212,2,FALSE),"")</f>
        <v/>
      </c>
      <c r="D718" t="s">
        <v>13460</v>
      </c>
      <c r="E718" s="6" t="s">
        <v>15240</v>
      </c>
      <c r="F718" s="5">
        <v>10.16</v>
      </c>
      <c r="G718">
        <f t="shared" si="11"/>
        <v>3</v>
      </c>
      <c r="H718" s="3" t="s">
        <v>15239</v>
      </c>
      <c r="I718" s="4" t="s">
        <v>15238</v>
      </c>
      <c r="J718" s="3" t="s">
        <v>15237</v>
      </c>
      <c r="K718" s="4" t="s">
        <v>15236</v>
      </c>
      <c r="L718" s="3" t="s">
        <v>15235</v>
      </c>
      <c r="M718" s="4"/>
      <c r="N718" s="3" t="s">
        <v>15234</v>
      </c>
      <c r="O718" s="4"/>
      <c r="P718" t="s">
        <v>907</v>
      </c>
      <c r="Q718" s="3"/>
      <c r="R718" s="4" t="s">
        <v>15233</v>
      </c>
      <c r="S718" t="s">
        <v>907</v>
      </c>
      <c r="T718" s="3"/>
      <c r="U718" s="4"/>
      <c r="V718" s="3" t="s">
        <v>15232</v>
      </c>
      <c r="W718" s="4"/>
      <c r="X718" s="3" t="s">
        <v>15231</v>
      </c>
      <c r="Y718" s="4"/>
      <c r="Z718" t="s">
        <v>907</v>
      </c>
      <c r="AA718" s="3"/>
      <c r="AB718" s="4"/>
      <c r="AC718" s="3" t="s">
        <v>15230</v>
      </c>
      <c r="AD718" s="4"/>
      <c r="AE718" s="3" t="s">
        <v>15229</v>
      </c>
      <c r="AF718" s="4" t="s">
        <v>15228</v>
      </c>
      <c r="AG718" s="3"/>
      <c r="AH718" s="4"/>
      <c r="AI718" s="3" t="s">
        <v>15227</v>
      </c>
      <c r="AJ718" s="4"/>
      <c r="AK718" s="3" t="s">
        <v>15226</v>
      </c>
      <c r="AL718" s="4"/>
      <c r="AM718" s="3" t="s">
        <v>15225</v>
      </c>
      <c r="AN718" s="4"/>
      <c r="AO718" s="3"/>
      <c r="AP718" s="4"/>
      <c r="AQ718" s="3" t="s">
        <v>15224</v>
      </c>
      <c r="AR718" s="4"/>
      <c r="AS718" s="3" t="s">
        <v>15223</v>
      </c>
      <c r="AT718" s="4" t="s">
        <v>15222</v>
      </c>
      <c r="AU718" s="3" t="s">
        <v>15221</v>
      </c>
      <c r="AV718" s="4"/>
      <c r="AW718" s="3" t="s">
        <v>15220</v>
      </c>
      <c r="AX718" s="4"/>
      <c r="AY718" s="3" t="s">
        <v>15219</v>
      </c>
      <c r="AZ718" s="4"/>
      <c r="BA718" s="3" t="s">
        <v>15218</v>
      </c>
      <c r="BB718" s="4"/>
      <c r="BC718" s="3" t="s">
        <v>15217</v>
      </c>
      <c r="BD718" s="4"/>
      <c r="BE718" s="3" t="s">
        <v>15216</v>
      </c>
    </row>
    <row r="719" spans="2:57" customFormat="1">
      <c r="B719" t="str">
        <f>IFERROR(VLOOKUP(E719,Swadesh!$C$6:$D$212,2,FALSE),"")</f>
        <v/>
      </c>
      <c r="D719" t="s">
        <v>13460</v>
      </c>
      <c r="E719" s="6" t="s">
        <v>15215</v>
      </c>
      <c r="F719" s="5">
        <v>10.17</v>
      </c>
      <c r="G719">
        <f t="shared" si="11"/>
        <v>3</v>
      </c>
      <c r="H719" s="3" t="s">
        <v>15214</v>
      </c>
      <c r="I719" s="4"/>
      <c r="J719" s="3" t="s">
        <v>15213</v>
      </c>
      <c r="K719" s="4"/>
      <c r="L719" s="3" t="s">
        <v>15212</v>
      </c>
      <c r="M719" s="4"/>
      <c r="N719" s="3" t="s">
        <v>15211</v>
      </c>
      <c r="O719" s="4"/>
      <c r="P719" t="s">
        <v>907</v>
      </c>
      <c r="Q719" s="3" t="s">
        <v>15210</v>
      </c>
      <c r="R719" s="4" t="s">
        <v>15209</v>
      </c>
      <c r="S719" t="s">
        <v>907</v>
      </c>
      <c r="T719" s="3" t="s">
        <v>15208</v>
      </c>
      <c r="U719" s="4"/>
      <c r="V719" s="3" t="s">
        <v>15207</v>
      </c>
      <c r="W719" s="4"/>
      <c r="X719" s="3" t="s">
        <v>15206</v>
      </c>
      <c r="Y719" s="4"/>
      <c r="Z719" t="s">
        <v>907</v>
      </c>
      <c r="AA719" s="3" t="s">
        <v>15205</v>
      </c>
      <c r="AB719" s="4" t="s">
        <v>15204</v>
      </c>
      <c r="AC719" s="3" t="s">
        <v>15203</v>
      </c>
      <c r="AD719" s="4"/>
      <c r="AE719" s="3" t="s">
        <v>15202</v>
      </c>
      <c r="AF719" s="4"/>
      <c r="AG719" s="3"/>
      <c r="AH719" s="4"/>
      <c r="AI719" s="3" t="s">
        <v>15201</v>
      </c>
      <c r="AJ719" s="4"/>
      <c r="AK719" s="3" t="s">
        <v>15200</v>
      </c>
      <c r="AL719" s="4"/>
      <c r="AM719" s="3" t="s">
        <v>15199</v>
      </c>
      <c r="AN719" s="4"/>
      <c r="AO719" s="3"/>
      <c r="AP719" s="4"/>
      <c r="AQ719" s="3" t="s">
        <v>15198</v>
      </c>
      <c r="AR719" s="4"/>
      <c r="AS719" s="3" t="s">
        <v>15197</v>
      </c>
      <c r="AT719" s="4"/>
      <c r="AU719" s="3" t="s">
        <v>15196</v>
      </c>
      <c r="AV719" s="4"/>
      <c r="AW719" s="3" t="s">
        <v>15195</v>
      </c>
      <c r="AX719" s="4"/>
      <c r="AY719" s="3" t="s">
        <v>15194</v>
      </c>
      <c r="AZ719" s="4"/>
      <c r="BA719" s="3" t="s">
        <v>15193</v>
      </c>
      <c r="BB719" s="4"/>
      <c r="BC719" s="3" t="s">
        <v>15192</v>
      </c>
      <c r="BD719" s="4"/>
      <c r="BE719" s="3" t="s">
        <v>15191</v>
      </c>
    </row>
    <row r="720" spans="2:57" customFormat="1">
      <c r="B720" t="str">
        <f>IFERROR(VLOOKUP(E720,Swadesh!$C$6:$D$212,2,FALSE),"")</f>
        <v/>
      </c>
      <c r="D720" t="s">
        <v>13460</v>
      </c>
      <c r="E720" s="6" t="s">
        <v>15190</v>
      </c>
      <c r="F720" s="5">
        <v>10.210000000000001</v>
      </c>
      <c r="G720">
        <f t="shared" si="11"/>
        <v>3</v>
      </c>
      <c r="H720" s="3" t="s">
        <v>15189</v>
      </c>
      <c r="I720" s="4" t="s">
        <v>15188</v>
      </c>
      <c r="J720" s="3" t="s">
        <v>15187</v>
      </c>
      <c r="K720" s="4"/>
      <c r="L720" s="3" t="s">
        <v>15186</v>
      </c>
      <c r="M720" s="4"/>
      <c r="N720" s="3" t="s">
        <v>15185</v>
      </c>
      <c r="O720" s="4"/>
      <c r="P720" t="s">
        <v>907</v>
      </c>
      <c r="Q720" s="3"/>
      <c r="R720" s="4"/>
      <c r="S720" t="s">
        <v>907</v>
      </c>
      <c r="T720" s="3" t="s">
        <v>15184</v>
      </c>
      <c r="U720" s="4" t="s">
        <v>15183</v>
      </c>
      <c r="V720" s="3" t="s">
        <v>15182</v>
      </c>
      <c r="W720" s="4" t="s">
        <v>15181</v>
      </c>
      <c r="X720" s="3" t="s">
        <v>15180</v>
      </c>
      <c r="Y720" s="4"/>
      <c r="Z720" t="s">
        <v>907</v>
      </c>
      <c r="AA720" s="3" t="s">
        <v>15179</v>
      </c>
      <c r="AB720" s="4" t="s">
        <v>15178</v>
      </c>
      <c r="AC720" s="3" t="s">
        <v>15177</v>
      </c>
      <c r="AD720" s="4"/>
      <c r="AE720" s="3" t="s">
        <v>14463</v>
      </c>
      <c r="AF720" s="4" t="s">
        <v>15176</v>
      </c>
      <c r="AG720" s="3" t="s">
        <v>15175</v>
      </c>
      <c r="AH720" s="4"/>
      <c r="AI720" s="3" t="s">
        <v>15174</v>
      </c>
      <c r="AJ720" s="4"/>
      <c r="AK720" s="3" t="s">
        <v>14483</v>
      </c>
      <c r="AL720" s="4"/>
      <c r="AM720" s="3" t="s">
        <v>15173</v>
      </c>
      <c r="AN720" s="4"/>
      <c r="AO720" s="3" t="s">
        <v>15172</v>
      </c>
      <c r="AP720" s="4"/>
      <c r="AQ720" s="3" t="s">
        <v>15171</v>
      </c>
      <c r="AR720" s="4"/>
      <c r="AS720" s="3" t="s">
        <v>15170</v>
      </c>
      <c r="AT720" s="4"/>
      <c r="AU720" s="3" t="s">
        <v>15169</v>
      </c>
      <c r="AV720" s="4"/>
      <c r="AW720" s="3" t="s">
        <v>15168</v>
      </c>
      <c r="AX720" s="4"/>
      <c r="AY720" s="3" t="s">
        <v>15167</v>
      </c>
      <c r="AZ720" s="4"/>
      <c r="BA720" s="3" t="s">
        <v>15166</v>
      </c>
      <c r="BB720" s="4"/>
      <c r="BC720" s="3" t="s">
        <v>15165</v>
      </c>
      <c r="BD720" s="4"/>
      <c r="BE720" s="3" t="s">
        <v>15164</v>
      </c>
    </row>
    <row r="721" spans="2:57" customFormat="1">
      <c r="B721" t="str">
        <f>IFERROR(VLOOKUP(E721,Swadesh!$C$6:$D$212,2,FALSE),"")</f>
        <v/>
      </c>
      <c r="D721" t="s">
        <v>13460</v>
      </c>
      <c r="E721" s="6" t="s">
        <v>15163</v>
      </c>
      <c r="F721" s="5">
        <v>10.220000000000001</v>
      </c>
      <c r="G721">
        <f t="shared" si="11"/>
        <v>3</v>
      </c>
      <c r="H721" s="3" t="s">
        <v>15162</v>
      </c>
      <c r="I721" s="4" t="s">
        <v>15161</v>
      </c>
      <c r="J721" s="3" t="s">
        <v>15160</v>
      </c>
      <c r="K721" s="4"/>
      <c r="L721" s="3" t="s">
        <v>15159</v>
      </c>
      <c r="M721" s="4"/>
      <c r="N721" s="3" t="s">
        <v>15158</v>
      </c>
      <c r="O721" s="4"/>
      <c r="P721" t="s">
        <v>907</v>
      </c>
      <c r="Q721" s="3"/>
      <c r="R721" s="4" t="s">
        <v>15157</v>
      </c>
      <c r="S721" t="s">
        <v>907</v>
      </c>
      <c r="T721" s="3" t="s">
        <v>15156</v>
      </c>
      <c r="U721" s="4" t="s">
        <v>15155</v>
      </c>
      <c r="V721" s="3" t="s">
        <v>15154</v>
      </c>
      <c r="W721" s="4" t="s">
        <v>15153</v>
      </c>
      <c r="X721" s="3" t="s">
        <v>15152</v>
      </c>
      <c r="Y721" s="4"/>
      <c r="Z721" t="s">
        <v>907</v>
      </c>
      <c r="AA721" s="3" t="s">
        <v>15151</v>
      </c>
      <c r="AB721" s="4" t="s">
        <v>15150</v>
      </c>
      <c r="AC721" s="3" t="s">
        <v>15149</v>
      </c>
      <c r="AD721" s="4"/>
      <c r="AE721" s="3" t="s">
        <v>15148</v>
      </c>
      <c r="AF721" s="4" t="s">
        <v>15147</v>
      </c>
      <c r="AG721" s="3" t="s">
        <v>15146</v>
      </c>
      <c r="AH721" s="4"/>
      <c r="AI721" s="3" t="s">
        <v>15145</v>
      </c>
      <c r="AJ721" s="4"/>
      <c r="AK721" s="3" t="s">
        <v>14483</v>
      </c>
      <c r="AL721" s="4"/>
      <c r="AM721" s="3" t="s">
        <v>15144</v>
      </c>
      <c r="AN721" s="4"/>
      <c r="AO721" s="3" t="s">
        <v>15143</v>
      </c>
      <c r="AP721" s="4"/>
      <c r="AQ721" s="3" t="s">
        <v>15142</v>
      </c>
      <c r="AR721" s="4" t="s">
        <v>15141</v>
      </c>
      <c r="AS721" s="3" t="s">
        <v>15140</v>
      </c>
      <c r="AT721" s="4"/>
      <c r="AU721" s="3" t="s">
        <v>15139</v>
      </c>
      <c r="AV721" s="4"/>
      <c r="AW721" s="3" t="s">
        <v>15138</v>
      </c>
      <c r="AX721" s="4"/>
      <c r="AY721" s="3" t="s">
        <v>15137</v>
      </c>
      <c r="AZ721" s="4"/>
      <c r="BA721" s="3" t="s">
        <v>15136</v>
      </c>
      <c r="BB721" s="4"/>
      <c r="BC721" s="3" t="s">
        <v>15135</v>
      </c>
      <c r="BD721" s="4"/>
      <c r="BE721" s="3" t="s">
        <v>15134</v>
      </c>
    </row>
    <row r="722" spans="2:57" customFormat="1">
      <c r="B722">
        <f>IFERROR(VLOOKUP(E722,Swadesh!$C$6:$D$212,2,FALSE),"")</f>
        <v>127</v>
      </c>
      <c r="D722" t="s">
        <v>13460</v>
      </c>
      <c r="E722" s="6" t="s">
        <v>15133</v>
      </c>
      <c r="F722" s="5">
        <v>10.23</v>
      </c>
      <c r="G722">
        <f t="shared" si="11"/>
        <v>3</v>
      </c>
      <c r="H722" s="3" t="s">
        <v>15132</v>
      </c>
      <c r="I722" s="4" t="s">
        <v>15131</v>
      </c>
      <c r="J722" s="3" t="s">
        <v>15130</v>
      </c>
      <c r="K722" s="4"/>
      <c r="L722" s="3" t="s">
        <v>15129</v>
      </c>
      <c r="M722" s="4"/>
      <c r="N722" s="3" t="s">
        <v>15128</v>
      </c>
      <c r="O722" s="4"/>
      <c r="P722" t="s">
        <v>907</v>
      </c>
      <c r="Q722" s="3" t="s">
        <v>15127</v>
      </c>
      <c r="R722" s="4" t="s">
        <v>15126</v>
      </c>
      <c r="S722" t="s">
        <v>907</v>
      </c>
      <c r="T722" s="3" t="s">
        <v>15125</v>
      </c>
      <c r="U722" s="4" t="s">
        <v>15124</v>
      </c>
      <c r="V722" s="3" t="s">
        <v>15123</v>
      </c>
      <c r="W722" s="4" t="s">
        <v>15122</v>
      </c>
      <c r="X722" s="3"/>
      <c r="Y722" s="4"/>
      <c r="Z722" t="s">
        <v>907</v>
      </c>
      <c r="AA722" s="3" t="s">
        <v>15121</v>
      </c>
      <c r="AB722" s="4" t="s">
        <v>15120</v>
      </c>
      <c r="AC722" s="3" t="s">
        <v>15119</v>
      </c>
      <c r="AD722" s="4"/>
      <c r="AE722" s="3" t="s">
        <v>15118</v>
      </c>
      <c r="AF722" s="4"/>
      <c r="AG722" s="3" t="s">
        <v>15117</v>
      </c>
      <c r="AH722" s="4"/>
      <c r="AI722" s="3" t="s">
        <v>15116</v>
      </c>
      <c r="AJ722" s="4"/>
      <c r="AK722" s="3" t="s">
        <v>15115</v>
      </c>
      <c r="AL722" s="4"/>
      <c r="AM722" s="3" t="s">
        <v>15114</v>
      </c>
      <c r="AN722" s="4"/>
      <c r="AO722" s="3" t="s">
        <v>15113</v>
      </c>
      <c r="AP722" s="4"/>
      <c r="AQ722" s="3" t="s">
        <v>15113</v>
      </c>
      <c r="AR722" s="4"/>
      <c r="AS722" s="3" t="s">
        <v>15112</v>
      </c>
      <c r="AT722" s="4"/>
      <c r="AU722" s="3" t="s">
        <v>15111</v>
      </c>
      <c r="AV722" s="4"/>
      <c r="AW722" s="3" t="s">
        <v>15110</v>
      </c>
      <c r="AX722" s="4" t="s">
        <v>15109</v>
      </c>
      <c r="AY722" s="3" t="s">
        <v>15108</v>
      </c>
      <c r="AZ722" s="4"/>
      <c r="BA722" s="3" t="s">
        <v>15107</v>
      </c>
      <c r="BB722" s="4"/>
      <c r="BC722" s="3" t="s">
        <v>15106</v>
      </c>
      <c r="BD722" s="4"/>
      <c r="BE722" s="3" t="s">
        <v>15105</v>
      </c>
    </row>
    <row r="723" spans="2:57" customFormat="1">
      <c r="B723" t="str">
        <f>IFERROR(VLOOKUP(E723,Swadesh!$C$6:$D$212,2,FALSE),"")</f>
        <v/>
      </c>
      <c r="D723" t="s">
        <v>13460</v>
      </c>
      <c r="E723" s="6" t="s">
        <v>15104</v>
      </c>
      <c r="F723" s="5">
        <v>10.24</v>
      </c>
      <c r="G723">
        <f t="shared" si="11"/>
        <v>3</v>
      </c>
      <c r="H723" s="3" t="s">
        <v>15103</v>
      </c>
      <c r="I723" s="4" t="s">
        <v>15102</v>
      </c>
      <c r="J723" s="3" t="s">
        <v>15101</v>
      </c>
      <c r="K723" s="4" t="s">
        <v>15100</v>
      </c>
      <c r="L723" s="3" t="s">
        <v>15099</v>
      </c>
      <c r="M723" s="4"/>
      <c r="N723" s="3" t="s">
        <v>15098</v>
      </c>
      <c r="O723" s="4"/>
      <c r="P723" t="s">
        <v>907</v>
      </c>
      <c r="Q723" s="3"/>
      <c r="R723" s="4" t="s">
        <v>15097</v>
      </c>
      <c r="S723" t="s">
        <v>907</v>
      </c>
      <c r="T723" s="3" t="s">
        <v>15096</v>
      </c>
      <c r="U723" s="4"/>
      <c r="V723" s="3" t="s">
        <v>15095</v>
      </c>
      <c r="W723" s="4" t="s">
        <v>15094</v>
      </c>
      <c r="X723" s="3" t="s">
        <v>15093</v>
      </c>
      <c r="Y723" s="4"/>
      <c r="Z723" t="s">
        <v>907</v>
      </c>
      <c r="AA723" s="3" t="s">
        <v>15092</v>
      </c>
      <c r="AB723" s="4"/>
      <c r="AC723" s="3" t="s">
        <v>15091</v>
      </c>
      <c r="AD723" s="4"/>
      <c r="AE723" s="3" t="s">
        <v>15090</v>
      </c>
      <c r="AF723" s="4"/>
      <c r="AG723" s="3" t="s">
        <v>15089</v>
      </c>
      <c r="AH723" s="4"/>
      <c r="AI723" s="3" t="s">
        <v>15088</v>
      </c>
      <c r="AJ723" s="4" t="s">
        <v>15087</v>
      </c>
      <c r="AK723" s="3" t="s">
        <v>15086</v>
      </c>
      <c r="AL723" s="4"/>
      <c r="AM723" s="3" t="s">
        <v>15085</v>
      </c>
      <c r="AN723" s="4"/>
      <c r="AO723" s="3" t="s">
        <v>15084</v>
      </c>
      <c r="AP723" s="4"/>
      <c r="AQ723" s="3" t="s">
        <v>15083</v>
      </c>
      <c r="AR723" s="4"/>
      <c r="AS723" s="3" t="s">
        <v>923</v>
      </c>
      <c r="AT723" s="4"/>
      <c r="AU723" s="3" t="s">
        <v>15082</v>
      </c>
      <c r="AV723" s="4"/>
      <c r="AW723" s="3" t="s">
        <v>15081</v>
      </c>
      <c r="AX723" s="4"/>
      <c r="AY723" s="3" t="s">
        <v>15080</v>
      </c>
      <c r="AZ723" s="4"/>
      <c r="BA723" s="3" t="s">
        <v>15079</v>
      </c>
      <c r="BB723" s="4"/>
      <c r="BC723" s="3" t="s">
        <v>15078</v>
      </c>
      <c r="BD723" s="4"/>
      <c r="BE723" s="3" t="s">
        <v>15077</v>
      </c>
    </row>
    <row r="724" spans="2:57" customFormat="1">
      <c r="B724">
        <f>IFERROR(VLOOKUP(E724,Swadesh!$C$6:$D$212,2,FALSE),"")</f>
        <v>136</v>
      </c>
      <c r="D724" t="s">
        <v>13460</v>
      </c>
      <c r="E724" s="6" t="s">
        <v>15076</v>
      </c>
      <c r="F724" s="5">
        <v>10.25</v>
      </c>
      <c r="G724">
        <f t="shared" si="11"/>
        <v>3</v>
      </c>
      <c r="H724" s="3" t="s">
        <v>15075</v>
      </c>
      <c r="I724" s="4"/>
      <c r="J724" s="3" t="s">
        <v>15074</v>
      </c>
      <c r="K724" s="4"/>
      <c r="L724" s="3" t="s">
        <v>15073</v>
      </c>
      <c r="M724" s="4" t="s">
        <v>4746</v>
      </c>
      <c r="N724" s="3" t="s">
        <v>15072</v>
      </c>
      <c r="O724" s="4"/>
      <c r="P724" t="s">
        <v>907</v>
      </c>
      <c r="Q724" s="3"/>
      <c r="R724" s="4"/>
      <c r="S724" t="s">
        <v>907</v>
      </c>
      <c r="T724" s="3" t="s">
        <v>15071</v>
      </c>
      <c r="U724" s="4" t="s">
        <v>15070</v>
      </c>
      <c r="V724" s="3" t="s">
        <v>15069</v>
      </c>
      <c r="W724" s="4"/>
      <c r="X724" s="3" t="s">
        <v>15068</v>
      </c>
      <c r="Y724" s="4"/>
      <c r="Z724" t="s">
        <v>907</v>
      </c>
      <c r="AA724" s="3" t="s">
        <v>15067</v>
      </c>
      <c r="AB724" s="4" t="s">
        <v>15066</v>
      </c>
      <c r="AC724" s="3" t="s">
        <v>15065</v>
      </c>
      <c r="AD724" s="4"/>
      <c r="AE724" s="3" t="s">
        <v>15064</v>
      </c>
      <c r="AF724" s="4"/>
      <c r="AG724" s="3" t="s">
        <v>15063</v>
      </c>
      <c r="AH724" s="4"/>
      <c r="AI724" s="3" t="s">
        <v>15062</v>
      </c>
      <c r="AJ724" s="4"/>
      <c r="AK724" s="3" t="s">
        <v>15061</v>
      </c>
      <c r="AL724" s="4"/>
      <c r="AM724" s="3" t="s">
        <v>15060</v>
      </c>
      <c r="AN724" s="4"/>
      <c r="AO724" s="3" t="s">
        <v>15059</v>
      </c>
      <c r="AP724" s="4"/>
      <c r="AQ724" s="3" t="s">
        <v>15058</v>
      </c>
      <c r="AR724" s="4"/>
      <c r="AS724" s="3" t="s">
        <v>15057</v>
      </c>
      <c r="AT724" s="4"/>
      <c r="AU724" s="3" t="s">
        <v>15056</v>
      </c>
      <c r="AV724" s="4"/>
      <c r="AW724" s="3" t="s">
        <v>15055</v>
      </c>
      <c r="AX724" s="4"/>
      <c r="AY724" s="3" t="s">
        <v>15054</v>
      </c>
      <c r="AZ724" s="4"/>
      <c r="BA724" s="3" t="s">
        <v>15053</v>
      </c>
      <c r="BB724" s="4"/>
      <c r="BC724" s="3" t="s">
        <v>15052</v>
      </c>
      <c r="BD724" s="4"/>
      <c r="BE724" s="3" t="s">
        <v>15051</v>
      </c>
    </row>
    <row r="725" spans="2:57" customFormat="1">
      <c r="B725" t="str">
        <f>IFERROR(VLOOKUP(E725,Swadesh!$C$6:$D$212,2,FALSE),"")</f>
        <v/>
      </c>
      <c r="D725" t="s">
        <v>13460</v>
      </c>
      <c r="E725" s="6" t="s">
        <v>15050</v>
      </c>
      <c r="F725" s="5">
        <v>10.252000000000001</v>
      </c>
      <c r="G725">
        <f t="shared" si="11"/>
        <v>4</v>
      </c>
      <c r="H725" s="3"/>
      <c r="I725" s="4" t="s">
        <v>15049</v>
      </c>
      <c r="J725" s="3" t="s">
        <v>15048</v>
      </c>
      <c r="K725" s="4" t="s">
        <v>15047</v>
      </c>
      <c r="L725" s="3" t="s">
        <v>15046</v>
      </c>
      <c r="M725" s="4"/>
      <c r="N725" s="3" t="s">
        <v>15045</v>
      </c>
      <c r="O725" s="4"/>
      <c r="P725" t="s">
        <v>907</v>
      </c>
      <c r="Q725" s="3"/>
      <c r="R725" s="4"/>
      <c r="S725" t="s">
        <v>907</v>
      </c>
      <c r="T725" s="3" t="s">
        <v>15044</v>
      </c>
      <c r="U725" s="4" t="s">
        <v>15043</v>
      </c>
      <c r="V725" s="3" t="s">
        <v>15042</v>
      </c>
      <c r="W725" s="4"/>
      <c r="X725" s="3" t="s">
        <v>15041</v>
      </c>
      <c r="Y725" s="4"/>
      <c r="Z725" t="s">
        <v>907</v>
      </c>
      <c r="AA725" s="3"/>
      <c r="AB725" s="4"/>
      <c r="AC725" s="3" t="s">
        <v>15040</v>
      </c>
      <c r="AD725" s="4"/>
      <c r="AE725" s="3" t="s">
        <v>13352</v>
      </c>
      <c r="AF725" s="4"/>
      <c r="AG725" s="3"/>
      <c r="AH725" s="4"/>
      <c r="AI725" s="3" t="s">
        <v>15039</v>
      </c>
      <c r="AJ725" s="4"/>
      <c r="AK725" s="3" t="s">
        <v>15038</v>
      </c>
      <c r="AL725" s="4"/>
      <c r="AM725" s="3" t="s">
        <v>15037</v>
      </c>
      <c r="AN725" s="4"/>
      <c r="AO725" s="3"/>
      <c r="AP725" s="4"/>
      <c r="AQ725" s="3" t="s">
        <v>15036</v>
      </c>
      <c r="AR725" s="4"/>
      <c r="AS725" s="3" t="s">
        <v>923</v>
      </c>
      <c r="AT725" s="4"/>
      <c r="AU725" s="3" t="s">
        <v>2008</v>
      </c>
      <c r="AV725" s="4"/>
      <c r="AW725" s="3" t="s">
        <v>15035</v>
      </c>
      <c r="AX725" s="4" t="s">
        <v>15034</v>
      </c>
      <c r="AY725" s="3" t="s">
        <v>15033</v>
      </c>
      <c r="AZ725" s="4"/>
      <c r="BA725" s="3" t="s">
        <v>15032</v>
      </c>
      <c r="BB725" s="4"/>
      <c r="BC725" s="3" t="s">
        <v>15031</v>
      </c>
      <c r="BD725" s="4"/>
      <c r="BE725" s="3" t="s">
        <v>2003</v>
      </c>
    </row>
    <row r="726" spans="2:57" customFormat="1">
      <c r="B726" t="str">
        <f>IFERROR(VLOOKUP(E726,Swadesh!$C$6:$D$212,2,FALSE),"")</f>
        <v/>
      </c>
      <c r="D726" t="s">
        <v>13460</v>
      </c>
      <c r="E726" s="6" t="s">
        <v>15030</v>
      </c>
      <c r="F726" s="5">
        <v>10.26</v>
      </c>
      <c r="G726">
        <f t="shared" si="11"/>
        <v>3</v>
      </c>
      <c r="H726" s="3" t="s">
        <v>15029</v>
      </c>
      <c r="I726" s="4"/>
      <c r="J726" s="3" t="s">
        <v>15028</v>
      </c>
      <c r="K726" s="4" t="s">
        <v>15027</v>
      </c>
      <c r="L726" s="3" t="s">
        <v>15026</v>
      </c>
      <c r="M726" s="4"/>
      <c r="N726" s="3" t="s">
        <v>15025</v>
      </c>
      <c r="O726" s="4"/>
      <c r="P726" t="s">
        <v>907</v>
      </c>
      <c r="Q726" s="3" t="s">
        <v>15024</v>
      </c>
      <c r="R726" s="4" t="s">
        <v>15023</v>
      </c>
      <c r="S726" t="s">
        <v>907</v>
      </c>
      <c r="T726" s="3" t="s">
        <v>15022</v>
      </c>
      <c r="U726" s="4" t="s">
        <v>15021</v>
      </c>
      <c r="V726" s="3" t="s">
        <v>15020</v>
      </c>
      <c r="W726" s="4"/>
      <c r="X726" s="3" t="s">
        <v>15019</v>
      </c>
      <c r="Y726" s="4"/>
      <c r="Z726" t="s">
        <v>907</v>
      </c>
      <c r="AA726" s="3" t="s">
        <v>15018</v>
      </c>
      <c r="AB726" s="4" t="s">
        <v>15017</v>
      </c>
      <c r="AC726" s="3" t="s">
        <v>15016</v>
      </c>
      <c r="AD726" s="4" t="s">
        <v>15015</v>
      </c>
      <c r="AE726" s="3" t="s">
        <v>15014</v>
      </c>
      <c r="AF726" s="4"/>
      <c r="AG726" s="3" t="s">
        <v>15013</v>
      </c>
      <c r="AH726" s="4"/>
      <c r="AI726" s="3" t="s">
        <v>15012</v>
      </c>
      <c r="AJ726" s="4"/>
      <c r="AK726" s="3" t="s">
        <v>15011</v>
      </c>
      <c r="AL726" s="4"/>
      <c r="AM726" s="3" t="s">
        <v>15010</v>
      </c>
      <c r="AN726" s="4"/>
      <c r="AO726" s="3" t="s">
        <v>15009</v>
      </c>
      <c r="AP726" s="4"/>
      <c r="AQ726" s="3" t="s">
        <v>15008</v>
      </c>
      <c r="AR726" s="4"/>
      <c r="AS726" s="3" t="s">
        <v>15007</v>
      </c>
      <c r="AT726" s="4"/>
      <c r="AU726" s="3" t="s">
        <v>15006</v>
      </c>
      <c r="AV726" s="4"/>
      <c r="AW726" s="3" t="s">
        <v>15005</v>
      </c>
      <c r="AX726" s="4"/>
      <c r="AY726" s="3" t="s">
        <v>15004</v>
      </c>
      <c r="AZ726" s="4"/>
      <c r="BA726" s="3" t="s">
        <v>15003</v>
      </c>
      <c r="BB726" s="4"/>
      <c r="BC726" s="3" t="s">
        <v>15002</v>
      </c>
      <c r="BD726" s="4"/>
      <c r="BE726" s="3" t="s">
        <v>15001</v>
      </c>
    </row>
    <row r="727" spans="2:57" customFormat="1">
      <c r="B727">
        <f>IFERROR(VLOOKUP(E727,Swadesh!$C$6:$D$212,2,FALSE),"")</f>
        <v>144</v>
      </c>
      <c r="D727" t="s">
        <v>13460</v>
      </c>
      <c r="E727" s="6" t="s">
        <v>15000</v>
      </c>
      <c r="F727" s="5">
        <v>10.32</v>
      </c>
      <c r="G727">
        <f t="shared" si="11"/>
        <v>3</v>
      </c>
      <c r="H727" s="3" t="s">
        <v>14999</v>
      </c>
      <c r="I727" s="4"/>
      <c r="J727" s="3" t="s">
        <v>14522</v>
      </c>
      <c r="K727" s="4" t="s">
        <v>14998</v>
      </c>
      <c r="L727" s="3" t="s">
        <v>14997</v>
      </c>
      <c r="M727" s="4"/>
      <c r="N727" s="3" t="s">
        <v>14996</v>
      </c>
      <c r="O727" s="4"/>
      <c r="P727" t="s">
        <v>907</v>
      </c>
      <c r="Q727" s="3" t="s">
        <v>14995</v>
      </c>
      <c r="R727" s="4" t="s">
        <v>14994</v>
      </c>
      <c r="S727" t="s">
        <v>907</v>
      </c>
      <c r="T727" s="3" t="s">
        <v>14993</v>
      </c>
      <c r="U727" s="4" t="s">
        <v>14992</v>
      </c>
      <c r="V727" s="3" t="s">
        <v>14991</v>
      </c>
      <c r="W727" s="4"/>
      <c r="X727" s="3" t="s">
        <v>14990</v>
      </c>
      <c r="Y727" s="4"/>
      <c r="Z727" t="s">
        <v>907</v>
      </c>
      <c r="AA727" s="3"/>
      <c r="AB727" s="4" t="s">
        <v>14989</v>
      </c>
      <c r="AC727" s="3" t="s">
        <v>14988</v>
      </c>
      <c r="AD727" s="4"/>
      <c r="AE727" s="3" t="s">
        <v>14987</v>
      </c>
      <c r="AF727" s="4" t="s">
        <v>14986</v>
      </c>
      <c r="AG727" s="3" t="s">
        <v>14539</v>
      </c>
      <c r="AH727" s="4"/>
      <c r="AI727" s="3" t="s">
        <v>14985</v>
      </c>
      <c r="AJ727" s="4"/>
      <c r="AK727" s="3" t="s">
        <v>14984</v>
      </c>
      <c r="AL727" s="4"/>
      <c r="AM727" s="3" t="s">
        <v>14983</v>
      </c>
      <c r="AN727" s="4"/>
      <c r="AO727" s="3" t="s">
        <v>14982</v>
      </c>
      <c r="AP727" s="4"/>
      <c r="AQ727" s="3" t="s">
        <v>14981</v>
      </c>
      <c r="AR727" s="4"/>
      <c r="AS727" s="3" t="s">
        <v>14980</v>
      </c>
      <c r="AT727" s="4"/>
      <c r="AU727" s="3" t="s">
        <v>14979</v>
      </c>
      <c r="AV727" s="4"/>
      <c r="AW727" s="3" t="s">
        <v>14978</v>
      </c>
      <c r="AX727" s="4"/>
      <c r="AY727" s="3" t="s">
        <v>14977</v>
      </c>
      <c r="AZ727" s="4"/>
      <c r="BA727" s="3" t="s">
        <v>14976</v>
      </c>
      <c r="BB727" s="4"/>
      <c r="BC727" s="3" t="s">
        <v>14975</v>
      </c>
      <c r="BD727" s="4"/>
      <c r="BE727" s="3" t="s">
        <v>14974</v>
      </c>
    </row>
    <row r="728" spans="2:57" customFormat="1">
      <c r="B728" t="str">
        <f>IFERROR(VLOOKUP(E728,Swadesh!$C$6:$D$212,2,FALSE),"")</f>
        <v/>
      </c>
      <c r="D728" t="s">
        <v>13460</v>
      </c>
      <c r="E728" s="6" t="s">
        <v>14973</v>
      </c>
      <c r="F728" s="5">
        <v>10.33</v>
      </c>
      <c r="G728">
        <f t="shared" si="11"/>
        <v>3</v>
      </c>
      <c r="H728" s="3" t="s">
        <v>14972</v>
      </c>
      <c r="I728" s="4"/>
      <c r="J728" s="3" t="s">
        <v>14971</v>
      </c>
      <c r="K728" s="4"/>
      <c r="L728" s="3" t="s">
        <v>14970</v>
      </c>
      <c r="M728" s="4"/>
      <c r="N728" s="3" t="s">
        <v>14969</v>
      </c>
      <c r="O728" s="4"/>
      <c r="P728" t="s">
        <v>907</v>
      </c>
      <c r="Q728" s="3" t="s">
        <v>14968</v>
      </c>
      <c r="R728" s="4"/>
      <c r="S728" t="s">
        <v>907</v>
      </c>
      <c r="T728" s="3" t="s">
        <v>14967</v>
      </c>
      <c r="U728" s="4"/>
      <c r="V728" s="3" t="s">
        <v>14966</v>
      </c>
      <c r="W728" s="4"/>
      <c r="X728" s="3" t="s">
        <v>14965</v>
      </c>
      <c r="Y728" s="4"/>
      <c r="Z728" t="s">
        <v>907</v>
      </c>
      <c r="AA728" s="3" t="s">
        <v>14964</v>
      </c>
      <c r="AB728" s="4" t="s">
        <v>14963</v>
      </c>
      <c r="AC728" s="3" t="s">
        <v>14962</v>
      </c>
      <c r="AD728" s="4"/>
      <c r="AE728" s="3" t="s">
        <v>14961</v>
      </c>
      <c r="AF728" s="4"/>
      <c r="AG728" s="3" t="s">
        <v>14960</v>
      </c>
      <c r="AH728" s="4"/>
      <c r="AI728" s="3" t="s">
        <v>14959</v>
      </c>
      <c r="AJ728" s="4"/>
      <c r="AK728" s="3" t="s">
        <v>14958</v>
      </c>
      <c r="AL728" s="4" t="s">
        <v>14957</v>
      </c>
      <c r="AM728" s="3" t="s">
        <v>14956</v>
      </c>
      <c r="AN728" s="4"/>
      <c r="AO728" s="3" t="s">
        <v>14955</v>
      </c>
      <c r="AP728" s="4" t="s">
        <v>14954</v>
      </c>
      <c r="AQ728" s="3" t="s">
        <v>14953</v>
      </c>
      <c r="AR728" s="4" t="s">
        <v>14952</v>
      </c>
      <c r="AS728" s="3" t="s">
        <v>14951</v>
      </c>
      <c r="AT728" s="4" t="s">
        <v>14950</v>
      </c>
      <c r="AU728" s="3" t="s">
        <v>14949</v>
      </c>
      <c r="AV728" s="4" t="s">
        <v>14948</v>
      </c>
      <c r="AW728" s="3" t="s">
        <v>14947</v>
      </c>
      <c r="AX728" s="4" t="s">
        <v>14946</v>
      </c>
      <c r="AY728" s="3" t="s">
        <v>14945</v>
      </c>
      <c r="AZ728" s="4"/>
      <c r="BA728" s="3" t="s">
        <v>14944</v>
      </c>
      <c r="BB728" s="4"/>
      <c r="BC728" s="3" t="s">
        <v>14943</v>
      </c>
      <c r="BD728" s="4"/>
      <c r="BE728" s="3" t="s">
        <v>14942</v>
      </c>
    </row>
    <row r="729" spans="2:57" customFormat="1">
      <c r="B729">
        <f>IFERROR(VLOOKUP(E729,Swadesh!$C$6:$D$212,2,FALSE),"")</f>
        <v>143</v>
      </c>
      <c r="D729" t="s">
        <v>13460</v>
      </c>
      <c r="E729" s="6" t="s">
        <v>14941</v>
      </c>
      <c r="F729" s="5">
        <v>10.34</v>
      </c>
      <c r="G729">
        <f t="shared" si="11"/>
        <v>3</v>
      </c>
      <c r="H729" s="3" t="s">
        <v>14914</v>
      </c>
      <c r="I729" s="4"/>
      <c r="J729" s="3" t="s">
        <v>14940</v>
      </c>
      <c r="K729" s="4" t="s">
        <v>14939</v>
      </c>
      <c r="L729" s="3"/>
      <c r="M729" s="4"/>
      <c r="N729" s="3" t="s">
        <v>14938</v>
      </c>
      <c r="O729" s="4"/>
      <c r="P729" t="s">
        <v>907</v>
      </c>
      <c r="Q729" s="3" t="s">
        <v>14937</v>
      </c>
      <c r="R729" s="4" t="s">
        <v>14936</v>
      </c>
      <c r="S729" t="s">
        <v>907</v>
      </c>
      <c r="T729" s="3" t="s">
        <v>14935</v>
      </c>
      <c r="U729" s="4" t="s">
        <v>14934</v>
      </c>
      <c r="V729" s="3" t="s">
        <v>14933</v>
      </c>
      <c r="W729" s="4" t="s">
        <v>14932</v>
      </c>
      <c r="X729" s="3" t="s">
        <v>14931</v>
      </c>
      <c r="Y729" s="4"/>
      <c r="Z729" t="s">
        <v>907</v>
      </c>
      <c r="AA729" s="3" t="s">
        <v>14930</v>
      </c>
      <c r="AB729" s="4" t="s">
        <v>14929</v>
      </c>
      <c r="AC729" s="3" t="s">
        <v>14928</v>
      </c>
      <c r="AD729" s="4"/>
      <c r="AE729" s="3" t="s">
        <v>14904</v>
      </c>
      <c r="AF729" s="4"/>
      <c r="AG729" s="3" t="s">
        <v>14903</v>
      </c>
      <c r="AH729" s="4"/>
      <c r="AI729" s="3" t="s">
        <v>14927</v>
      </c>
      <c r="AJ729" s="4"/>
      <c r="AK729" s="3" t="s">
        <v>14926</v>
      </c>
      <c r="AL729" s="4" t="s">
        <v>14925</v>
      </c>
      <c r="AM729" s="3" t="s">
        <v>14924</v>
      </c>
      <c r="AN729" s="4"/>
      <c r="AO729" s="3" t="s">
        <v>14923</v>
      </c>
      <c r="AP729" s="4"/>
      <c r="AQ729" s="3" t="s">
        <v>14922</v>
      </c>
      <c r="AR729" s="4"/>
      <c r="AS729" s="3" t="s">
        <v>923</v>
      </c>
      <c r="AT729" s="4"/>
      <c r="AU729" s="3" t="s">
        <v>14921</v>
      </c>
      <c r="AV729" s="4"/>
      <c r="AW729" s="3" t="s">
        <v>14920</v>
      </c>
      <c r="AX729" s="4"/>
      <c r="AY729" s="3" t="s">
        <v>14919</v>
      </c>
      <c r="AZ729" s="4"/>
      <c r="BA729" s="3" t="s">
        <v>14918</v>
      </c>
      <c r="BB729" s="4"/>
      <c r="BC729" s="3" t="s">
        <v>14917</v>
      </c>
      <c r="BD729" s="4"/>
      <c r="BE729" s="3" t="s">
        <v>14916</v>
      </c>
    </row>
    <row r="730" spans="2:57" customFormat="1">
      <c r="B730">
        <f>IFERROR(VLOOKUP(E730,Swadesh!$C$6:$D$212,2,FALSE),"")</f>
        <v>119</v>
      </c>
      <c r="D730" t="s">
        <v>13460</v>
      </c>
      <c r="E730" s="6" t="s">
        <v>14915</v>
      </c>
      <c r="F730" s="5">
        <v>10.35</v>
      </c>
      <c r="G730">
        <f t="shared" si="11"/>
        <v>3</v>
      </c>
      <c r="H730" s="3" t="s">
        <v>14914</v>
      </c>
      <c r="I730" s="4" t="s">
        <v>14913</v>
      </c>
      <c r="J730" s="3" t="s">
        <v>14912</v>
      </c>
      <c r="K730" s="4" t="s">
        <v>959</v>
      </c>
      <c r="L730" s="3" t="s">
        <v>14911</v>
      </c>
      <c r="M730" s="4"/>
      <c r="N730" s="3" t="s">
        <v>14910</v>
      </c>
      <c r="O730" s="4"/>
      <c r="P730" t="s">
        <v>907</v>
      </c>
      <c r="Q730" s="3"/>
      <c r="R730" s="4"/>
      <c r="S730" t="s">
        <v>907</v>
      </c>
      <c r="T730" s="3" t="s">
        <v>14909</v>
      </c>
      <c r="U730" s="4"/>
      <c r="V730" s="3" t="s">
        <v>14908</v>
      </c>
      <c r="W730" s="4"/>
      <c r="X730" s="3" t="s">
        <v>14907</v>
      </c>
      <c r="Y730" s="4"/>
      <c r="Z730" t="s">
        <v>907</v>
      </c>
      <c r="AA730" s="3" t="s">
        <v>14906</v>
      </c>
      <c r="AB730" s="4"/>
      <c r="AC730" s="3" t="s">
        <v>14905</v>
      </c>
      <c r="AD730" s="4"/>
      <c r="AE730" s="3" t="s">
        <v>14904</v>
      </c>
      <c r="AF730" s="4"/>
      <c r="AG730" s="3" t="s">
        <v>14903</v>
      </c>
      <c r="AH730" s="4"/>
      <c r="AI730" s="3" t="s">
        <v>14902</v>
      </c>
      <c r="AJ730" s="4"/>
      <c r="AK730" s="3" t="s">
        <v>14901</v>
      </c>
      <c r="AL730" s="4"/>
      <c r="AM730" s="3" t="s">
        <v>14900</v>
      </c>
      <c r="AN730" s="4"/>
      <c r="AO730" s="3" t="s">
        <v>14899</v>
      </c>
      <c r="AP730" s="4"/>
      <c r="AQ730" s="3" t="s">
        <v>14898</v>
      </c>
      <c r="AR730" s="4"/>
      <c r="AS730" s="3" t="s">
        <v>923</v>
      </c>
      <c r="AT730" s="4"/>
      <c r="AU730" s="3" t="s">
        <v>14897</v>
      </c>
      <c r="AV730" s="4"/>
      <c r="AW730" s="3" t="s">
        <v>14826</v>
      </c>
      <c r="AX730" s="4" t="s">
        <v>13972</v>
      </c>
      <c r="AY730" s="3" t="s">
        <v>14896</v>
      </c>
      <c r="AZ730" s="4"/>
      <c r="BA730" s="3" t="s">
        <v>14895</v>
      </c>
      <c r="BB730" s="4"/>
      <c r="BC730" s="3" t="s">
        <v>14894</v>
      </c>
      <c r="BD730" s="4"/>
      <c r="BE730" s="3" t="s">
        <v>14893</v>
      </c>
    </row>
    <row r="731" spans="2:57" customFormat="1">
      <c r="B731" t="str">
        <f>IFERROR(VLOOKUP(E731,Swadesh!$C$6:$D$212,2,FALSE),"")</f>
        <v/>
      </c>
      <c r="D731" t="s">
        <v>13460</v>
      </c>
      <c r="E731" s="6" t="s">
        <v>14892</v>
      </c>
      <c r="F731" s="5">
        <v>10.351000000000001</v>
      </c>
      <c r="G731">
        <f t="shared" si="11"/>
        <v>4</v>
      </c>
      <c r="H731" s="3" t="s">
        <v>14891</v>
      </c>
      <c r="I731" s="4"/>
      <c r="J731" s="3" t="s">
        <v>14890</v>
      </c>
      <c r="K731" s="4" t="s">
        <v>14889</v>
      </c>
      <c r="L731" s="3"/>
      <c r="M731" s="4"/>
      <c r="N731" s="3" t="s">
        <v>14888</v>
      </c>
      <c r="O731" s="4"/>
      <c r="P731" t="s">
        <v>907</v>
      </c>
      <c r="Q731" s="3" t="s">
        <v>14887</v>
      </c>
      <c r="R731" s="4" t="s">
        <v>14886</v>
      </c>
      <c r="S731" t="s">
        <v>907</v>
      </c>
      <c r="T731" s="3" t="s">
        <v>14885</v>
      </c>
      <c r="U731" s="4" t="s">
        <v>14884</v>
      </c>
      <c r="V731" s="3" t="s">
        <v>14883</v>
      </c>
      <c r="W731" s="4"/>
      <c r="X731" s="3" t="s">
        <v>14882</v>
      </c>
      <c r="Y731" s="4"/>
      <c r="Z731" t="s">
        <v>907</v>
      </c>
      <c r="AA731" s="3"/>
      <c r="AB731" s="4"/>
      <c r="AC731" s="3" t="s">
        <v>14881</v>
      </c>
      <c r="AD731" s="4"/>
      <c r="AE731" s="3" t="s">
        <v>14880</v>
      </c>
      <c r="AF731" s="4" t="s">
        <v>14879</v>
      </c>
      <c r="AG731" s="3"/>
      <c r="AH731" s="4"/>
      <c r="AI731" s="3" t="s">
        <v>14878</v>
      </c>
      <c r="AJ731" s="4"/>
      <c r="AK731" s="3" t="s">
        <v>14877</v>
      </c>
      <c r="AL731" s="4"/>
      <c r="AM731" s="3" t="s">
        <v>14876</v>
      </c>
      <c r="AN731" s="4"/>
      <c r="AO731" s="3"/>
      <c r="AP731" s="4"/>
      <c r="AQ731" s="3" t="s">
        <v>14875</v>
      </c>
      <c r="AR731" s="4"/>
      <c r="AS731" s="3" t="s">
        <v>923</v>
      </c>
      <c r="AT731" s="4"/>
      <c r="AU731" s="3" t="s">
        <v>14874</v>
      </c>
      <c r="AV731" s="4"/>
      <c r="AW731" s="3" t="s">
        <v>14873</v>
      </c>
      <c r="AX731" s="4"/>
      <c r="AY731" s="3" t="s">
        <v>14872</v>
      </c>
      <c r="AZ731" s="4"/>
      <c r="BA731" s="3" t="s">
        <v>14871</v>
      </c>
      <c r="BB731" s="4"/>
      <c r="BC731" s="3" t="s">
        <v>14870</v>
      </c>
      <c r="BD731" s="4"/>
      <c r="BE731" s="3" t="s">
        <v>14869</v>
      </c>
    </row>
    <row r="732" spans="2:57" customFormat="1">
      <c r="B732" t="str">
        <f>IFERROR(VLOOKUP(E732,Swadesh!$C$6:$D$212,2,FALSE),"")</f>
        <v/>
      </c>
      <c r="D732" t="s">
        <v>13460</v>
      </c>
      <c r="E732" s="6" t="s">
        <v>14868</v>
      </c>
      <c r="F732" s="5">
        <v>10.352</v>
      </c>
      <c r="G732">
        <f t="shared" si="11"/>
        <v>4</v>
      </c>
      <c r="H732" s="3" t="s">
        <v>14867</v>
      </c>
      <c r="I732" s="4" t="s">
        <v>14866</v>
      </c>
      <c r="J732" s="3" t="s">
        <v>14865</v>
      </c>
      <c r="K732" s="4" t="s">
        <v>1129</v>
      </c>
      <c r="L732" s="3"/>
      <c r="M732" s="4"/>
      <c r="N732" s="3" t="s">
        <v>14864</v>
      </c>
      <c r="O732" s="4"/>
      <c r="P732" t="s">
        <v>907</v>
      </c>
      <c r="Q732" s="3" t="s">
        <v>14863</v>
      </c>
      <c r="R732" s="4" t="s">
        <v>14862</v>
      </c>
      <c r="S732" t="s">
        <v>907</v>
      </c>
      <c r="T732" s="3"/>
      <c r="U732" s="4"/>
      <c r="V732" s="3" t="s">
        <v>14861</v>
      </c>
      <c r="W732" s="4"/>
      <c r="X732" s="3" t="s">
        <v>14860</v>
      </c>
      <c r="Y732" s="4"/>
      <c r="Z732" t="s">
        <v>907</v>
      </c>
      <c r="AA732" s="3" t="s">
        <v>14859</v>
      </c>
      <c r="AB732" s="4" t="s">
        <v>14858</v>
      </c>
      <c r="AC732" s="3" t="s">
        <v>14857</v>
      </c>
      <c r="AD732" s="4"/>
      <c r="AE732" s="3" t="s">
        <v>14856</v>
      </c>
      <c r="AF732" s="4"/>
      <c r="AG732" s="3"/>
      <c r="AH732" s="4"/>
      <c r="AI732" s="3" t="s">
        <v>14855</v>
      </c>
      <c r="AJ732" s="4"/>
      <c r="AK732" s="3" t="s">
        <v>14854</v>
      </c>
      <c r="AL732" s="4"/>
      <c r="AM732" s="3" t="s">
        <v>14853</v>
      </c>
      <c r="AN732" s="4"/>
      <c r="AO732" s="3"/>
      <c r="AP732" s="4"/>
      <c r="AQ732" s="3" t="s">
        <v>14852</v>
      </c>
      <c r="AR732" s="4"/>
      <c r="AS732" s="3" t="s">
        <v>923</v>
      </c>
      <c r="AT732" s="4"/>
      <c r="AU732" s="3" t="s">
        <v>14851</v>
      </c>
      <c r="AV732" s="4"/>
      <c r="AW732" s="3" t="s">
        <v>14850</v>
      </c>
      <c r="AX732" s="4"/>
      <c r="AY732" s="3" t="s">
        <v>14849</v>
      </c>
      <c r="AZ732" s="4" t="s">
        <v>1063</v>
      </c>
      <c r="BA732" s="3" t="s">
        <v>14848</v>
      </c>
      <c r="BB732" s="4"/>
      <c r="BC732" s="3" t="s">
        <v>14847</v>
      </c>
      <c r="BD732" s="4"/>
      <c r="BE732" s="3" t="s">
        <v>14846</v>
      </c>
    </row>
    <row r="733" spans="2:57" customFormat="1">
      <c r="B733" t="str">
        <f>IFERROR(VLOOKUP(E733,Swadesh!$C$6:$D$212,2,FALSE),"")</f>
        <v/>
      </c>
      <c r="D733" t="s">
        <v>13460</v>
      </c>
      <c r="E733" s="6" t="s">
        <v>14845</v>
      </c>
      <c r="F733" s="5">
        <v>10.36</v>
      </c>
      <c r="G733">
        <f t="shared" si="11"/>
        <v>3</v>
      </c>
      <c r="H733" s="3" t="s">
        <v>14844</v>
      </c>
      <c r="I733" s="4" t="s">
        <v>14843</v>
      </c>
      <c r="J733" s="3" t="s">
        <v>14842</v>
      </c>
      <c r="K733" s="4" t="s">
        <v>14841</v>
      </c>
      <c r="L733" s="3"/>
      <c r="M733" s="4"/>
      <c r="N733" s="3" t="s">
        <v>14840</v>
      </c>
      <c r="O733" s="4"/>
      <c r="P733" t="s">
        <v>907</v>
      </c>
      <c r="Q733" s="3"/>
      <c r="R733" s="4" t="s">
        <v>14839</v>
      </c>
      <c r="S733" t="s">
        <v>907</v>
      </c>
      <c r="T733" s="3"/>
      <c r="U733" s="4"/>
      <c r="V733" s="3" t="s">
        <v>14838</v>
      </c>
      <c r="W733" s="4"/>
      <c r="X733" s="3" t="s">
        <v>14296</v>
      </c>
      <c r="Y733" s="4"/>
      <c r="Z733" t="s">
        <v>907</v>
      </c>
      <c r="AA733" s="3"/>
      <c r="AB733" s="4"/>
      <c r="AC733" s="3" t="s">
        <v>14837</v>
      </c>
      <c r="AD733" s="4"/>
      <c r="AE733" s="3" t="s">
        <v>14836</v>
      </c>
      <c r="AF733" s="4" t="s">
        <v>14835</v>
      </c>
      <c r="AG733" s="3" t="s">
        <v>14834</v>
      </c>
      <c r="AH733" s="4"/>
      <c r="AI733" s="3" t="s">
        <v>14833</v>
      </c>
      <c r="AJ733" s="4"/>
      <c r="AK733" s="3" t="s">
        <v>14832</v>
      </c>
      <c r="AL733" s="4"/>
      <c r="AM733" s="3" t="s">
        <v>14831</v>
      </c>
      <c r="AN733" s="4"/>
      <c r="AO733" s="3" t="s">
        <v>14830</v>
      </c>
      <c r="AP733" s="4"/>
      <c r="AQ733" s="3" t="s">
        <v>14829</v>
      </c>
      <c r="AR733" s="4"/>
      <c r="AS733" s="3" t="s">
        <v>14828</v>
      </c>
      <c r="AT733" s="4"/>
      <c r="AU733" s="3" t="s">
        <v>14827</v>
      </c>
      <c r="AV733" s="4"/>
      <c r="AW733" s="3" t="s">
        <v>14826</v>
      </c>
      <c r="AX733" s="4" t="s">
        <v>13972</v>
      </c>
      <c r="AY733" s="3" t="s">
        <v>14825</v>
      </c>
      <c r="AZ733" s="4"/>
      <c r="BA733" s="3" t="s">
        <v>14824</v>
      </c>
      <c r="BB733" s="4"/>
      <c r="BC733" s="3" t="s">
        <v>14823</v>
      </c>
      <c r="BD733" s="4"/>
      <c r="BE733" s="3" t="s">
        <v>14822</v>
      </c>
    </row>
    <row r="734" spans="2:57" customFormat="1">
      <c r="B734">
        <f>IFERROR(VLOOKUP(E734,Swadesh!$C$6:$D$212,2,FALSE),"")</f>
        <v>120</v>
      </c>
      <c r="D734" t="s">
        <v>13460</v>
      </c>
      <c r="E734" s="6" t="s">
        <v>14821</v>
      </c>
      <c r="F734" s="5">
        <v>10.37</v>
      </c>
      <c r="G734">
        <f t="shared" si="11"/>
        <v>3</v>
      </c>
      <c r="H734" s="3" t="s">
        <v>14820</v>
      </c>
      <c r="I734" s="4" t="s">
        <v>14819</v>
      </c>
      <c r="J734" s="3" t="s">
        <v>14818</v>
      </c>
      <c r="K734" s="4"/>
      <c r="L734" s="3" t="s">
        <v>14817</v>
      </c>
      <c r="M734" s="4"/>
      <c r="N734" s="3" t="s">
        <v>14816</v>
      </c>
      <c r="O734" s="4"/>
      <c r="P734" t="s">
        <v>907</v>
      </c>
      <c r="Q734" s="3"/>
      <c r="R734" s="4"/>
      <c r="S734" t="s">
        <v>907</v>
      </c>
      <c r="T734" s="3" t="s">
        <v>14815</v>
      </c>
      <c r="U734" s="4" t="s">
        <v>14814</v>
      </c>
      <c r="V734" s="3" t="s">
        <v>14813</v>
      </c>
      <c r="W734" s="4" t="s">
        <v>14812</v>
      </c>
      <c r="X734" s="3" t="s">
        <v>14811</v>
      </c>
      <c r="Y734" s="4"/>
      <c r="Z734" t="s">
        <v>907</v>
      </c>
      <c r="AA734" s="3" t="s">
        <v>14810</v>
      </c>
      <c r="AB734" s="4" t="s">
        <v>14809</v>
      </c>
      <c r="AC734" s="3" t="s">
        <v>14808</v>
      </c>
      <c r="AD734" s="4"/>
      <c r="AE734" s="3" t="s">
        <v>14807</v>
      </c>
      <c r="AF734" s="4"/>
      <c r="AG734" s="3" t="s">
        <v>14806</v>
      </c>
      <c r="AH734" s="4"/>
      <c r="AI734" s="3" t="s">
        <v>14805</v>
      </c>
      <c r="AJ734" s="4"/>
      <c r="AK734" s="3" t="s">
        <v>14804</v>
      </c>
      <c r="AL734" s="4"/>
      <c r="AM734" s="3" t="s">
        <v>14803</v>
      </c>
      <c r="AN734" s="4"/>
      <c r="AO734" s="3" t="s">
        <v>14802</v>
      </c>
      <c r="AP734" s="4"/>
      <c r="AQ734" s="3" t="s">
        <v>14801</v>
      </c>
      <c r="AR734" s="4"/>
      <c r="AS734" s="3" t="s">
        <v>923</v>
      </c>
      <c r="AT734" s="4"/>
      <c r="AU734" s="3" t="s">
        <v>14800</v>
      </c>
      <c r="AV734" s="4"/>
      <c r="AW734" s="3" t="s">
        <v>14799</v>
      </c>
      <c r="AX734" s="4" t="s">
        <v>14529</v>
      </c>
      <c r="AY734" s="3" t="s">
        <v>14798</v>
      </c>
      <c r="AZ734" s="4"/>
      <c r="BA734" s="3" t="s">
        <v>14797</v>
      </c>
      <c r="BB734" s="4"/>
      <c r="BC734" s="3" t="s">
        <v>14796</v>
      </c>
      <c r="BD734" s="4"/>
      <c r="BE734" s="3" t="s">
        <v>14795</v>
      </c>
    </row>
    <row r="735" spans="2:57" customFormat="1">
      <c r="B735">
        <f>IFERROR(VLOOKUP(E735,Swadesh!$C$6:$D$212,2,FALSE),"")</f>
        <v>98</v>
      </c>
      <c r="D735" t="s">
        <v>13460</v>
      </c>
      <c r="E735" s="6" t="s">
        <v>14794</v>
      </c>
      <c r="F735" s="5">
        <v>10.38</v>
      </c>
      <c r="G735">
        <f t="shared" si="11"/>
        <v>3</v>
      </c>
      <c r="H735" s="3" t="s">
        <v>14793</v>
      </c>
      <c r="I735" s="4"/>
      <c r="J735" s="3" t="s">
        <v>14792</v>
      </c>
      <c r="K735" s="4" t="s">
        <v>1932</v>
      </c>
      <c r="L735" s="3" t="s">
        <v>14791</v>
      </c>
      <c r="M735" s="4"/>
      <c r="N735" s="3" t="s">
        <v>14790</v>
      </c>
      <c r="O735" s="4"/>
      <c r="P735" t="s">
        <v>907</v>
      </c>
      <c r="Q735" s="3" t="s">
        <v>14789</v>
      </c>
      <c r="R735" s="4" t="s">
        <v>14788</v>
      </c>
      <c r="S735" t="s">
        <v>907</v>
      </c>
      <c r="T735" s="3" t="s">
        <v>14787</v>
      </c>
      <c r="U735" s="4" t="s">
        <v>14786</v>
      </c>
      <c r="V735" s="3" t="s">
        <v>14785</v>
      </c>
      <c r="W735" s="4"/>
      <c r="X735" s="3" t="s">
        <v>14784</v>
      </c>
      <c r="Y735" s="4"/>
      <c r="Z735" t="s">
        <v>907</v>
      </c>
      <c r="AA735" s="3" t="s">
        <v>14783</v>
      </c>
      <c r="AB735" s="4" t="s">
        <v>14782</v>
      </c>
      <c r="AC735" s="3" t="s">
        <v>14781</v>
      </c>
      <c r="AD735" s="4"/>
      <c r="AE735" s="3" t="s">
        <v>14780</v>
      </c>
      <c r="AF735" s="4" t="s">
        <v>14779</v>
      </c>
      <c r="AG735" s="3" t="s">
        <v>14778</v>
      </c>
      <c r="AH735" s="4"/>
      <c r="AI735" s="3" t="s">
        <v>14777</v>
      </c>
      <c r="AJ735" s="4"/>
      <c r="AK735" s="3" t="s">
        <v>14776</v>
      </c>
      <c r="AL735" s="4"/>
      <c r="AM735" s="3" t="s">
        <v>14775</v>
      </c>
      <c r="AN735" s="4"/>
      <c r="AO735" s="3" t="s">
        <v>14774</v>
      </c>
      <c r="AP735" s="4"/>
      <c r="AQ735" s="3" t="s">
        <v>14773</v>
      </c>
      <c r="AR735" s="4"/>
      <c r="AS735" s="3" t="s">
        <v>14772</v>
      </c>
      <c r="AT735" s="4"/>
      <c r="AU735" s="3" t="s">
        <v>14771</v>
      </c>
      <c r="AV735" s="4"/>
      <c r="AW735" s="3" t="s">
        <v>14770</v>
      </c>
      <c r="AX735" s="4"/>
      <c r="AY735" s="3" t="s">
        <v>14769</v>
      </c>
      <c r="AZ735" s="4"/>
      <c r="BA735" s="3" t="s">
        <v>14768</v>
      </c>
      <c r="BB735" s="4"/>
      <c r="BC735" s="3" t="s">
        <v>14767</v>
      </c>
      <c r="BD735" s="4"/>
      <c r="BE735" s="3" t="s">
        <v>14766</v>
      </c>
    </row>
    <row r="736" spans="2:57" customFormat="1">
      <c r="B736" t="str">
        <f>IFERROR(VLOOKUP(E736,Swadesh!$C$6:$D$212,2,FALSE),"")</f>
        <v/>
      </c>
      <c r="D736" t="s">
        <v>13460</v>
      </c>
      <c r="E736" s="6" t="s">
        <v>14765</v>
      </c>
      <c r="F736" s="5">
        <v>10.41</v>
      </c>
      <c r="G736">
        <f t="shared" si="11"/>
        <v>3</v>
      </c>
      <c r="H736" s="3" t="s">
        <v>14764</v>
      </c>
      <c r="I736" s="4"/>
      <c r="J736" s="3" t="s">
        <v>14763</v>
      </c>
      <c r="K736" s="4" t="s">
        <v>14762</v>
      </c>
      <c r="L736" s="3" t="s">
        <v>14761</v>
      </c>
      <c r="M736" s="4"/>
      <c r="N736" s="3" t="s">
        <v>14760</v>
      </c>
      <c r="O736" s="4"/>
      <c r="P736" t="s">
        <v>907</v>
      </c>
      <c r="Q736" s="3"/>
      <c r="R736" s="4" t="s">
        <v>14759</v>
      </c>
      <c r="S736" t="s">
        <v>907</v>
      </c>
      <c r="T736" s="3" t="s">
        <v>14758</v>
      </c>
      <c r="U736" s="4"/>
      <c r="V736" s="3" t="s">
        <v>14757</v>
      </c>
      <c r="W736" s="4"/>
      <c r="X736" s="3" t="s">
        <v>14756</v>
      </c>
      <c r="Y736" s="4"/>
      <c r="Z736" t="s">
        <v>907</v>
      </c>
      <c r="AA736" s="3" t="s">
        <v>14755</v>
      </c>
      <c r="AB736" s="4"/>
      <c r="AC736" s="3" t="s">
        <v>14754</v>
      </c>
      <c r="AD736" s="4"/>
      <c r="AE736" s="3" t="s">
        <v>14753</v>
      </c>
      <c r="AF736" s="4" t="s">
        <v>14752</v>
      </c>
      <c r="AG736" s="3"/>
      <c r="AH736" s="4"/>
      <c r="AI736" s="3" t="s">
        <v>14751</v>
      </c>
      <c r="AJ736" s="4"/>
      <c r="AK736" s="3" t="s">
        <v>14750</v>
      </c>
      <c r="AL736" s="4"/>
      <c r="AM736" s="3" t="s">
        <v>14749</v>
      </c>
      <c r="AN736" s="4"/>
      <c r="AO736" s="3" t="s">
        <v>14748</v>
      </c>
      <c r="AP736" s="4"/>
      <c r="AQ736" s="3" t="s">
        <v>14747</v>
      </c>
      <c r="AR736" s="4" t="s">
        <v>14746</v>
      </c>
      <c r="AS736" s="3" t="s">
        <v>923</v>
      </c>
      <c r="AT736" s="4"/>
      <c r="AU736" s="3" t="s">
        <v>14745</v>
      </c>
      <c r="AV736" s="4"/>
      <c r="AW736" s="3" t="s">
        <v>14744</v>
      </c>
      <c r="AX736" s="4" t="s">
        <v>14529</v>
      </c>
      <c r="AY736" s="3" t="s">
        <v>14743</v>
      </c>
      <c r="AZ736" s="4"/>
      <c r="BA736" s="3" t="s">
        <v>14742</v>
      </c>
      <c r="BB736" s="4"/>
      <c r="BC736" s="3" t="s">
        <v>14741</v>
      </c>
      <c r="BD736" s="4"/>
      <c r="BE736" s="3" t="s">
        <v>14740</v>
      </c>
    </row>
    <row r="737" spans="2:57" customFormat="1">
      <c r="B737" t="str">
        <f>IFERROR(VLOOKUP(E737,Swadesh!$C$6:$D$212,2,FALSE),"")</f>
        <v/>
      </c>
      <c r="D737" t="s">
        <v>13460</v>
      </c>
      <c r="E737" s="6" t="s">
        <v>14739</v>
      </c>
      <c r="F737" s="5">
        <v>10.412000000000001</v>
      </c>
      <c r="G737">
        <f t="shared" si="11"/>
        <v>4</v>
      </c>
      <c r="H737" s="3"/>
      <c r="I737" s="4" t="s">
        <v>14738</v>
      </c>
      <c r="J737" s="3" t="s">
        <v>14737</v>
      </c>
      <c r="K737" s="4" t="s">
        <v>14736</v>
      </c>
      <c r="L737" s="3" t="s">
        <v>14735</v>
      </c>
      <c r="M737" s="4"/>
      <c r="N737" s="3" t="s">
        <v>14734</v>
      </c>
      <c r="O737" s="4"/>
      <c r="P737" t="s">
        <v>907</v>
      </c>
      <c r="Q737" s="3"/>
      <c r="R737" s="4"/>
      <c r="S737" t="s">
        <v>907</v>
      </c>
      <c r="T737" s="3"/>
      <c r="U737" s="4"/>
      <c r="V737" s="3" t="s">
        <v>14733</v>
      </c>
      <c r="W737" s="4"/>
      <c r="X737" s="3" t="s">
        <v>14732</v>
      </c>
      <c r="Y737" s="4"/>
      <c r="Z737" t="s">
        <v>907</v>
      </c>
      <c r="AA737" s="3" t="s">
        <v>14731</v>
      </c>
      <c r="AB737" s="4" t="s">
        <v>14730</v>
      </c>
      <c r="AC737" s="3" t="s">
        <v>14729</v>
      </c>
      <c r="AD737" s="4"/>
      <c r="AE737" s="3" t="s">
        <v>14728</v>
      </c>
      <c r="AF737" s="4"/>
      <c r="AG737" s="3"/>
      <c r="AH737" s="4"/>
      <c r="AI737" s="3" t="s">
        <v>14727</v>
      </c>
      <c r="AJ737" s="4"/>
      <c r="AK737" s="3" t="s">
        <v>14726</v>
      </c>
      <c r="AL737" s="4"/>
      <c r="AM737" s="3" t="s">
        <v>14725</v>
      </c>
      <c r="AN737" s="4"/>
      <c r="AO737" s="3"/>
      <c r="AP737" s="4"/>
      <c r="AQ737" s="3" t="s">
        <v>14724</v>
      </c>
      <c r="AR737" s="4"/>
      <c r="AS737" s="3" t="s">
        <v>14723</v>
      </c>
      <c r="AT737" s="4"/>
      <c r="AU737" s="3" t="s">
        <v>14722</v>
      </c>
      <c r="AV737" s="4"/>
      <c r="AW737" s="3" t="s">
        <v>14721</v>
      </c>
      <c r="AX737" s="4"/>
      <c r="AY737" s="3" t="s">
        <v>14720</v>
      </c>
      <c r="AZ737" s="4" t="s">
        <v>1037</v>
      </c>
      <c r="BA737" s="3" t="s">
        <v>14719</v>
      </c>
      <c r="BB737" s="4"/>
      <c r="BC737" s="3" t="s">
        <v>14718</v>
      </c>
      <c r="BD737" s="4"/>
      <c r="BE737" s="3" t="s">
        <v>14717</v>
      </c>
    </row>
    <row r="738" spans="2:57" customFormat="1">
      <c r="B738" t="str">
        <f>IFERROR(VLOOKUP(E738,Swadesh!$C$6:$D$212,2,FALSE),"")</f>
        <v/>
      </c>
      <c r="D738" t="s">
        <v>13460</v>
      </c>
      <c r="E738" s="6" t="s">
        <v>14716</v>
      </c>
      <c r="F738" s="5">
        <v>10.413</v>
      </c>
      <c r="G738">
        <f t="shared" si="11"/>
        <v>4</v>
      </c>
      <c r="H738" s="3"/>
      <c r="I738" s="4" t="s">
        <v>14715</v>
      </c>
      <c r="J738" s="3" t="s">
        <v>12073</v>
      </c>
      <c r="K738" s="4" t="s">
        <v>14714</v>
      </c>
      <c r="L738" s="3" t="s">
        <v>14713</v>
      </c>
      <c r="M738" s="4" t="s">
        <v>14712</v>
      </c>
      <c r="N738" s="3" t="s">
        <v>14711</v>
      </c>
      <c r="O738" s="4"/>
      <c r="P738" t="s">
        <v>907</v>
      </c>
      <c r="Q738" s="3"/>
      <c r="R738" s="4"/>
      <c r="S738" t="s">
        <v>907</v>
      </c>
      <c r="T738" s="3"/>
      <c r="U738" s="4"/>
      <c r="V738" s="3"/>
      <c r="W738" s="4"/>
      <c r="X738" s="3"/>
      <c r="Y738" s="4"/>
      <c r="Z738" t="s">
        <v>907</v>
      </c>
      <c r="AA738" s="3"/>
      <c r="AB738" s="4"/>
      <c r="AC738" s="3" t="s">
        <v>14710</v>
      </c>
      <c r="AD738" s="4"/>
      <c r="AE738" s="3" t="s">
        <v>14709</v>
      </c>
      <c r="AF738" s="4"/>
      <c r="AG738" s="3"/>
      <c r="AH738" s="4"/>
      <c r="AI738" s="3" t="s">
        <v>14708</v>
      </c>
      <c r="AJ738" s="4"/>
      <c r="AK738" s="3" t="s">
        <v>14707</v>
      </c>
      <c r="AL738" s="4"/>
      <c r="AM738" s="3" t="s">
        <v>14706</v>
      </c>
      <c r="AN738" s="4"/>
      <c r="AO738" s="3"/>
      <c r="AP738" s="4"/>
      <c r="AQ738" s="3" t="s">
        <v>14705</v>
      </c>
      <c r="AR738" s="4"/>
      <c r="AS738" s="3" t="s">
        <v>923</v>
      </c>
      <c r="AT738" s="4"/>
      <c r="AU738" s="3" t="s">
        <v>14704</v>
      </c>
      <c r="AV738" s="4"/>
      <c r="AW738" s="3" t="s">
        <v>14703</v>
      </c>
      <c r="AX738" s="4"/>
      <c r="AY738" s="3" t="s">
        <v>14702</v>
      </c>
      <c r="AZ738" s="4"/>
      <c r="BA738" s="3" t="s">
        <v>14701</v>
      </c>
      <c r="BB738" s="4"/>
      <c r="BC738" s="3" t="s">
        <v>14700</v>
      </c>
      <c r="BD738" s="4"/>
      <c r="BE738" s="3" t="s">
        <v>14699</v>
      </c>
    </row>
    <row r="739" spans="2:57" customFormat="1">
      <c r="B739" t="str">
        <f>IFERROR(VLOOKUP(E739,Swadesh!$C$6:$D$212,2,FALSE),"")</f>
        <v/>
      </c>
      <c r="D739" t="s">
        <v>13460</v>
      </c>
      <c r="E739" s="6" t="s">
        <v>14698</v>
      </c>
      <c r="F739" s="5">
        <v>10.42</v>
      </c>
      <c r="G739">
        <f t="shared" si="11"/>
        <v>3</v>
      </c>
      <c r="H739" s="3" t="s">
        <v>14697</v>
      </c>
      <c r="I739" s="4"/>
      <c r="J739" s="3" t="s">
        <v>14696</v>
      </c>
      <c r="K739" s="4" t="s">
        <v>1932</v>
      </c>
      <c r="L739" s="3" t="s">
        <v>14695</v>
      </c>
      <c r="M739" s="4"/>
      <c r="N739" s="3" t="s">
        <v>14694</v>
      </c>
      <c r="O739" s="4"/>
      <c r="P739" t="s">
        <v>907</v>
      </c>
      <c r="Q739" s="3" t="s">
        <v>14693</v>
      </c>
      <c r="R739" s="4" t="s">
        <v>14692</v>
      </c>
      <c r="S739" t="s">
        <v>907</v>
      </c>
      <c r="T739" s="3" t="s">
        <v>14691</v>
      </c>
      <c r="U739" s="4"/>
      <c r="V739" s="3" t="s">
        <v>14690</v>
      </c>
      <c r="W739" s="4"/>
      <c r="X739" s="3" t="s">
        <v>14689</v>
      </c>
      <c r="Y739" s="4"/>
      <c r="Z739" t="s">
        <v>907</v>
      </c>
      <c r="AA739" s="3" t="s">
        <v>14688</v>
      </c>
      <c r="AB739" s="4" t="s">
        <v>14687</v>
      </c>
      <c r="AC739" s="3" t="s">
        <v>14686</v>
      </c>
      <c r="AD739" s="4"/>
      <c r="AE739" s="3" t="s">
        <v>14685</v>
      </c>
      <c r="AF739" s="4"/>
      <c r="AG739" s="3"/>
      <c r="AH739" s="4"/>
      <c r="AI739" s="3" t="s">
        <v>14684</v>
      </c>
      <c r="AJ739" s="4"/>
      <c r="AK739" s="3" t="s">
        <v>14683</v>
      </c>
      <c r="AL739" s="4"/>
      <c r="AM739" s="3" t="s">
        <v>14682</v>
      </c>
      <c r="AN739" s="4"/>
      <c r="AO739" s="3" t="s">
        <v>14681</v>
      </c>
      <c r="AP739" s="4"/>
      <c r="AQ739" s="3" t="s">
        <v>14680</v>
      </c>
      <c r="AR739" s="4" t="s">
        <v>14679</v>
      </c>
      <c r="AS739" s="3" t="s">
        <v>14678</v>
      </c>
      <c r="AT739" s="4" t="s">
        <v>14677</v>
      </c>
      <c r="AU739" s="3" t="s">
        <v>14676</v>
      </c>
      <c r="AV739" s="4"/>
      <c r="AW739" s="3" t="s">
        <v>14675</v>
      </c>
      <c r="AX739" s="4"/>
      <c r="AY739" s="3" t="s">
        <v>14674</v>
      </c>
      <c r="AZ739" s="4"/>
      <c r="BA739" s="3" t="s">
        <v>14673</v>
      </c>
      <c r="BB739" s="4"/>
      <c r="BC739" s="3" t="s">
        <v>14672</v>
      </c>
      <c r="BD739" s="4"/>
      <c r="BE739" s="3" t="s">
        <v>14671</v>
      </c>
    </row>
    <row r="740" spans="2:57" customFormat="1">
      <c r="B740" t="str">
        <f>IFERROR(VLOOKUP(E740,Swadesh!$C$6:$D$212,2,FALSE),"")</f>
        <v/>
      </c>
      <c r="D740" t="s">
        <v>13460</v>
      </c>
      <c r="E740" s="6" t="s">
        <v>14670</v>
      </c>
      <c r="F740" s="5">
        <v>10.43</v>
      </c>
      <c r="G740">
        <f t="shared" si="11"/>
        <v>3</v>
      </c>
      <c r="H740" s="3" t="s">
        <v>14669</v>
      </c>
      <c r="I740" s="4"/>
      <c r="J740" s="3" t="s">
        <v>14668</v>
      </c>
      <c r="K740" s="4"/>
      <c r="L740" s="3" t="s">
        <v>14667</v>
      </c>
      <c r="M740" s="4"/>
      <c r="N740" s="3" t="s">
        <v>14666</v>
      </c>
      <c r="O740" s="4"/>
      <c r="P740" t="s">
        <v>907</v>
      </c>
      <c r="Q740" s="3"/>
      <c r="R740" s="4" t="s">
        <v>14665</v>
      </c>
      <c r="S740" t="s">
        <v>907</v>
      </c>
      <c r="T740" s="3" t="s">
        <v>14664</v>
      </c>
      <c r="U740" s="4"/>
      <c r="V740" s="3" t="s">
        <v>14663</v>
      </c>
      <c r="W740" s="4"/>
      <c r="X740" s="3" t="s">
        <v>14662</v>
      </c>
      <c r="Y740" s="4"/>
      <c r="Z740" t="s">
        <v>907</v>
      </c>
      <c r="AA740" s="3" t="s">
        <v>14661</v>
      </c>
      <c r="AB740" s="4"/>
      <c r="AC740" s="3" t="s">
        <v>14660</v>
      </c>
      <c r="AD740" s="4"/>
      <c r="AE740" s="3" t="s">
        <v>14659</v>
      </c>
      <c r="AF740" s="4"/>
      <c r="AG740" s="3" t="s">
        <v>14658</v>
      </c>
      <c r="AH740" s="4"/>
      <c r="AI740" s="3" t="s">
        <v>14657</v>
      </c>
      <c r="AJ740" s="4"/>
      <c r="AK740" s="3" t="s">
        <v>14656</v>
      </c>
      <c r="AL740" s="4"/>
      <c r="AM740" s="3" t="s">
        <v>14655</v>
      </c>
      <c r="AN740" s="4"/>
      <c r="AO740" s="3" t="s">
        <v>14654</v>
      </c>
      <c r="AP740" s="4"/>
      <c r="AQ740" s="3" t="s">
        <v>14653</v>
      </c>
      <c r="AR740" s="4"/>
      <c r="AS740" s="3" t="e">
        <f>-hlaupan</f>
        <v>#NAME?</v>
      </c>
      <c r="AT740" s="4"/>
      <c r="AU740" s="3" t="s">
        <v>14652</v>
      </c>
      <c r="AV740" s="4"/>
      <c r="AW740" s="3" t="s">
        <v>14651</v>
      </c>
      <c r="AX740" s="4"/>
      <c r="AY740" s="3" t="s">
        <v>14650</v>
      </c>
      <c r="AZ740" s="4"/>
      <c r="BA740" s="3" t="s">
        <v>14649</v>
      </c>
      <c r="BB740" s="4"/>
      <c r="BC740" s="3" t="s">
        <v>14648</v>
      </c>
      <c r="BD740" s="4"/>
      <c r="BE740" s="3" t="s">
        <v>14647</v>
      </c>
    </row>
    <row r="741" spans="2:57" customFormat="1">
      <c r="B741" t="str">
        <f>IFERROR(VLOOKUP(E741,Swadesh!$C$6:$D$212,2,FALSE),"")</f>
        <v/>
      </c>
      <c r="D741" t="s">
        <v>13460</v>
      </c>
      <c r="E741" s="6" t="s">
        <v>14646</v>
      </c>
      <c r="F741" s="5">
        <v>10.430999999999999</v>
      </c>
      <c r="G741">
        <f t="shared" si="11"/>
        <v>4</v>
      </c>
      <c r="H741" s="3" t="s">
        <v>14645</v>
      </c>
      <c r="I741" s="4"/>
      <c r="J741" s="3" t="s">
        <v>14644</v>
      </c>
      <c r="K741" s="4" t="s">
        <v>14643</v>
      </c>
      <c r="L741" s="3" t="s">
        <v>14642</v>
      </c>
      <c r="M741" s="4"/>
      <c r="N741" s="3" t="s">
        <v>14641</v>
      </c>
      <c r="O741" s="4"/>
      <c r="P741" t="s">
        <v>907</v>
      </c>
      <c r="Q741" s="3"/>
      <c r="R741" s="4"/>
      <c r="S741" t="s">
        <v>907</v>
      </c>
      <c r="T741" s="3" t="s">
        <v>14640</v>
      </c>
      <c r="U741" s="4"/>
      <c r="V741" s="3" t="s">
        <v>14639</v>
      </c>
      <c r="W741" s="4" t="s">
        <v>14638</v>
      </c>
      <c r="X741" s="3" t="s">
        <v>14637</v>
      </c>
      <c r="Y741" s="4"/>
      <c r="Z741" t="s">
        <v>907</v>
      </c>
      <c r="AA741" s="3" t="s">
        <v>14636</v>
      </c>
      <c r="AB741" s="4"/>
      <c r="AC741" s="3" t="s">
        <v>14635</v>
      </c>
      <c r="AD741" s="4"/>
      <c r="AE741" s="3" t="s">
        <v>14634</v>
      </c>
      <c r="AF741" s="4" t="s">
        <v>14633</v>
      </c>
      <c r="AG741" s="3"/>
      <c r="AH741" s="4"/>
      <c r="AI741" s="3" t="s">
        <v>14632</v>
      </c>
      <c r="AJ741" s="4"/>
      <c r="AK741" s="3" t="s">
        <v>14631</v>
      </c>
      <c r="AL741" s="4"/>
      <c r="AM741" s="3" t="s">
        <v>14630</v>
      </c>
      <c r="AN741" s="4"/>
      <c r="AO741" s="3"/>
      <c r="AP741" s="4"/>
      <c r="AQ741" s="3" t="s">
        <v>14629</v>
      </c>
      <c r="AR741" s="4"/>
      <c r="AS741" s="3" t="s">
        <v>923</v>
      </c>
      <c r="AT741" s="4"/>
      <c r="AU741" s="3" t="s">
        <v>14628</v>
      </c>
      <c r="AV741" s="4"/>
      <c r="AW741" s="3" t="s">
        <v>14627</v>
      </c>
      <c r="AX741" s="4"/>
      <c r="AY741" s="3" t="s">
        <v>14626</v>
      </c>
      <c r="AZ741" s="4"/>
      <c r="BA741" s="3" t="s">
        <v>14625</v>
      </c>
      <c r="BB741" s="4"/>
      <c r="BC741" s="3" t="s">
        <v>14624</v>
      </c>
      <c r="BD741" s="4"/>
      <c r="BE741" s="3" t="s">
        <v>14623</v>
      </c>
    </row>
    <row r="742" spans="2:57" customFormat="1">
      <c r="B742" t="str">
        <f>IFERROR(VLOOKUP(E742,Swadesh!$C$6:$D$212,2,FALSE),"")</f>
        <v/>
      </c>
      <c r="D742" t="s">
        <v>13460</v>
      </c>
      <c r="E742" s="6" t="s">
        <v>14622</v>
      </c>
      <c r="F742" s="5">
        <v>10.44</v>
      </c>
      <c r="G742">
        <f t="shared" si="11"/>
        <v>3</v>
      </c>
      <c r="H742" s="3" t="s">
        <v>14621</v>
      </c>
      <c r="I742" s="4"/>
      <c r="J742" s="3" t="s">
        <v>6936</v>
      </c>
      <c r="K742" s="4"/>
      <c r="L742" s="3" t="s">
        <v>14620</v>
      </c>
      <c r="M742" s="4"/>
      <c r="N742" s="3" t="s">
        <v>14619</v>
      </c>
      <c r="O742" s="4"/>
      <c r="P742" t="s">
        <v>907</v>
      </c>
      <c r="Q742" s="3"/>
      <c r="R742" s="4"/>
      <c r="S742" t="s">
        <v>907</v>
      </c>
      <c r="T742" s="3" t="s">
        <v>14618</v>
      </c>
      <c r="U742" s="4" t="s">
        <v>14617</v>
      </c>
      <c r="V742" s="3" t="s">
        <v>14616</v>
      </c>
      <c r="W742" s="4"/>
      <c r="X742" s="3" t="s">
        <v>14615</v>
      </c>
      <c r="Y742" s="4"/>
      <c r="Z742" t="s">
        <v>907</v>
      </c>
      <c r="AA742" s="3" t="s">
        <v>14614</v>
      </c>
      <c r="AB742" s="4" t="s">
        <v>14613</v>
      </c>
      <c r="AC742" s="3" t="s">
        <v>14612</v>
      </c>
      <c r="AD742" s="4"/>
      <c r="AE742" s="3" t="s">
        <v>14611</v>
      </c>
      <c r="AF742" s="4"/>
      <c r="AG742" s="3"/>
      <c r="AH742" s="4"/>
      <c r="AI742" s="3" t="s">
        <v>14610</v>
      </c>
      <c r="AJ742" s="4"/>
      <c r="AK742" s="3" t="s">
        <v>14609</v>
      </c>
      <c r="AL742" s="4"/>
      <c r="AM742" s="3" t="s">
        <v>14608</v>
      </c>
      <c r="AN742" s="4"/>
      <c r="AO742" s="3" t="s">
        <v>14607</v>
      </c>
      <c r="AP742" s="4"/>
      <c r="AQ742" s="3" t="s">
        <v>14606</v>
      </c>
      <c r="AR742" s="4"/>
      <c r="AS742" s="3" t="s">
        <v>14605</v>
      </c>
      <c r="AT742" s="4"/>
      <c r="AU742" s="3" t="s">
        <v>14604</v>
      </c>
      <c r="AV742" s="4"/>
      <c r="AW742" s="3" t="s">
        <v>14603</v>
      </c>
      <c r="AX742" s="4"/>
      <c r="AY742" s="3" t="s">
        <v>14602</v>
      </c>
      <c r="AZ742" s="4"/>
      <c r="BA742" s="3" t="s">
        <v>14601</v>
      </c>
      <c r="BB742" s="4"/>
      <c r="BC742" s="3" t="s">
        <v>14600</v>
      </c>
      <c r="BD742" s="4"/>
      <c r="BE742" s="3" t="s">
        <v>14599</v>
      </c>
    </row>
    <row r="743" spans="2:57" customFormat="1">
      <c r="B743">
        <f>IFERROR(VLOOKUP(E743,Swadesh!$C$6:$D$212,2,FALSE),"")</f>
        <v>121</v>
      </c>
      <c r="D743" t="s">
        <v>13460</v>
      </c>
      <c r="E743" s="6" t="s">
        <v>14598</v>
      </c>
      <c r="F743" s="5">
        <v>10.45</v>
      </c>
      <c r="G743">
        <f t="shared" si="11"/>
        <v>3</v>
      </c>
      <c r="H743" s="3" t="s">
        <v>14597</v>
      </c>
      <c r="I743" s="4" t="s">
        <v>14596</v>
      </c>
      <c r="J743" s="3" t="s">
        <v>14595</v>
      </c>
      <c r="K743" s="4"/>
      <c r="L743" s="3" t="s">
        <v>14594</v>
      </c>
      <c r="M743" s="4"/>
      <c r="N743" s="3" t="s">
        <v>14593</v>
      </c>
      <c r="O743" s="4"/>
      <c r="P743" t="s">
        <v>907</v>
      </c>
      <c r="Q743" s="3" t="s">
        <v>14592</v>
      </c>
      <c r="R743" s="4" t="s">
        <v>14591</v>
      </c>
      <c r="S743" t="s">
        <v>907</v>
      </c>
      <c r="T743" s="3" t="s">
        <v>14590</v>
      </c>
      <c r="U743" s="4"/>
      <c r="V743" s="3" t="s">
        <v>14589</v>
      </c>
      <c r="W743" s="4" t="s">
        <v>14588</v>
      </c>
      <c r="X743" s="3" t="s">
        <v>14587</v>
      </c>
      <c r="Y743" s="4"/>
      <c r="Z743" t="s">
        <v>907</v>
      </c>
      <c r="AA743" s="3" t="s">
        <v>14586</v>
      </c>
      <c r="AB743" s="4"/>
      <c r="AC743" s="3" t="s">
        <v>14585</v>
      </c>
      <c r="AD743" s="4"/>
      <c r="AE743" s="3" t="s">
        <v>14584</v>
      </c>
      <c r="AF743" s="4"/>
      <c r="AG743" s="3" t="s">
        <v>14583</v>
      </c>
      <c r="AH743" s="4"/>
      <c r="AI743" s="3" t="s">
        <v>14582</v>
      </c>
      <c r="AJ743" s="4"/>
      <c r="AK743" s="3" t="s">
        <v>14581</v>
      </c>
      <c r="AL743" s="4"/>
      <c r="AM743" s="3" t="s">
        <v>14580</v>
      </c>
      <c r="AN743" s="4"/>
      <c r="AO743" s="3" t="s">
        <v>14579</v>
      </c>
      <c r="AP743" s="4"/>
      <c r="AQ743" s="3" t="s">
        <v>14578</v>
      </c>
      <c r="AR743" s="4"/>
      <c r="AS743" s="3" t="s">
        <v>14577</v>
      </c>
      <c r="AT743" s="4"/>
      <c r="AU743" s="3" t="s">
        <v>14576</v>
      </c>
      <c r="AV743" s="4"/>
      <c r="AW743" s="3" t="s">
        <v>14500</v>
      </c>
      <c r="AX743" s="4" t="s">
        <v>13972</v>
      </c>
      <c r="AY743" s="3" t="s">
        <v>14575</v>
      </c>
      <c r="AZ743" s="4"/>
      <c r="BA743" s="3" t="s">
        <v>14574</v>
      </c>
      <c r="BB743" s="4"/>
      <c r="BC743" s="3" t="s">
        <v>14573</v>
      </c>
      <c r="BD743" s="4"/>
      <c r="BE743" s="3" t="s">
        <v>14572</v>
      </c>
    </row>
    <row r="744" spans="2:57" customFormat="1">
      <c r="B744" t="str">
        <f>IFERROR(VLOOKUP(E744,Swadesh!$C$6:$D$212,2,FALSE),"")</f>
        <v/>
      </c>
      <c r="D744" t="s">
        <v>13460</v>
      </c>
      <c r="E744" s="6" t="s">
        <v>14571</v>
      </c>
      <c r="F744" s="5">
        <v>10.451000000000001</v>
      </c>
      <c r="G744">
        <f t="shared" si="11"/>
        <v>4</v>
      </c>
      <c r="H744" s="3" t="s">
        <v>14570</v>
      </c>
      <c r="I744" s="4"/>
      <c r="J744" s="3" t="s">
        <v>14569</v>
      </c>
      <c r="K744" s="4"/>
      <c r="L744" s="3"/>
      <c r="M744" s="4"/>
      <c r="N744" s="3" t="s">
        <v>14568</v>
      </c>
      <c r="O744" s="4"/>
      <c r="P744" t="s">
        <v>907</v>
      </c>
      <c r="Q744" s="3"/>
      <c r="R744" s="4"/>
      <c r="S744" t="s">
        <v>907</v>
      </c>
      <c r="T744" s="3" t="s">
        <v>14567</v>
      </c>
      <c r="U744" s="4"/>
      <c r="V744" s="3" t="s">
        <v>14566</v>
      </c>
      <c r="W744" s="4"/>
      <c r="X744" s="3"/>
      <c r="Y744" s="4"/>
      <c r="Z744" t="s">
        <v>907</v>
      </c>
      <c r="AA744" s="3"/>
      <c r="AB744" s="4"/>
      <c r="AC744" s="3" t="s">
        <v>14565</v>
      </c>
      <c r="AD744" s="4" t="s">
        <v>14564</v>
      </c>
      <c r="AE744" s="3" t="s">
        <v>14563</v>
      </c>
      <c r="AF744" s="4"/>
      <c r="AG744" s="3"/>
      <c r="AH744" s="4"/>
      <c r="AI744" s="3" t="s">
        <v>14562</v>
      </c>
      <c r="AJ744" s="4"/>
      <c r="AK744" s="3" t="s">
        <v>14561</v>
      </c>
      <c r="AL744" s="4"/>
      <c r="AM744" s="3" t="s">
        <v>14560</v>
      </c>
      <c r="AN744" s="4"/>
      <c r="AO744" s="3"/>
      <c r="AP744" s="4"/>
      <c r="AQ744" s="3" t="s">
        <v>14559</v>
      </c>
      <c r="AR744" s="4"/>
      <c r="AS744" s="3" t="s">
        <v>923</v>
      </c>
      <c r="AT744" s="4"/>
      <c r="AU744" s="3" t="s">
        <v>14558</v>
      </c>
      <c r="AV744" s="4"/>
      <c r="AW744" s="3" t="s">
        <v>14557</v>
      </c>
      <c r="AX744" s="4"/>
      <c r="AY744" s="3" t="s">
        <v>14556</v>
      </c>
      <c r="AZ744" s="4"/>
      <c r="BA744" s="3" t="s">
        <v>14555</v>
      </c>
      <c r="BB744" s="4"/>
      <c r="BC744" s="3" t="s">
        <v>14554</v>
      </c>
      <c r="BD744" s="4"/>
      <c r="BE744" s="3" t="s">
        <v>14553</v>
      </c>
    </row>
    <row r="745" spans="2:57" customFormat="1">
      <c r="B745" t="str">
        <f>IFERROR(VLOOKUP(E745,Swadesh!$C$6:$D$212,2,FALSE),"")</f>
        <v/>
      </c>
      <c r="D745" t="s">
        <v>13460</v>
      </c>
      <c r="E745" s="6" t="s">
        <v>14552</v>
      </c>
      <c r="F745" s="5">
        <v>10.46</v>
      </c>
      <c r="G745">
        <f t="shared" si="11"/>
        <v>3</v>
      </c>
      <c r="H745" s="3" t="s">
        <v>14551</v>
      </c>
      <c r="I745" s="4"/>
      <c r="J745" s="3" t="s">
        <v>14550</v>
      </c>
      <c r="K745" s="4"/>
      <c r="L745" s="3" t="s">
        <v>14549</v>
      </c>
      <c r="M745" s="4"/>
      <c r="N745" s="3" t="s">
        <v>14548</v>
      </c>
      <c r="O745" s="4"/>
      <c r="P745" t="s">
        <v>907</v>
      </c>
      <c r="Q745" s="3"/>
      <c r="R745" s="4"/>
      <c r="S745" t="s">
        <v>907</v>
      </c>
      <c r="T745" s="3" t="s">
        <v>14547</v>
      </c>
      <c r="U745" s="4" t="s">
        <v>14546</v>
      </c>
      <c r="V745" s="3" t="s">
        <v>14545</v>
      </c>
      <c r="W745" s="4"/>
      <c r="X745" s="3" t="s">
        <v>14544</v>
      </c>
      <c r="Y745" s="4"/>
      <c r="Z745" t="s">
        <v>907</v>
      </c>
      <c r="AA745" s="3" t="s">
        <v>14543</v>
      </c>
      <c r="AB745" s="4" t="s">
        <v>14542</v>
      </c>
      <c r="AC745" s="3" t="s">
        <v>14541</v>
      </c>
      <c r="AD745" s="4"/>
      <c r="AE745" s="3" t="s">
        <v>14540</v>
      </c>
      <c r="AF745" s="4"/>
      <c r="AG745" s="3" t="s">
        <v>14539</v>
      </c>
      <c r="AH745" s="4"/>
      <c r="AI745" s="3" t="s">
        <v>14538</v>
      </c>
      <c r="AJ745" s="4"/>
      <c r="AK745" s="3" t="s">
        <v>14537</v>
      </c>
      <c r="AL745" s="4"/>
      <c r="AM745" s="3" t="s">
        <v>14536</v>
      </c>
      <c r="AN745" s="4"/>
      <c r="AO745" s="3" t="s">
        <v>14535</v>
      </c>
      <c r="AP745" s="4"/>
      <c r="AQ745" s="3" t="s">
        <v>14534</v>
      </c>
      <c r="AR745" s="4" t="s">
        <v>14533</v>
      </c>
      <c r="AS745" s="3" t="s">
        <v>14532</v>
      </c>
      <c r="AT745" s="4"/>
      <c r="AU745" s="3" t="s">
        <v>14531</v>
      </c>
      <c r="AV745" s="4"/>
      <c r="AW745" s="3" t="s">
        <v>14530</v>
      </c>
      <c r="AX745" s="4" t="s">
        <v>14529</v>
      </c>
      <c r="AY745" s="3" t="s">
        <v>14528</v>
      </c>
      <c r="AZ745" s="4"/>
      <c r="BA745" s="3" t="s">
        <v>14527</v>
      </c>
      <c r="BB745" s="4"/>
      <c r="BC745" s="3" t="s">
        <v>14526</v>
      </c>
      <c r="BD745" s="4"/>
      <c r="BE745" s="3" t="s">
        <v>14525</v>
      </c>
    </row>
    <row r="746" spans="2:57" customFormat="1">
      <c r="B746" t="str">
        <f>IFERROR(VLOOKUP(E746,Swadesh!$C$6:$D$212,2,FALSE),"")</f>
        <v/>
      </c>
      <c r="D746" t="s">
        <v>13460</v>
      </c>
      <c r="E746" s="6" t="s">
        <v>14524</v>
      </c>
      <c r="F746" s="5">
        <v>10.47</v>
      </c>
      <c r="G746">
        <f t="shared" si="11"/>
        <v>3</v>
      </c>
      <c r="H746" s="3" t="s">
        <v>14523</v>
      </c>
      <c r="I746" s="4"/>
      <c r="J746" s="3" t="s">
        <v>14522</v>
      </c>
      <c r="K746" s="4"/>
      <c r="L746" s="3" t="s">
        <v>14521</v>
      </c>
      <c r="M746" s="4"/>
      <c r="N746" s="3" t="s">
        <v>14520</v>
      </c>
      <c r="O746" s="4"/>
      <c r="P746" t="s">
        <v>907</v>
      </c>
      <c r="Q746" s="3"/>
      <c r="R746" s="4" t="s">
        <v>14519</v>
      </c>
      <c r="S746" t="s">
        <v>907</v>
      </c>
      <c r="T746" s="3" t="s">
        <v>14518</v>
      </c>
      <c r="U746" s="4"/>
      <c r="V746" s="3" t="s">
        <v>14517</v>
      </c>
      <c r="W746" s="4" t="s">
        <v>14516</v>
      </c>
      <c r="X746" s="3" t="s">
        <v>14515</v>
      </c>
      <c r="Y746" s="4"/>
      <c r="Z746" t="s">
        <v>907</v>
      </c>
      <c r="AA746" s="3" t="s">
        <v>14514</v>
      </c>
      <c r="AB746" s="4" t="s">
        <v>14513</v>
      </c>
      <c r="AC746" s="3" t="s">
        <v>14512</v>
      </c>
      <c r="AD746" s="4"/>
      <c r="AE746" s="3" t="s">
        <v>14511</v>
      </c>
      <c r="AF746" s="4"/>
      <c r="AG746" s="3" t="s">
        <v>14510</v>
      </c>
      <c r="AH746" s="4"/>
      <c r="AI746" s="3" t="s">
        <v>14509</v>
      </c>
      <c r="AJ746" s="4" t="s">
        <v>14508</v>
      </c>
      <c r="AK746" s="3" t="s">
        <v>14507</v>
      </c>
      <c r="AL746" s="4"/>
      <c r="AM746" s="3" t="s">
        <v>14506</v>
      </c>
      <c r="AN746" s="4"/>
      <c r="AO746" s="3" t="s">
        <v>14505</v>
      </c>
      <c r="AP746" s="4"/>
      <c r="AQ746" s="3" t="s">
        <v>14504</v>
      </c>
      <c r="AR746" s="4" t="s">
        <v>14503</v>
      </c>
      <c r="AS746" s="3" t="s">
        <v>14502</v>
      </c>
      <c r="AT746" s="4"/>
      <c r="AU746" s="3" t="s">
        <v>14501</v>
      </c>
      <c r="AV746" s="4"/>
      <c r="AW746" s="3" t="s">
        <v>14500</v>
      </c>
      <c r="AX746" s="4"/>
      <c r="AY746" s="3" t="s">
        <v>14499</v>
      </c>
      <c r="AZ746" s="4"/>
      <c r="BA746" s="3" t="s">
        <v>14498</v>
      </c>
      <c r="BB746" s="4"/>
      <c r="BC746" s="3" t="s">
        <v>14497</v>
      </c>
      <c r="BD746" s="4" t="s">
        <v>14496</v>
      </c>
      <c r="BE746" s="3" t="s">
        <v>14495</v>
      </c>
    </row>
    <row r="747" spans="2:57" customFormat="1">
      <c r="B747" t="str">
        <f>IFERROR(VLOOKUP(E747,Swadesh!$C$6:$D$212,2,FALSE),"")</f>
        <v/>
      </c>
      <c r="D747" t="s">
        <v>13460</v>
      </c>
      <c r="E747" s="6" t="s">
        <v>14494</v>
      </c>
      <c r="F747" s="5">
        <v>10.471</v>
      </c>
      <c r="G747">
        <f t="shared" si="11"/>
        <v>4</v>
      </c>
      <c r="H747" s="3" t="s">
        <v>14493</v>
      </c>
      <c r="I747" s="4"/>
      <c r="J747" s="3" t="s">
        <v>14492</v>
      </c>
      <c r="K747" s="4"/>
      <c r="L747" s="3" t="s">
        <v>14491</v>
      </c>
      <c r="M747" s="4"/>
      <c r="N747" s="3" t="s">
        <v>14490</v>
      </c>
      <c r="O747" s="4"/>
      <c r="P747" t="s">
        <v>907</v>
      </c>
      <c r="Q747" s="3"/>
      <c r="R747" s="4" t="s">
        <v>14469</v>
      </c>
      <c r="S747" t="s">
        <v>907</v>
      </c>
      <c r="T747" s="3" t="s">
        <v>14489</v>
      </c>
      <c r="U747" s="4"/>
      <c r="V747" s="3"/>
      <c r="W747" s="4"/>
      <c r="X747" s="3"/>
      <c r="Y747" s="4"/>
      <c r="Z747" t="s">
        <v>907</v>
      </c>
      <c r="AA747" s="3" t="s">
        <v>14488</v>
      </c>
      <c r="AB747" s="4" t="s">
        <v>14487</v>
      </c>
      <c r="AC747" s="3" t="s">
        <v>14486</v>
      </c>
      <c r="AD747" s="4"/>
      <c r="AE747" s="3" t="s">
        <v>14485</v>
      </c>
      <c r="AF747" s="4"/>
      <c r="AG747" s="3"/>
      <c r="AH747" s="4"/>
      <c r="AI747" s="3" t="s">
        <v>14484</v>
      </c>
      <c r="AJ747" s="4"/>
      <c r="AK747" s="3" t="s">
        <v>14483</v>
      </c>
      <c r="AL747" s="4"/>
      <c r="AM747" s="3" t="s">
        <v>14482</v>
      </c>
      <c r="AN747" s="4"/>
      <c r="AO747" s="3"/>
      <c r="AP747" s="4"/>
      <c r="AQ747" s="3" t="s">
        <v>14481</v>
      </c>
      <c r="AR747" s="4"/>
      <c r="AS747" s="3" t="s">
        <v>14480</v>
      </c>
      <c r="AT747" s="4"/>
      <c r="AU747" s="3" t="s">
        <v>14479</v>
      </c>
      <c r="AV747" s="4"/>
      <c r="AW747" s="3" t="s">
        <v>14478</v>
      </c>
      <c r="AX747" s="4"/>
      <c r="AY747" s="3" t="s">
        <v>14477</v>
      </c>
      <c r="AZ747" s="4"/>
      <c r="BA747" s="3" t="s">
        <v>14476</v>
      </c>
      <c r="BB747" s="4"/>
      <c r="BC747" s="3" t="s">
        <v>14475</v>
      </c>
      <c r="BD747" s="4"/>
      <c r="BE747" s="3" t="s">
        <v>14474</v>
      </c>
    </row>
    <row r="748" spans="2:57" customFormat="1">
      <c r="B748" t="str">
        <f>IFERROR(VLOOKUP(E748,Swadesh!$C$6:$D$212,2,FALSE),"")</f>
        <v/>
      </c>
      <c r="D748" t="s">
        <v>13460</v>
      </c>
      <c r="E748" s="6" t="s">
        <v>14473</v>
      </c>
      <c r="F748" s="5">
        <v>10.472</v>
      </c>
      <c r="G748">
        <f t="shared" si="11"/>
        <v>4</v>
      </c>
      <c r="H748" s="3" t="s">
        <v>14472</v>
      </c>
      <c r="I748" s="4"/>
      <c r="J748" s="3" t="s">
        <v>14471</v>
      </c>
      <c r="K748" s="4"/>
      <c r="L748" s="3"/>
      <c r="M748" s="4"/>
      <c r="N748" s="3" t="s">
        <v>14470</v>
      </c>
      <c r="O748" s="4"/>
      <c r="P748" t="s">
        <v>907</v>
      </c>
      <c r="Q748" s="3"/>
      <c r="R748" s="4" t="s">
        <v>14469</v>
      </c>
      <c r="S748" t="s">
        <v>907</v>
      </c>
      <c r="T748" s="3" t="s">
        <v>14468</v>
      </c>
      <c r="U748" s="4" t="s">
        <v>14467</v>
      </c>
      <c r="V748" s="3" t="s">
        <v>14466</v>
      </c>
      <c r="W748" s="4"/>
      <c r="X748" s="3" t="s">
        <v>14465</v>
      </c>
      <c r="Y748" s="4"/>
      <c r="Z748" t="s">
        <v>907</v>
      </c>
      <c r="AA748" s="3"/>
      <c r="AB748" s="4"/>
      <c r="AC748" s="3" t="s">
        <v>14464</v>
      </c>
      <c r="AD748" s="4"/>
      <c r="AE748" s="3" t="s">
        <v>14463</v>
      </c>
      <c r="AF748" s="4"/>
      <c r="AG748" s="3"/>
      <c r="AH748" s="4"/>
      <c r="AI748" s="3" t="s">
        <v>14462</v>
      </c>
      <c r="AJ748" s="4"/>
      <c r="AK748" s="3" t="s">
        <v>14461</v>
      </c>
      <c r="AL748" s="4"/>
      <c r="AM748" s="3" t="s">
        <v>14460</v>
      </c>
      <c r="AN748" s="4"/>
      <c r="AO748" s="3"/>
      <c r="AP748" s="4"/>
      <c r="AQ748" s="3" t="s">
        <v>14459</v>
      </c>
      <c r="AR748" s="4"/>
      <c r="AS748" s="3" t="s">
        <v>14458</v>
      </c>
      <c r="AT748" s="4"/>
      <c r="AU748" s="3" t="s">
        <v>14457</v>
      </c>
      <c r="AV748" s="4"/>
      <c r="AW748" s="3" t="s">
        <v>14456</v>
      </c>
      <c r="AX748" s="4" t="s">
        <v>13972</v>
      </c>
      <c r="AY748" s="3" t="s">
        <v>14455</v>
      </c>
      <c r="AZ748" s="4"/>
      <c r="BA748" s="3" t="s">
        <v>14454</v>
      </c>
      <c r="BB748" s="4"/>
      <c r="BC748" s="3" t="s">
        <v>14453</v>
      </c>
      <c r="BD748" s="4"/>
      <c r="BE748" s="3" t="s">
        <v>14452</v>
      </c>
    </row>
    <row r="749" spans="2:57" customFormat="1">
      <c r="B749" t="str">
        <f>IFERROR(VLOOKUP(E749,Swadesh!$C$6:$D$212,2,FALSE),"")</f>
        <v/>
      </c>
      <c r="D749" t="s">
        <v>13460</v>
      </c>
      <c r="E749" s="6" t="s">
        <v>14451</v>
      </c>
      <c r="F749" s="5">
        <v>10.473000000000001</v>
      </c>
      <c r="G749">
        <f t="shared" si="11"/>
        <v>4</v>
      </c>
      <c r="H749" s="3" t="s">
        <v>14450</v>
      </c>
      <c r="I749" s="4"/>
      <c r="J749" s="3" t="s">
        <v>14449</v>
      </c>
      <c r="K749" s="4" t="s">
        <v>14448</v>
      </c>
      <c r="L749" s="3" t="s">
        <v>14447</v>
      </c>
      <c r="M749" s="4"/>
      <c r="N749" s="3" t="s">
        <v>14446</v>
      </c>
      <c r="O749" s="4"/>
      <c r="P749" t="s">
        <v>907</v>
      </c>
      <c r="Q749" s="3"/>
      <c r="R749" s="4"/>
      <c r="S749" t="s">
        <v>907</v>
      </c>
      <c r="T749" s="3" t="s">
        <v>14445</v>
      </c>
      <c r="U749" s="4"/>
      <c r="V749" s="3" t="s">
        <v>14444</v>
      </c>
      <c r="W749" s="4" t="s">
        <v>14443</v>
      </c>
      <c r="X749" s="3" t="s">
        <v>14442</v>
      </c>
      <c r="Y749" s="4"/>
      <c r="Z749" t="s">
        <v>907</v>
      </c>
      <c r="AA749" s="3" t="s">
        <v>14441</v>
      </c>
      <c r="AB749" s="4" t="s">
        <v>14440</v>
      </c>
      <c r="AC749" s="3" t="s">
        <v>14439</v>
      </c>
      <c r="AD749" s="4"/>
      <c r="AE749" s="3" t="s">
        <v>14438</v>
      </c>
      <c r="AF749" s="4"/>
      <c r="AG749" s="3"/>
      <c r="AH749" s="4"/>
      <c r="AI749" s="3" t="s">
        <v>14437</v>
      </c>
      <c r="AJ749" s="4"/>
      <c r="AK749" s="3" t="s">
        <v>14436</v>
      </c>
      <c r="AL749" s="4"/>
      <c r="AM749" s="3" t="s">
        <v>14435</v>
      </c>
      <c r="AN749" s="4"/>
      <c r="AO749" s="3"/>
      <c r="AP749" s="4"/>
      <c r="AQ749" s="3" t="s">
        <v>14434</v>
      </c>
      <c r="AR749" s="4"/>
      <c r="AS749" s="3" t="s">
        <v>14433</v>
      </c>
      <c r="AT749" s="4"/>
      <c r="AU749" s="3" t="s">
        <v>14432</v>
      </c>
      <c r="AV749" s="4"/>
      <c r="AW749" s="3" t="s">
        <v>14431</v>
      </c>
      <c r="AX749" s="4" t="s">
        <v>1137</v>
      </c>
      <c r="AY749" s="3" t="s">
        <v>14430</v>
      </c>
      <c r="AZ749" s="4"/>
      <c r="BA749" s="3" t="s">
        <v>14429</v>
      </c>
      <c r="BB749" s="4"/>
      <c r="BC749" s="3" t="s">
        <v>14428</v>
      </c>
      <c r="BD749" s="4"/>
      <c r="BE749" s="3" t="s">
        <v>14427</v>
      </c>
    </row>
    <row r="750" spans="2:57" customFormat="1">
      <c r="B750" t="str">
        <f>IFERROR(VLOOKUP(E750,Swadesh!$C$6:$D$212,2,FALSE),"")</f>
        <v/>
      </c>
      <c r="D750" t="s">
        <v>13460</v>
      </c>
      <c r="E750" s="6" t="s">
        <v>14426</v>
      </c>
      <c r="F750" s="5">
        <v>10.474</v>
      </c>
      <c r="G750">
        <f t="shared" si="11"/>
        <v>4</v>
      </c>
      <c r="H750" s="3" t="s">
        <v>14425</v>
      </c>
      <c r="I750" s="4"/>
      <c r="J750" s="3" t="s">
        <v>14424</v>
      </c>
      <c r="K750" s="4"/>
      <c r="L750" s="3" t="s">
        <v>14423</v>
      </c>
      <c r="M750" s="4"/>
      <c r="N750" s="3" t="s">
        <v>14422</v>
      </c>
      <c r="O750" s="4"/>
      <c r="P750" t="s">
        <v>907</v>
      </c>
      <c r="Q750" s="3"/>
      <c r="R750" s="4"/>
      <c r="S750" t="s">
        <v>907</v>
      </c>
      <c r="T750" s="3"/>
      <c r="U750" s="4"/>
      <c r="V750" s="3"/>
      <c r="W750" s="4"/>
      <c r="X750" s="3"/>
      <c r="Y750" s="4"/>
      <c r="Z750" t="s">
        <v>907</v>
      </c>
      <c r="AA750" s="3" t="s">
        <v>14421</v>
      </c>
      <c r="AB750" s="4" t="s">
        <v>14420</v>
      </c>
      <c r="AC750" s="3" t="s">
        <v>14419</v>
      </c>
      <c r="AD750" s="4"/>
      <c r="AE750" s="3" t="s">
        <v>14418</v>
      </c>
      <c r="AF750" s="4"/>
      <c r="AG750" s="3"/>
      <c r="AH750" s="4"/>
      <c r="AI750" s="3" t="s">
        <v>14417</v>
      </c>
      <c r="AJ750" s="4"/>
      <c r="AK750" s="3" t="s">
        <v>14416</v>
      </c>
      <c r="AL750" s="4"/>
      <c r="AM750" s="3" t="s">
        <v>14415</v>
      </c>
      <c r="AN750" s="4"/>
      <c r="AO750" s="3"/>
      <c r="AP750" s="4"/>
      <c r="AQ750" s="3" t="s">
        <v>14414</v>
      </c>
      <c r="AR750" s="4"/>
      <c r="AS750" s="3" t="s">
        <v>14413</v>
      </c>
      <c r="AT750" s="4"/>
      <c r="AU750" s="3" t="s">
        <v>14412</v>
      </c>
      <c r="AV750" s="4"/>
      <c r="AW750" s="3" t="s">
        <v>14411</v>
      </c>
      <c r="AX750" s="4" t="s">
        <v>1137</v>
      </c>
      <c r="AY750" s="3" t="s">
        <v>14410</v>
      </c>
      <c r="AZ750" s="4"/>
      <c r="BA750" s="3" t="s">
        <v>14409</v>
      </c>
      <c r="BB750" s="4"/>
      <c r="BC750" s="3" t="s">
        <v>14408</v>
      </c>
      <c r="BD750" s="4"/>
      <c r="BE750" s="3" t="s">
        <v>14407</v>
      </c>
    </row>
    <row r="751" spans="2:57" customFormat="1">
      <c r="B751">
        <f>IFERROR(VLOOKUP(E751,Swadesh!$C$6:$D$212,2,FALSE),"")</f>
        <v>122</v>
      </c>
      <c r="D751" t="s">
        <v>13460</v>
      </c>
      <c r="E751" s="6" t="s">
        <v>14406</v>
      </c>
      <c r="F751" s="5">
        <v>10.48</v>
      </c>
      <c r="G751">
        <f t="shared" si="11"/>
        <v>3</v>
      </c>
      <c r="H751" s="3" t="s">
        <v>14405</v>
      </c>
      <c r="I751" s="4"/>
      <c r="J751" s="3" t="s">
        <v>14404</v>
      </c>
      <c r="K751" s="4"/>
      <c r="L751" s="3" t="s">
        <v>14403</v>
      </c>
      <c r="M751" s="4"/>
      <c r="N751" s="3" t="s">
        <v>14402</v>
      </c>
      <c r="O751" s="4"/>
      <c r="P751" t="s">
        <v>907</v>
      </c>
      <c r="Q751" s="3"/>
      <c r="R751" s="4"/>
      <c r="S751" t="s">
        <v>907</v>
      </c>
      <c r="T751" s="3" t="s">
        <v>14401</v>
      </c>
      <c r="U751" s="4"/>
      <c r="V751" s="3" t="s">
        <v>14400</v>
      </c>
      <c r="W751" s="4"/>
      <c r="X751" s="3" t="s">
        <v>14399</v>
      </c>
      <c r="Y751" s="4"/>
      <c r="Z751" t="s">
        <v>907</v>
      </c>
      <c r="AA751" s="3" t="s">
        <v>14398</v>
      </c>
      <c r="AB751" s="4" t="s">
        <v>14397</v>
      </c>
      <c r="AC751" s="3" t="s">
        <v>14391</v>
      </c>
      <c r="AD751" s="4"/>
      <c r="AE751" s="3" t="s">
        <v>14396</v>
      </c>
      <c r="AF751" s="4"/>
      <c r="AG751" s="3" t="s">
        <v>14395</v>
      </c>
      <c r="AH751" s="4"/>
      <c r="AI751" s="3" t="s">
        <v>14394</v>
      </c>
      <c r="AJ751" s="4" t="s">
        <v>14393</v>
      </c>
      <c r="AK751" s="3" t="s">
        <v>14392</v>
      </c>
      <c r="AL751" s="4"/>
      <c r="AM751" s="3" t="s">
        <v>14391</v>
      </c>
      <c r="AN751" s="4"/>
      <c r="AO751" s="3" t="s">
        <v>14390</v>
      </c>
      <c r="AP751" s="4"/>
      <c r="AQ751" s="3" t="s">
        <v>14389</v>
      </c>
      <c r="AR751" s="4"/>
      <c r="AS751" s="3" t="s">
        <v>14388</v>
      </c>
      <c r="AT751" s="4"/>
      <c r="AU751" s="3" t="s">
        <v>14387</v>
      </c>
      <c r="AV751" s="4"/>
      <c r="AW751" s="3" t="s">
        <v>14386</v>
      </c>
      <c r="AX751" s="4"/>
      <c r="AY751" s="3" t="s">
        <v>14385</v>
      </c>
      <c r="AZ751" s="4"/>
      <c r="BA751" s="3" t="s">
        <v>14384</v>
      </c>
      <c r="BB751" s="4"/>
      <c r="BC751" s="3" t="s">
        <v>14383</v>
      </c>
      <c r="BD751" s="4"/>
      <c r="BE751" s="3" t="s">
        <v>14382</v>
      </c>
    </row>
    <row r="752" spans="2:57" customFormat="1">
      <c r="B752" t="str">
        <f>IFERROR(VLOOKUP(E752,Swadesh!$C$6:$D$212,2,FALSE),"")</f>
        <v/>
      </c>
      <c r="D752" t="s">
        <v>13460</v>
      </c>
      <c r="E752" s="6" t="s">
        <v>14381</v>
      </c>
      <c r="F752" s="5">
        <v>10.481</v>
      </c>
      <c r="G752">
        <f t="shared" si="11"/>
        <v>4</v>
      </c>
      <c r="H752" s="3" t="s">
        <v>14380</v>
      </c>
      <c r="I752" s="4"/>
      <c r="J752" s="3" t="s">
        <v>14379</v>
      </c>
      <c r="K752" s="4"/>
      <c r="L752" s="3" t="s">
        <v>14378</v>
      </c>
      <c r="M752" s="4"/>
      <c r="N752" s="3" t="s">
        <v>14377</v>
      </c>
      <c r="O752" s="4"/>
      <c r="P752" t="s">
        <v>907</v>
      </c>
      <c r="Q752" s="3"/>
      <c r="R752" s="4" t="s">
        <v>14376</v>
      </c>
      <c r="S752" t="s">
        <v>907</v>
      </c>
      <c r="T752" s="3" t="s">
        <v>14375</v>
      </c>
      <c r="U752" s="4"/>
      <c r="V752" s="3" t="s">
        <v>14374</v>
      </c>
      <c r="W752" s="4" t="s">
        <v>14373</v>
      </c>
      <c r="X752" s="3" t="s">
        <v>14372</v>
      </c>
      <c r="Y752" s="4"/>
      <c r="Z752" t="s">
        <v>907</v>
      </c>
      <c r="AA752" s="3" t="s">
        <v>14371</v>
      </c>
      <c r="AB752" s="4" t="s">
        <v>14370</v>
      </c>
      <c r="AC752" s="3" t="s">
        <v>14369</v>
      </c>
      <c r="AD752" s="4"/>
      <c r="AE752" s="3" t="s">
        <v>14368</v>
      </c>
      <c r="AF752" s="4" t="s">
        <v>14367</v>
      </c>
      <c r="AG752" s="3"/>
      <c r="AH752" s="4"/>
      <c r="AI752" s="3" t="s">
        <v>14366</v>
      </c>
      <c r="AJ752" s="4"/>
      <c r="AK752" s="3" t="s">
        <v>14365</v>
      </c>
      <c r="AL752" s="4"/>
      <c r="AM752" s="3" t="s">
        <v>14364</v>
      </c>
      <c r="AN752" s="4"/>
      <c r="AO752" s="3"/>
      <c r="AP752" s="4"/>
      <c r="AQ752" s="3" t="s">
        <v>14363</v>
      </c>
      <c r="AR752" s="4"/>
      <c r="AS752" s="3" t="s">
        <v>14362</v>
      </c>
      <c r="AT752" s="4"/>
      <c r="AU752" s="3" t="s">
        <v>14361</v>
      </c>
      <c r="AV752" s="4"/>
      <c r="AW752" s="3" t="s">
        <v>14360</v>
      </c>
      <c r="AX752" s="4"/>
      <c r="AY752" s="3" t="s">
        <v>14359</v>
      </c>
      <c r="AZ752" s="4"/>
      <c r="BA752" s="3" t="s">
        <v>14358</v>
      </c>
      <c r="BB752" s="4"/>
      <c r="BC752" s="3" t="s">
        <v>14357</v>
      </c>
      <c r="BD752" s="4"/>
      <c r="BE752" s="3" t="s">
        <v>14356</v>
      </c>
    </row>
    <row r="753" spans="2:57" customFormat="1">
      <c r="B753" t="str">
        <f>IFERROR(VLOOKUP(E753,Swadesh!$C$6:$D$212,2,FALSE),"")</f>
        <v/>
      </c>
      <c r="D753" t="s">
        <v>13460</v>
      </c>
      <c r="E753" s="6" t="s">
        <v>14355</v>
      </c>
      <c r="F753" s="5">
        <v>10.49</v>
      </c>
      <c r="G753">
        <f t="shared" si="11"/>
        <v>3</v>
      </c>
      <c r="H753" s="3" t="s">
        <v>14354</v>
      </c>
      <c r="I753" s="4"/>
      <c r="J753" s="3" t="s">
        <v>14353</v>
      </c>
      <c r="K753" s="4" t="s">
        <v>14352</v>
      </c>
      <c r="L753" s="3"/>
      <c r="M753" s="4"/>
      <c r="N753" s="3" t="s">
        <v>14351</v>
      </c>
      <c r="O753" s="4"/>
      <c r="P753" t="s">
        <v>907</v>
      </c>
      <c r="Q753" s="3"/>
      <c r="R753" s="4" t="s">
        <v>14350</v>
      </c>
      <c r="S753" t="s">
        <v>907</v>
      </c>
      <c r="T753" s="3" t="s">
        <v>14349</v>
      </c>
      <c r="U753" s="4" t="s">
        <v>14348</v>
      </c>
      <c r="V753" s="3" t="s">
        <v>14347</v>
      </c>
      <c r="W753" s="4"/>
      <c r="X753" s="3" t="s">
        <v>14346</v>
      </c>
      <c r="Y753" s="4"/>
      <c r="Z753" t="s">
        <v>907</v>
      </c>
      <c r="AA753" s="3" t="s">
        <v>14345</v>
      </c>
      <c r="AB753" s="4" t="s">
        <v>14344</v>
      </c>
      <c r="AC753" s="3" t="s">
        <v>14343</v>
      </c>
      <c r="AD753" s="4"/>
      <c r="AE753" s="3" t="s">
        <v>14342</v>
      </c>
      <c r="AF753" s="4"/>
      <c r="AG753" s="3" t="s">
        <v>14341</v>
      </c>
      <c r="AH753" s="4"/>
      <c r="AI753" s="3" t="s">
        <v>14340</v>
      </c>
      <c r="AJ753" s="4"/>
      <c r="AK753" s="3" t="s">
        <v>14339</v>
      </c>
      <c r="AL753" s="4"/>
      <c r="AM753" s="3" t="s">
        <v>14338</v>
      </c>
      <c r="AN753" s="4"/>
      <c r="AO753" s="3" t="s">
        <v>14337</v>
      </c>
      <c r="AP753" s="4"/>
      <c r="AQ753" s="3" t="s">
        <v>14336</v>
      </c>
      <c r="AR753" s="4" t="s">
        <v>14335</v>
      </c>
      <c r="AS753" s="3" t="s">
        <v>14334</v>
      </c>
      <c r="AT753" s="4"/>
      <c r="AU753" s="3" t="s">
        <v>14333</v>
      </c>
      <c r="AV753" s="4"/>
      <c r="AW753" s="3" t="s">
        <v>14332</v>
      </c>
      <c r="AX753" s="4" t="s">
        <v>1137</v>
      </c>
      <c r="AY753" s="3" t="s">
        <v>14331</v>
      </c>
      <c r="AZ753" s="4"/>
      <c r="BA753" s="3" t="s">
        <v>14330</v>
      </c>
      <c r="BB753" s="4"/>
      <c r="BC753" s="3" t="s">
        <v>14329</v>
      </c>
      <c r="BD753" s="4"/>
      <c r="BE753" s="3" t="s">
        <v>14328</v>
      </c>
    </row>
    <row r="754" spans="2:57" customFormat="1">
      <c r="B754" t="str">
        <f>IFERROR(VLOOKUP(E754,Swadesh!$C$6:$D$212,2,FALSE),"")</f>
        <v/>
      </c>
      <c r="D754" t="s">
        <v>13460</v>
      </c>
      <c r="E754" s="6" t="s">
        <v>14327</v>
      </c>
      <c r="F754" s="5">
        <v>10.491</v>
      </c>
      <c r="G754">
        <f t="shared" si="11"/>
        <v>4</v>
      </c>
      <c r="H754" s="3" t="s">
        <v>14326</v>
      </c>
      <c r="I754" s="4" t="s">
        <v>14325</v>
      </c>
      <c r="J754" s="3" t="s">
        <v>14324</v>
      </c>
      <c r="K754" s="4"/>
      <c r="L754" s="3" t="s">
        <v>14323</v>
      </c>
      <c r="M754" s="4"/>
      <c r="N754" s="3" t="s">
        <v>14322</v>
      </c>
      <c r="O754" s="4"/>
      <c r="P754" t="s">
        <v>907</v>
      </c>
      <c r="Q754" s="3"/>
      <c r="R754" s="4"/>
      <c r="S754" t="s">
        <v>907</v>
      </c>
      <c r="T754" s="3" t="s">
        <v>14321</v>
      </c>
      <c r="U754" s="4" t="s">
        <v>14320</v>
      </c>
      <c r="V754" s="3" t="s">
        <v>14319</v>
      </c>
      <c r="W754" s="4"/>
      <c r="X754" s="3" t="s">
        <v>14318</v>
      </c>
      <c r="Y754" s="4"/>
      <c r="Z754" t="s">
        <v>907</v>
      </c>
      <c r="AA754" s="3"/>
      <c r="AB754" s="4"/>
      <c r="AC754" s="3" t="s">
        <v>14317</v>
      </c>
      <c r="AD754" s="4"/>
      <c r="AE754" s="3" t="s">
        <v>13028</v>
      </c>
      <c r="AF754" s="4"/>
      <c r="AG754" s="3"/>
      <c r="AH754" s="4"/>
      <c r="AI754" s="3" t="s">
        <v>14316</v>
      </c>
      <c r="AJ754" s="4"/>
      <c r="AK754" s="3" t="s">
        <v>14315</v>
      </c>
      <c r="AL754" s="4" t="s">
        <v>14314</v>
      </c>
      <c r="AM754" s="3" t="s">
        <v>14313</v>
      </c>
      <c r="AN754" s="4"/>
      <c r="AO754" s="3"/>
      <c r="AP754" s="4"/>
      <c r="AQ754" s="3" t="s">
        <v>14312</v>
      </c>
      <c r="AR754" s="4"/>
      <c r="AS754" s="3" t="s">
        <v>923</v>
      </c>
      <c r="AT754" s="4"/>
      <c r="AU754" s="3" t="s">
        <v>14311</v>
      </c>
      <c r="AV754" s="4"/>
      <c r="AW754" s="3" t="s">
        <v>14310</v>
      </c>
      <c r="AX754" s="4"/>
      <c r="AY754" s="3" t="s">
        <v>14309</v>
      </c>
      <c r="AZ754" s="4"/>
      <c r="BA754" s="3" t="s">
        <v>14308</v>
      </c>
      <c r="BB754" s="4"/>
      <c r="BC754" s="3" t="s">
        <v>14307</v>
      </c>
      <c r="BD754" s="4"/>
      <c r="BE754" s="3" t="s">
        <v>14306</v>
      </c>
    </row>
    <row r="755" spans="2:57" customFormat="1">
      <c r="B755" t="str">
        <f>IFERROR(VLOOKUP(E755,Swadesh!$C$6:$D$212,2,FALSE),"")</f>
        <v/>
      </c>
      <c r="D755" t="s">
        <v>13460</v>
      </c>
      <c r="E755" s="6" t="s">
        <v>14305</v>
      </c>
      <c r="F755" s="5">
        <v>10.51</v>
      </c>
      <c r="G755">
        <f t="shared" si="11"/>
        <v>3</v>
      </c>
      <c r="H755" s="3" t="s">
        <v>14304</v>
      </c>
      <c r="I755" s="4"/>
      <c r="J755" s="3" t="s">
        <v>14303</v>
      </c>
      <c r="K755" s="4" t="s">
        <v>14302</v>
      </c>
      <c r="L755" s="3" t="s">
        <v>14301</v>
      </c>
      <c r="M755" s="4"/>
      <c r="N755" s="3" t="s">
        <v>14300</v>
      </c>
      <c r="O755" s="4"/>
      <c r="P755" t="s">
        <v>907</v>
      </c>
      <c r="Q755" s="3"/>
      <c r="R755" s="4"/>
      <c r="S755" t="s">
        <v>907</v>
      </c>
      <c r="T755" s="3" t="s">
        <v>14299</v>
      </c>
      <c r="U755" s="4" t="s">
        <v>14298</v>
      </c>
      <c r="V755" s="3" t="s">
        <v>14297</v>
      </c>
      <c r="W755" s="4"/>
      <c r="X755" s="3" t="s">
        <v>14296</v>
      </c>
      <c r="Y755" s="4"/>
      <c r="Z755" t="s">
        <v>907</v>
      </c>
      <c r="AA755" s="3" t="s">
        <v>14295</v>
      </c>
      <c r="AB755" s="4" t="s">
        <v>14294</v>
      </c>
      <c r="AC755" s="3" t="s">
        <v>14293</v>
      </c>
      <c r="AD755" s="4"/>
      <c r="AE755" s="3" t="s">
        <v>2354</v>
      </c>
      <c r="AF755" s="4" t="s">
        <v>2353</v>
      </c>
      <c r="AG755" s="3" t="s">
        <v>14292</v>
      </c>
      <c r="AH755" s="4"/>
      <c r="AI755" s="3" t="s">
        <v>14291</v>
      </c>
      <c r="AJ755" s="4"/>
      <c r="AK755" s="3" t="s">
        <v>14290</v>
      </c>
      <c r="AL755" s="4"/>
      <c r="AM755" s="3" t="s">
        <v>14289</v>
      </c>
      <c r="AN755" s="4"/>
      <c r="AO755" s="3" t="s">
        <v>14288</v>
      </c>
      <c r="AP755" s="4"/>
      <c r="AQ755" s="3" t="s">
        <v>14287</v>
      </c>
      <c r="AR755" s="4"/>
      <c r="AS755" s="3" t="s">
        <v>14286</v>
      </c>
      <c r="AT755" s="4"/>
      <c r="AU755" s="3" t="s">
        <v>14285</v>
      </c>
      <c r="AV755" s="4"/>
      <c r="AW755" s="3" t="s">
        <v>14284</v>
      </c>
      <c r="AX755" s="4"/>
      <c r="AY755" s="3" t="s">
        <v>14283</v>
      </c>
      <c r="AZ755" s="4"/>
      <c r="BA755" s="3" t="s">
        <v>14282</v>
      </c>
      <c r="BB755" s="4"/>
      <c r="BC755" s="3" t="s">
        <v>14281</v>
      </c>
      <c r="BD755" s="4"/>
      <c r="BE755" s="3" t="s">
        <v>14280</v>
      </c>
    </row>
    <row r="756" spans="2:57" customFormat="1">
      <c r="B756" t="str">
        <f>IFERROR(VLOOKUP(E756,Swadesh!$C$6:$D$212,2,FALSE),"")</f>
        <v/>
      </c>
      <c r="D756" t="s">
        <v>13460</v>
      </c>
      <c r="E756" s="6" t="s">
        <v>14279</v>
      </c>
      <c r="F756" s="5">
        <v>10.52</v>
      </c>
      <c r="G756">
        <f t="shared" si="11"/>
        <v>3</v>
      </c>
      <c r="H756" s="3" t="s">
        <v>14278</v>
      </c>
      <c r="I756" s="4"/>
      <c r="J756" s="3" t="s">
        <v>14277</v>
      </c>
      <c r="K756" s="4" t="s">
        <v>14276</v>
      </c>
      <c r="L756" s="3"/>
      <c r="M756" s="4"/>
      <c r="N756" s="3" t="s">
        <v>14275</v>
      </c>
      <c r="O756" s="4"/>
      <c r="P756" t="s">
        <v>907</v>
      </c>
      <c r="Q756" s="3"/>
      <c r="R756" s="4" t="s">
        <v>14274</v>
      </c>
      <c r="S756" t="s">
        <v>907</v>
      </c>
      <c r="T756" s="3" t="s">
        <v>14273</v>
      </c>
      <c r="U756" s="4" t="s">
        <v>14272</v>
      </c>
      <c r="V756" s="3" t="s">
        <v>14271</v>
      </c>
      <c r="W756" s="4"/>
      <c r="X756" s="3" t="s">
        <v>14270</v>
      </c>
      <c r="Y756" s="4"/>
      <c r="Z756" t="s">
        <v>907</v>
      </c>
      <c r="AA756" s="3" t="s">
        <v>14269</v>
      </c>
      <c r="AB756" s="4" t="s">
        <v>14268</v>
      </c>
      <c r="AC756" s="3" t="s">
        <v>14267</v>
      </c>
      <c r="AD756" s="4"/>
      <c r="AE756" s="3" t="s">
        <v>14266</v>
      </c>
      <c r="AF756" s="4"/>
      <c r="AG756" s="3" t="s">
        <v>14265</v>
      </c>
      <c r="AH756" s="4"/>
      <c r="AI756" s="3" t="s">
        <v>14264</v>
      </c>
      <c r="AJ756" s="4"/>
      <c r="AK756" s="3" t="s">
        <v>14263</v>
      </c>
      <c r="AL756" s="4"/>
      <c r="AM756" s="3" t="s">
        <v>14262</v>
      </c>
      <c r="AN756" s="4"/>
      <c r="AO756" s="3" t="s">
        <v>14261</v>
      </c>
      <c r="AP756" s="4"/>
      <c r="AQ756" s="3" t="s">
        <v>14260</v>
      </c>
      <c r="AR756" s="4"/>
      <c r="AS756" s="3" t="s">
        <v>14259</v>
      </c>
      <c r="AT756" s="4"/>
      <c r="AU756" s="3" t="s">
        <v>14258</v>
      </c>
      <c r="AV756" s="4"/>
      <c r="AW756" s="3" t="s">
        <v>14257</v>
      </c>
      <c r="AX756" s="4"/>
      <c r="AY756" s="3" t="s">
        <v>14256</v>
      </c>
      <c r="AZ756" s="4"/>
      <c r="BA756" s="3" t="s">
        <v>14255</v>
      </c>
      <c r="BB756" s="4"/>
      <c r="BC756" s="3" t="s">
        <v>14254</v>
      </c>
      <c r="BD756" s="4"/>
      <c r="BE756" s="3" t="s">
        <v>14253</v>
      </c>
    </row>
    <row r="757" spans="2:57" customFormat="1">
      <c r="B757" t="str">
        <f>IFERROR(VLOOKUP(E757,Swadesh!$C$6:$D$212,2,FALSE),"")</f>
        <v/>
      </c>
      <c r="D757" t="s">
        <v>13460</v>
      </c>
      <c r="E757" s="6" t="s">
        <v>14252</v>
      </c>
      <c r="F757" s="5">
        <v>10.53</v>
      </c>
      <c r="G757">
        <f t="shared" si="11"/>
        <v>3</v>
      </c>
      <c r="H757" s="3" t="s">
        <v>14251</v>
      </c>
      <c r="I757" s="4" t="s">
        <v>14250</v>
      </c>
      <c r="J757" s="3" t="s">
        <v>14249</v>
      </c>
      <c r="K757" s="4"/>
      <c r="L757" s="3" t="s">
        <v>14248</v>
      </c>
      <c r="M757" s="4"/>
      <c r="N757" s="3" t="s">
        <v>14247</v>
      </c>
      <c r="O757" s="4"/>
      <c r="P757" t="s">
        <v>907</v>
      </c>
      <c r="Q757" s="3"/>
      <c r="R757" s="4"/>
      <c r="S757" t="s">
        <v>907</v>
      </c>
      <c r="T757" s="3"/>
      <c r="U757" s="4"/>
      <c r="V757" s="3" t="s">
        <v>14246</v>
      </c>
      <c r="W757" s="4"/>
      <c r="X757" s="3" t="s">
        <v>14245</v>
      </c>
      <c r="Y757" s="4"/>
      <c r="Z757" t="s">
        <v>907</v>
      </c>
      <c r="AA757" s="3" t="e">
        <f>-toka</f>
        <v>#NAME?</v>
      </c>
      <c r="AB757" s="4" t="s">
        <v>14244</v>
      </c>
      <c r="AC757" s="3" t="s">
        <v>14243</v>
      </c>
      <c r="AD757" s="4"/>
      <c r="AE757" s="3" t="s">
        <v>14242</v>
      </c>
      <c r="AF757" s="4" t="s">
        <v>14241</v>
      </c>
      <c r="AG757" s="3" t="s">
        <v>14240</v>
      </c>
      <c r="AH757" s="4"/>
      <c r="AI757" s="3" t="s">
        <v>14239</v>
      </c>
      <c r="AJ757" s="4"/>
      <c r="AK757" s="3" t="s">
        <v>14238</v>
      </c>
      <c r="AL757" s="4" t="s">
        <v>14237</v>
      </c>
      <c r="AM757" s="3" t="s">
        <v>14236</v>
      </c>
      <c r="AN757" s="4"/>
      <c r="AO757" s="3" t="s">
        <v>14235</v>
      </c>
      <c r="AP757" s="4"/>
      <c r="AQ757" s="3" t="s">
        <v>14234</v>
      </c>
      <c r="AR757" s="4"/>
      <c r="AS757" s="3" t="s">
        <v>14233</v>
      </c>
      <c r="AT757" s="4"/>
      <c r="AU757" s="3" t="s">
        <v>14232</v>
      </c>
      <c r="AV757" s="4"/>
      <c r="AW757" s="3" t="s">
        <v>14231</v>
      </c>
      <c r="AX757" s="4"/>
      <c r="AY757" s="3" t="s">
        <v>14230</v>
      </c>
      <c r="AZ757" s="4"/>
      <c r="BA757" s="3" t="s">
        <v>14229</v>
      </c>
      <c r="BB757" s="4"/>
      <c r="BC757" s="3" t="s">
        <v>14228</v>
      </c>
      <c r="BD757" s="4"/>
      <c r="BE757" s="3" t="s">
        <v>14227</v>
      </c>
    </row>
    <row r="758" spans="2:57" customFormat="1">
      <c r="B758" t="str">
        <f>IFERROR(VLOOKUP(E758,Swadesh!$C$6:$D$212,2,FALSE),"")</f>
        <v/>
      </c>
      <c r="D758" t="s">
        <v>13460</v>
      </c>
      <c r="E758" s="6" t="s">
        <v>14226</v>
      </c>
      <c r="F758" s="5">
        <v>10.55</v>
      </c>
      <c r="G758">
        <f t="shared" si="11"/>
        <v>3</v>
      </c>
      <c r="H758" s="3" t="s">
        <v>14225</v>
      </c>
      <c r="I758" s="7" t="s">
        <v>14224</v>
      </c>
      <c r="J758" s="3" t="s">
        <v>14223</v>
      </c>
      <c r="K758" s="4"/>
      <c r="L758" s="3" t="s">
        <v>14222</v>
      </c>
      <c r="M758" s="4"/>
      <c r="N758" s="3" t="s">
        <v>14221</v>
      </c>
      <c r="O758" s="4"/>
      <c r="P758" t="s">
        <v>907</v>
      </c>
      <c r="Q758" s="3"/>
      <c r="R758" s="4" t="s">
        <v>14220</v>
      </c>
      <c r="S758" t="s">
        <v>907</v>
      </c>
      <c r="T758" s="3" t="s">
        <v>14219</v>
      </c>
      <c r="U758" s="4"/>
      <c r="V758" s="3" t="s">
        <v>14218</v>
      </c>
      <c r="W758" s="4" t="s">
        <v>14217</v>
      </c>
      <c r="X758" s="3" t="s">
        <v>14216</v>
      </c>
      <c r="Y758" s="4"/>
      <c r="Z758" t="s">
        <v>907</v>
      </c>
      <c r="AA758" s="3" t="s">
        <v>14215</v>
      </c>
      <c r="AB758" s="4" t="s">
        <v>14214</v>
      </c>
      <c r="AC758" s="3" t="s">
        <v>14213</v>
      </c>
      <c r="AD758" s="4"/>
      <c r="AE758" s="3" t="s">
        <v>14212</v>
      </c>
      <c r="AF758" s="4"/>
      <c r="AG758" s="3" t="s">
        <v>14211</v>
      </c>
      <c r="AH758" s="4"/>
      <c r="AI758" s="3" t="s">
        <v>14210</v>
      </c>
      <c r="AJ758" s="4"/>
      <c r="AK758" s="3" t="s">
        <v>14209</v>
      </c>
      <c r="AL758" s="4"/>
      <c r="AM758" s="3" t="s">
        <v>14208</v>
      </c>
      <c r="AN758" s="4"/>
      <c r="AO758" s="3" t="s">
        <v>14207</v>
      </c>
      <c r="AP758" s="4" t="s">
        <v>14206</v>
      </c>
      <c r="AQ758" s="3" t="s">
        <v>14205</v>
      </c>
      <c r="AR758" s="4" t="s">
        <v>14204</v>
      </c>
      <c r="AS758" s="3" t="s">
        <v>14203</v>
      </c>
      <c r="AT758" s="4"/>
      <c r="AU758" s="3" t="s">
        <v>14202</v>
      </c>
      <c r="AV758" s="4"/>
      <c r="AW758" s="3" t="s">
        <v>14201</v>
      </c>
      <c r="AX758" s="4"/>
      <c r="AY758" s="3" t="s">
        <v>14200</v>
      </c>
      <c r="AZ758" s="4"/>
      <c r="BA758" s="3" t="s">
        <v>14199</v>
      </c>
      <c r="BB758" s="4"/>
      <c r="BC758" s="3" t="s">
        <v>14198</v>
      </c>
      <c r="BD758" s="4"/>
      <c r="BE758" s="3" t="s">
        <v>14197</v>
      </c>
    </row>
    <row r="759" spans="2:57" customFormat="1">
      <c r="B759" t="str">
        <f>IFERROR(VLOOKUP(E759,Swadesh!$C$6:$D$212,2,FALSE),"")</f>
        <v/>
      </c>
      <c r="D759" t="s">
        <v>13460</v>
      </c>
      <c r="E759" s="6" t="s">
        <v>14196</v>
      </c>
      <c r="F759" s="5">
        <v>10.56</v>
      </c>
      <c r="G759">
        <f t="shared" si="11"/>
        <v>3</v>
      </c>
      <c r="H759" s="3" t="s">
        <v>14195</v>
      </c>
      <c r="I759" s="4" t="s">
        <v>14194</v>
      </c>
      <c r="J759" s="3" t="s">
        <v>14193</v>
      </c>
      <c r="K759" s="4" t="s">
        <v>14192</v>
      </c>
      <c r="L759" s="3" t="s">
        <v>14191</v>
      </c>
      <c r="M759" s="4"/>
      <c r="N759" s="3" t="s">
        <v>14190</v>
      </c>
      <c r="O759" s="4"/>
      <c r="P759" t="s">
        <v>907</v>
      </c>
      <c r="Q759" s="3"/>
      <c r="R759" s="4" t="s">
        <v>14189</v>
      </c>
      <c r="S759" t="s">
        <v>907</v>
      </c>
      <c r="T759" s="3" t="s">
        <v>14188</v>
      </c>
      <c r="U759" s="4"/>
      <c r="V759" s="3" t="s">
        <v>14187</v>
      </c>
      <c r="W759" s="4"/>
      <c r="X759" s="3" t="s">
        <v>14186</v>
      </c>
      <c r="Y759" s="4"/>
      <c r="Z759" t="s">
        <v>907</v>
      </c>
      <c r="AA759" s="3"/>
      <c r="AB759" s="4"/>
      <c r="AC759" s="3" t="s">
        <v>14185</v>
      </c>
      <c r="AD759" s="4"/>
      <c r="AE759" s="3" t="s">
        <v>14184</v>
      </c>
      <c r="AF759" s="4"/>
      <c r="AG759" s="3" t="s">
        <v>14183</v>
      </c>
      <c r="AH759" s="4"/>
      <c r="AI759" s="3" t="s">
        <v>14182</v>
      </c>
      <c r="AJ759" s="4"/>
      <c r="AK759" s="3" t="s">
        <v>14181</v>
      </c>
      <c r="AL759" s="4"/>
      <c r="AM759" s="3" t="s">
        <v>14180</v>
      </c>
      <c r="AN759" s="4"/>
      <c r="AO759" s="3" t="s">
        <v>14179</v>
      </c>
      <c r="AP759" s="4"/>
      <c r="AQ759" s="3" t="s">
        <v>14178</v>
      </c>
      <c r="AR759" s="4"/>
      <c r="AS759" s="3" t="s">
        <v>14177</v>
      </c>
      <c r="AT759" s="4" t="s">
        <v>14176</v>
      </c>
      <c r="AU759" s="3" t="s">
        <v>14175</v>
      </c>
      <c r="AV759" s="4"/>
      <c r="AW759" s="3" t="s">
        <v>14174</v>
      </c>
      <c r="AX759" s="4"/>
      <c r="AY759" s="3" t="s">
        <v>14173</v>
      </c>
      <c r="AZ759" s="4"/>
      <c r="BA759" s="3" t="s">
        <v>14172</v>
      </c>
      <c r="BB759" s="4"/>
      <c r="BC759" s="3" t="s">
        <v>14171</v>
      </c>
      <c r="BD759" s="4"/>
      <c r="BE759" s="3" t="s">
        <v>14170</v>
      </c>
    </row>
    <row r="760" spans="2:57" customFormat="1">
      <c r="B760" t="str">
        <f>IFERROR(VLOOKUP(E760,Swadesh!$C$6:$D$212,2,FALSE),"")</f>
        <v/>
      </c>
      <c r="D760" t="s">
        <v>13460</v>
      </c>
      <c r="E760" s="6" t="s">
        <v>14169</v>
      </c>
      <c r="F760" s="5">
        <v>10.57</v>
      </c>
      <c r="G760">
        <f t="shared" si="11"/>
        <v>3</v>
      </c>
      <c r="H760" s="3" t="s">
        <v>14168</v>
      </c>
      <c r="I760" s="4"/>
      <c r="J760" s="3" t="s">
        <v>14167</v>
      </c>
      <c r="K760" s="4" t="s">
        <v>14166</v>
      </c>
      <c r="L760" s="3" t="s">
        <v>14165</v>
      </c>
      <c r="M760" s="4" t="s">
        <v>4746</v>
      </c>
      <c r="N760" s="3" t="s">
        <v>14164</v>
      </c>
      <c r="O760" s="4"/>
      <c r="P760" t="s">
        <v>907</v>
      </c>
      <c r="Q760" s="3"/>
      <c r="R760" s="4"/>
      <c r="S760" t="s">
        <v>907</v>
      </c>
      <c r="T760" s="3" t="s">
        <v>14163</v>
      </c>
      <c r="U760" s="4" t="s">
        <v>14162</v>
      </c>
      <c r="V760" s="3" t="s">
        <v>14161</v>
      </c>
      <c r="W760" s="4"/>
      <c r="X760" s="3" t="s">
        <v>14160</v>
      </c>
      <c r="Y760" s="4"/>
      <c r="Z760" t="s">
        <v>907</v>
      </c>
      <c r="AA760" s="3" t="s">
        <v>14159</v>
      </c>
      <c r="AB760" s="4"/>
      <c r="AC760" s="3" t="s">
        <v>14158</v>
      </c>
      <c r="AD760" s="4"/>
      <c r="AE760" s="3" t="s">
        <v>14157</v>
      </c>
      <c r="AF760" s="4"/>
      <c r="AG760" s="3" t="s">
        <v>14156</v>
      </c>
      <c r="AH760" s="4"/>
      <c r="AI760" s="3" t="s">
        <v>14155</v>
      </c>
      <c r="AJ760" s="4"/>
      <c r="AK760" s="3" t="s">
        <v>14154</v>
      </c>
      <c r="AL760" s="4" t="s">
        <v>14153</v>
      </c>
      <c r="AM760" s="3" t="s">
        <v>14152</v>
      </c>
      <c r="AN760" s="4"/>
      <c r="AO760" s="3" t="s">
        <v>14151</v>
      </c>
      <c r="AP760" s="4"/>
      <c r="AQ760" s="3" t="s">
        <v>14150</v>
      </c>
      <c r="AR760" s="4" t="s">
        <v>5339</v>
      </c>
      <c r="AS760" s="3" t="s">
        <v>14149</v>
      </c>
      <c r="AT760" s="4"/>
      <c r="AU760" s="3" t="s">
        <v>14148</v>
      </c>
      <c r="AV760" s="4"/>
      <c r="AW760" s="3" t="s">
        <v>14147</v>
      </c>
      <c r="AX760" s="4"/>
      <c r="AY760" s="3" t="s">
        <v>14146</v>
      </c>
      <c r="AZ760" s="4"/>
      <c r="BA760" s="3" t="s">
        <v>14145</v>
      </c>
      <c r="BB760" s="4"/>
      <c r="BC760" s="3" t="s">
        <v>14144</v>
      </c>
      <c r="BD760" s="4"/>
      <c r="BE760" s="3" t="s">
        <v>1872</v>
      </c>
    </row>
    <row r="761" spans="2:57" customFormat="1">
      <c r="B761" t="str">
        <f>IFERROR(VLOOKUP(E761,Swadesh!$C$6:$D$212,2,FALSE),"")</f>
        <v/>
      </c>
      <c r="D761" t="s">
        <v>13460</v>
      </c>
      <c r="E761" s="6" t="s">
        <v>14143</v>
      </c>
      <c r="F761" s="5">
        <v>10.61</v>
      </c>
      <c r="G761">
        <f t="shared" si="11"/>
        <v>3</v>
      </c>
      <c r="H761" s="3" t="s">
        <v>14142</v>
      </c>
      <c r="I761" s="4"/>
      <c r="J761" s="3" t="s">
        <v>14141</v>
      </c>
      <c r="K761" s="4"/>
      <c r="L761" s="3" t="s">
        <v>14140</v>
      </c>
      <c r="M761" s="4"/>
      <c r="N761" s="3" t="s">
        <v>14139</v>
      </c>
      <c r="O761" s="4"/>
      <c r="P761" t="s">
        <v>907</v>
      </c>
      <c r="Q761" s="3"/>
      <c r="R761" s="4" t="s">
        <v>14138</v>
      </c>
      <c r="S761" t="s">
        <v>907</v>
      </c>
      <c r="T761" s="3" t="s">
        <v>14137</v>
      </c>
      <c r="U761" s="4" t="s">
        <v>14136</v>
      </c>
      <c r="V761" s="3" t="s">
        <v>14135</v>
      </c>
      <c r="W761" s="4"/>
      <c r="X761" s="3" t="s">
        <v>14134</v>
      </c>
      <c r="Y761" s="4"/>
      <c r="Z761" t="s">
        <v>907</v>
      </c>
      <c r="AA761" s="3" t="s">
        <v>14133</v>
      </c>
      <c r="AB761" s="4" t="s">
        <v>14132</v>
      </c>
      <c r="AC761" s="3" t="s">
        <v>14131</v>
      </c>
      <c r="AD761" s="4"/>
      <c r="AE761" s="3" t="s">
        <v>14130</v>
      </c>
      <c r="AF761" s="4" t="s">
        <v>14129</v>
      </c>
      <c r="AG761" s="3" t="s">
        <v>14128</v>
      </c>
      <c r="AH761" s="4"/>
      <c r="AI761" s="3" t="s">
        <v>14127</v>
      </c>
      <c r="AJ761" s="4"/>
      <c r="AK761" s="3" t="s">
        <v>14126</v>
      </c>
      <c r="AL761" s="4"/>
      <c r="AM761" s="3" t="s">
        <v>14125</v>
      </c>
      <c r="AN761" s="4"/>
      <c r="AO761" s="3" t="s">
        <v>14124</v>
      </c>
      <c r="AP761" s="4"/>
      <c r="AQ761" s="3" t="s">
        <v>14123</v>
      </c>
      <c r="AR761" s="4" t="s">
        <v>14122</v>
      </c>
      <c r="AS761" s="3" t="s">
        <v>14121</v>
      </c>
      <c r="AT761" s="4"/>
      <c r="AU761" s="3" t="s">
        <v>14120</v>
      </c>
      <c r="AV761" s="4"/>
      <c r="AW761" s="3" t="s">
        <v>14119</v>
      </c>
      <c r="AX761" s="4" t="s">
        <v>13972</v>
      </c>
      <c r="AY761" s="3" t="s">
        <v>14118</v>
      </c>
      <c r="AZ761" s="4"/>
      <c r="BA761" s="3" t="s">
        <v>14117</v>
      </c>
      <c r="BB761" s="4"/>
      <c r="BC761" s="3" t="s">
        <v>14116</v>
      </c>
      <c r="BD761" s="4"/>
      <c r="BE761" s="3" t="s">
        <v>14039</v>
      </c>
    </row>
    <row r="762" spans="2:57" customFormat="1">
      <c r="B762" t="str">
        <f>IFERROR(VLOOKUP(E762,Swadesh!$C$6:$D$212,2,FALSE),"")</f>
        <v/>
      </c>
      <c r="D762" t="s">
        <v>13460</v>
      </c>
      <c r="E762" s="6" t="s">
        <v>14115</v>
      </c>
      <c r="F762" s="5">
        <v>10.612</v>
      </c>
      <c r="G762">
        <f t="shared" si="11"/>
        <v>4</v>
      </c>
      <c r="H762" s="3" t="s">
        <v>14114</v>
      </c>
      <c r="I762" s="4" t="s">
        <v>14113</v>
      </c>
      <c r="J762" s="3" t="s">
        <v>14112</v>
      </c>
      <c r="K762" s="4" t="s">
        <v>14111</v>
      </c>
      <c r="L762" s="3"/>
      <c r="M762" s="4"/>
      <c r="N762" s="3" t="s">
        <v>14110</v>
      </c>
      <c r="O762" s="4"/>
      <c r="P762" t="s">
        <v>907</v>
      </c>
      <c r="Q762" s="3"/>
      <c r="R762" s="4"/>
      <c r="S762" t="s">
        <v>907</v>
      </c>
      <c r="T762" s="3"/>
      <c r="U762" s="4"/>
      <c r="V762" s="3"/>
      <c r="W762" s="4" t="s">
        <v>14109</v>
      </c>
      <c r="X762" s="3" t="s">
        <v>14108</v>
      </c>
      <c r="Y762" s="4"/>
      <c r="Z762" t="s">
        <v>907</v>
      </c>
      <c r="AA762" s="3" t="s">
        <v>14107</v>
      </c>
      <c r="AB762" s="4"/>
      <c r="AC762" s="3" t="s">
        <v>14106</v>
      </c>
      <c r="AD762" s="4"/>
      <c r="AE762" s="3" t="s">
        <v>14105</v>
      </c>
      <c r="AF762" s="4" t="s">
        <v>14104</v>
      </c>
      <c r="AG762" s="3"/>
      <c r="AH762" s="4"/>
      <c r="AI762" s="3" t="s">
        <v>14103</v>
      </c>
      <c r="AJ762" s="4"/>
      <c r="AK762" s="3" t="s">
        <v>14102</v>
      </c>
      <c r="AL762" s="4"/>
      <c r="AM762" s="3" t="s">
        <v>14101</v>
      </c>
      <c r="AN762" s="4"/>
      <c r="AO762" s="3"/>
      <c r="AP762" s="4"/>
      <c r="AQ762" s="3" t="s">
        <v>14100</v>
      </c>
      <c r="AR762" s="4"/>
      <c r="AS762" s="3" t="s">
        <v>923</v>
      </c>
      <c r="AT762" s="4"/>
      <c r="AU762" s="3" t="s">
        <v>14099</v>
      </c>
      <c r="AV762" s="4"/>
      <c r="AW762" s="3" t="s">
        <v>14098</v>
      </c>
      <c r="AX762" s="4" t="s">
        <v>14042</v>
      </c>
      <c r="AY762" s="3" t="s">
        <v>14097</v>
      </c>
      <c r="AZ762" s="4"/>
      <c r="BA762" s="3" t="s">
        <v>14096</v>
      </c>
      <c r="BB762" s="4"/>
      <c r="BC762" s="3" t="s">
        <v>14095</v>
      </c>
      <c r="BD762" s="4"/>
      <c r="BE762" s="3" t="s">
        <v>14039</v>
      </c>
    </row>
    <row r="763" spans="2:57" customFormat="1">
      <c r="B763" t="str">
        <f>IFERROR(VLOOKUP(E763,Swadesh!$C$6:$D$212,2,FALSE),"")</f>
        <v/>
      </c>
      <c r="D763" t="s">
        <v>13460</v>
      </c>
      <c r="E763" s="6" t="s">
        <v>14094</v>
      </c>
      <c r="F763" s="5">
        <v>10.613</v>
      </c>
      <c r="G763">
        <f t="shared" si="11"/>
        <v>4</v>
      </c>
      <c r="H763" s="3" t="s">
        <v>14093</v>
      </c>
      <c r="I763" s="4" t="s">
        <v>14092</v>
      </c>
      <c r="J763" s="3" t="s">
        <v>923</v>
      </c>
      <c r="K763" s="4"/>
      <c r="L763" s="3"/>
      <c r="M763" s="4"/>
      <c r="N763" s="3" t="s">
        <v>14091</v>
      </c>
      <c r="O763" s="4"/>
      <c r="P763" t="s">
        <v>907</v>
      </c>
      <c r="Q763" s="3"/>
      <c r="R763" s="4" t="s">
        <v>14090</v>
      </c>
      <c r="S763" t="s">
        <v>907</v>
      </c>
      <c r="T763" s="3" t="s">
        <v>14089</v>
      </c>
      <c r="U763" s="4" t="s">
        <v>14088</v>
      </c>
      <c r="V763" s="3" t="s">
        <v>14087</v>
      </c>
      <c r="W763" s="4" t="s">
        <v>14086</v>
      </c>
      <c r="X763" s="3" t="s">
        <v>10631</v>
      </c>
      <c r="Y763" s="4"/>
      <c r="Z763" t="s">
        <v>907</v>
      </c>
      <c r="AA763" s="3"/>
      <c r="AB763" s="4"/>
      <c r="AC763" s="3" t="s">
        <v>14085</v>
      </c>
      <c r="AD763" s="4"/>
      <c r="AE763" s="3" t="s">
        <v>14084</v>
      </c>
      <c r="AF763" s="4" t="s">
        <v>14083</v>
      </c>
      <c r="AG763" s="3"/>
      <c r="AH763" s="4"/>
      <c r="AI763" s="3" t="s">
        <v>14082</v>
      </c>
      <c r="AJ763" s="4"/>
      <c r="AK763" s="3" t="s">
        <v>14081</v>
      </c>
      <c r="AL763" s="4" t="s">
        <v>14080</v>
      </c>
      <c r="AM763" s="3" t="s">
        <v>14079</v>
      </c>
      <c r="AN763" s="4"/>
      <c r="AO763" s="3"/>
      <c r="AP763" s="4"/>
      <c r="AQ763" s="3" t="s">
        <v>14078</v>
      </c>
      <c r="AR763" s="4"/>
      <c r="AS763" s="3" t="s">
        <v>923</v>
      </c>
      <c r="AT763" s="4"/>
      <c r="AU763" s="3" t="s">
        <v>14077</v>
      </c>
      <c r="AV763" s="4"/>
      <c r="AW763" s="3" t="s">
        <v>14076</v>
      </c>
      <c r="AX763" s="4" t="s">
        <v>14042</v>
      </c>
      <c r="AY763" s="3" t="s">
        <v>14075</v>
      </c>
      <c r="AZ763" s="4"/>
      <c r="BA763" s="3" t="s">
        <v>14074</v>
      </c>
      <c r="BB763" s="4"/>
      <c r="BC763" s="3" t="s">
        <v>14073</v>
      </c>
      <c r="BD763" s="4"/>
      <c r="BE763" s="3" t="s">
        <v>14072</v>
      </c>
    </row>
    <row r="764" spans="2:57" customFormat="1">
      <c r="B764" t="str">
        <f>IFERROR(VLOOKUP(E764,Swadesh!$C$6:$D$212,2,FALSE),"")</f>
        <v/>
      </c>
      <c r="D764" t="s">
        <v>13460</v>
      </c>
      <c r="E764" s="6" t="s">
        <v>14071</v>
      </c>
      <c r="F764" s="5">
        <v>10.614000000000001</v>
      </c>
      <c r="G764">
        <f t="shared" si="11"/>
        <v>4</v>
      </c>
      <c r="H764" s="3" t="s">
        <v>14070</v>
      </c>
      <c r="I764" s="4" t="s">
        <v>14069</v>
      </c>
      <c r="J764" s="3" t="s">
        <v>923</v>
      </c>
      <c r="K764" s="4"/>
      <c r="L764" s="3"/>
      <c r="M764" s="4"/>
      <c r="N764" s="3" t="s">
        <v>14068</v>
      </c>
      <c r="O764" s="4"/>
      <c r="P764" t="s">
        <v>907</v>
      </c>
      <c r="Q764" s="3"/>
      <c r="R764" s="4"/>
      <c r="S764" t="s">
        <v>907</v>
      </c>
      <c r="T764" s="3"/>
      <c r="U764" s="4"/>
      <c r="V764" s="3"/>
      <c r="W764" s="4"/>
      <c r="X764" s="3"/>
      <c r="Y764" s="4"/>
      <c r="Z764" t="s">
        <v>907</v>
      </c>
      <c r="AA764" s="3"/>
      <c r="AB764" s="4"/>
      <c r="AC764" s="3" t="s">
        <v>14067</v>
      </c>
      <c r="AD764" s="4"/>
      <c r="AE764" s="3" t="s">
        <v>14066</v>
      </c>
      <c r="AF764" s="4" t="s">
        <v>14065</v>
      </c>
      <c r="AG764" s="3"/>
      <c r="AH764" s="4"/>
      <c r="AI764" s="3" t="s">
        <v>14064</v>
      </c>
      <c r="AJ764" s="4"/>
      <c r="AK764" s="3" t="s">
        <v>14063</v>
      </c>
      <c r="AL764" s="4"/>
      <c r="AM764" s="3" t="s">
        <v>14062</v>
      </c>
      <c r="AN764" s="4"/>
      <c r="AO764" s="3"/>
      <c r="AP764" s="4"/>
      <c r="AQ764" s="3" t="s">
        <v>14061</v>
      </c>
      <c r="AR764" s="4"/>
      <c r="AS764" s="3" t="s">
        <v>923</v>
      </c>
      <c r="AT764" s="4"/>
      <c r="AU764" s="3" t="s">
        <v>14060</v>
      </c>
      <c r="AV764" s="4"/>
      <c r="AW764" s="3" t="s">
        <v>14059</v>
      </c>
      <c r="AX764" s="4" t="s">
        <v>14042</v>
      </c>
      <c r="AY764" s="3" t="s">
        <v>923</v>
      </c>
      <c r="AZ764" s="4"/>
      <c r="BA764" s="3" t="s">
        <v>14058</v>
      </c>
      <c r="BB764" s="4"/>
      <c r="BC764" s="3" t="s">
        <v>14057</v>
      </c>
      <c r="BD764" s="4"/>
      <c r="BE764" s="3" t="s">
        <v>14039</v>
      </c>
    </row>
    <row r="765" spans="2:57" customFormat="1">
      <c r="B765" t="str">
        <f>IFERROR(VLOOKUP(E765,Swadesh!$C$6:$D$212,2,FALSE),"")</f>
        <v/>
      </c>
      <c r="D765" t="s">
        <v>13460</v>
      </c>
      <c r="E765" s="6" t="s">
        <v>14056</v>
      </c>
      <c r="F765" s="5">
        <v>10.615</v>
      </c>
      <c r="G765">
        <f t="shared" si="11"/>
        <v>4</v>
      </c>
      <c r="H765" s="3"/>
      <c r="I765" s="4" t="s">
        <v>14055</v>
      </c>
      <c r="J765" s="3" t="s">
        <v>923</v>
      </c>
      <c r="K765" s="4"/>
      <c r="L765" s="3" t="s">
        <v>14054</v>
      </c>
      <c r="M765" s="4"/>
      <c r="N765" s="3" t="s">
        <v>14053</v>
      </c>
      <c r="O765" s="4"/>
      <c r="P765" t="s">
        <v>907</v>
      </c>
      <c r="Q765" s="3"/>
      <c r="R765" s="4"/>
      <c r="S765" t="s">
        <v>907</v>
      </c>
      <c r="T765" s="3"/>
      <c r="U765" s="4"/>
      <c r="V765" s="3"/>
      <c r="W765" s="4"/>
      <c r="X765" s="3" t="s">
        <v>14052</v>
      </c>
      <c r="Y765" s="4"/>
      <c r="Z765" t="s">
        <v>907</v>
      </c>
      <c r="AA765" s="3"/>
      <c r="AB765" s="4"/>
      <c r="AC765" s="3" t="s">
        <v>14051</v>
      </c>
      <c r="AD765" s="4"/>
      <c r="AE765" s="3" t="s">
        <v>14050</v>
      </c>
      <c r="AF765" s="4" t="s">
        <v>14049</v>
      </c>
      <c r="AG765" s="3"/>
      <c r="AH765" s="4"/>
      <c r="AI765" s="3" t="s">
        <v>14048</v>
      </c>
      <c r="AJ765" s="4"/>
      <c r="AK765" s="3" t="s">
        <v>14047</v>
      </c>
      <c r="AL765" s="4"/>
      <c r="AM765" s="3" t="s">
        <v>14046</v>
      </c>
      <c r="AN765" s="4"/>
      <c r="AO765" s="3"/>
      <c r="AP765" s="4"/>
      <c r="AQ765" s="3" t="s">
        <v>14045</v>
      </c>
      <c r="AR765" s="4"/>
      <c r="AS765" s="3" t="s">
        <v>923</v>
      </c>
      <c r="AT765" s="4"/>
      <c r="AU765" s="3" t="s">
        <v>14044</v>
      </c>
      <c r="AV765" s="4"/>
      <c r="AW765" s="3" t="s">
        <v>14043</v>
      </c>
      <c r="AX765" s="4" t="s">
        <v>14042</v>
      </c>
      <c r="AY765" s="3" t="s">
        <v>923</v>
      </c>
      <c r="AZ765" s="4"/>
      <c r="BA765" s="3" t="s">
        <v>14041</v>
      </c>
      <c r="BB765" s="4"/>
      <c r="BC765" s="3" t="s">
        <v>14040</v>
      </c>
      <c r="BD765" s="4"/>
      <c r="BE765" s="3" t="s">
        <v>14039</v>
      </c>
    </row>
    <row r="766" spans="2:57" customFormat="1">
      <c r="B766" t="str">
        <f>IFERROR(VLOOKUP(E766,Swadesh!$C$6:$D$212,2,FALSE),"")</f>
        <v/>
      </c>
      <c r="D766" t="s">
        <v>13460</v>
      </c>
      <c r="E766" s="6" t="s">
        <v>14038</v>
      </c>
      <c r="F766" s="5">
        <v>10.62</v>
      </c>
      <c r="G766">
        <f t="shared" si="11"/>
        <v>3</v>
      </c>
      <c r="H766" s="3" t="s">
        <v>14037</v>
      </c>
      <c r="I766" s="4" t="s">
        <v>14036</v>
      </c>
      <c r="J766" s="3" t="s">
        <v>14035</v>
      </c>
      <c r="K766" s="4"/>
      <c r="L766" s="3" t="s">
        <v>14034</v>
      </c>
      <c r="M766" s="4"/>
      <c r="N766" s="3" t="s">
        <v>14033</v>
      </c>
      <c r="O766" s="4"/>
      <c r="P766" t="s">
        <v>907</v>
      </c>
      <c r="Q766" s="3"/>
      <c r="R766" s="4"/>
      <c r="S766" t="s">
        <v>907</v>
      </c>
      <c r="T766" s="3"/>
      <c r="U766" s="4"/>
      <c r="V766" s="3" t="s">
        <v>14032</v>
      </c>
      <c r="W766" s="4"/>
      <c r="X766" s="3" t="s">
        <v>14031</v>
      </c>
      <c r="Y766" s="4"/>
      <c r="Z766" t="s">
        <v>907</v>
      </c>
      <c r="AA766" s="3" t="s">
        <v>14030</v>
      </c>
      <c r="AB766" s="4"/>
      <c r="AC766" s="3" t="s">
        <v>14029</v>
      </c>
      <c r="AD766" s="4"/>
      <c r="AE766" s="3" t="s">
        <v>14028</v>
      </c>
      <c r="AF766" s="4"/>
      <c r="AG766" s="3" t="s">
        <v>14027</v>
      </c>
      <c r="AH766" s="4"/>
      <c r="AI766" s="3" t="s">
        <v>14026</v>
      </c>
      <c r="AJ766" s="4"/>
      <c r="AK766" s="3" t="s">
        <v>14025</v>
      </c>
      <c r="AL766" s="4"/>
      <c r="AM766" s="3" t="s">
        <v>14024</v>
      </c>
      <c r="AN766" s="4"/>
      <c r="AO766" s="3" t="s">
        <v>14023</v>
      </c>
      <c r="AP766" s="4" t="s">
        <v>14022</v>
      </c>
      <c r="AQ766" s="3" t="s">
        <v>14021</v>
      </c>
      <c r="AR766" s="4" t="s">
        <v>14020</v>
      </c>
      <c r="AS766" s="3" t="s">
        <v>14019</v>
      </c>
      <c r="AT766" s="4"/>
      <c r="AU766" s="3" t="s">
        <v>14018</v>
      </c>
      <c r="AV766" s="4"/>
      <c r="AW766" s="3" t="s">
        <v>14017</v>
      </c>
      <c r="AX766" s="4"/>
      <c r="AY766" s="3" t="s">
        <v>14016</v>
      </c>
      <c r="AZ766" s="4"/>
      <c r="BA766" s="3" t="s">
        <v>14015</v>
      </c>
      <c r="BB766" s="4"/>
      <c r="BC766" s="3" t="s">
        <v>14014</v>
      </c>
      <c r="BD766" s="4"/>
      <c r="BE766" s="3" t="s">
        <v>14013</v>
      </c>
    </row>
    <row r="767" spans="2:57" customFormat="1">
      <c r="B767" t="str">
        <f>IFERROR(VLOOKUP(E767,Swadesh!$C$6:$D$212,2,FALSE),"")</f>
        <v/>
      </c>
      <c r="D767" t="s">
        <v>13460</v>
      </c>
      <c r="E767" s="6" t="s">
        <v>14012</v>
      </c>
      <c r="F767" s="5">
        <v>10.63</v>
      </c>
      <c r="G767">
        <f t="shared" si="11"/>
        <v>3</v>
      </c>
      <c r="H767" s="3" t="s">
        <v>14011</v>
      </c>
      <c r="I767" s="4"/>
      <c r="J767" s="3" t="s">
        <v>14010</v>
      </c>
      <c r="K767" s="4"/>
      <c r="L767" s="3" t="s">
        <v>14009</v>
      </c>
      <c r="M767" s="4"/>
      <c r="N767" s="3" t="s">
        <v>14008</v>
      </c>
      <c r="O767" s="4"/>
      <c r="P767" t="s">
        <v>907</v>
      </c>
      <c r="Q767" s="3"/>
      <c r="R767" s="4"/>
      <c r="S767" t="s">
        <v>907</v>
      </c>
      <c r="T767" s="3" t="s">
        <v>3317</v>
      </c>
      <c r="U767" s="4" t="s">
        <v>14007</v>
      </c>
      <c r="V767" s="3" t="s">
        <v>14006</v>
      </c>
      <c r="W767" s="4"/>
      <c r="X767" s="3" t="s">
        <v>14005</v>
      </c>
      <c r="Y767" s="4"/>
      <c r="Z767" t="s">
        <v>907</v>
      </c>
      <c r="AA767" s="3" t="s">
        <v>14004</v>
      </c>
      <c r="AB767" s="4"/>
      <c r="AC767" s="3" t="s">
        <v>14003</v>
      </c>
      <c r="AD767" s="4"/>
      <c r="AE767" s="3" t="s">
        <v>14002</v>
      </c>
      <c r="AF767" s="4"/>
      <c r="AG767" s="3"/>
      <c r="AH767" s="4"/>
      <c r="AI767" s="3" t="s">
        <v>14001</v>
      </c>
      <c r="AJ767" s="4"/>
      <c r="AK767" s="3" t="s">
        <v>13953</v>
      </c>
      <c r="AL767" s="4"/>
      <c r="AM767" s="3" t="s">
        <v>14000</v>
      </c>
      <c r="AN767" s="4"/>
      <c r="AO767" s="3"/>
      <c r="AP767" s="4"/>
      <c r="AQ767" s="3" t="s">
        <v>13999</v>
      </c>
      <c r="AR767" s="4"/>
      <c r="AS767" s="3" t="s">
        <v>13998</v>
      </c>
      <c r="AT767" s="4"/>
      <c r="AU767" s="3" t="s">
        <v>13997</v>
      </c>
      <c r="AV767" s="4"/>
      <c r="AW767" s="3" t="s">
        <v>13996</v>
      </c>
      <c r="AX767" s="4"/>
      <c r="AY767" s="3" t="s">
        <v>13995</v>
      </c>
      <c r="AZ767" s="4"/>
      <c r="BA767" s="3" t="s">
        <v>13994</v>
      </c>
      <c r="BB767" s="4"/>
      <c r="BC767" s="3" t="s">
        <v>13993</v>
      </c>
      <c r="BD767" s="4"/>
      <c r="BE767" s="3" t="s">
        <v>13992</v>
      </c>
    </row>
    <row r="768" spans="2:57" customFormat="1">
      <c r="B768" t="str">
        <f>IFERROR(VLOOKUP(E768,Swadesh!$C$6:$D$212,2,FALSE),"")</f>
        <v/>
      </c>
      <c r="D768" t="s">
        <v>13460</v>
      </c>
      <c r="E768" s="6" t="s">
        <v>13991</v>
      </c>
      <c r="F768" s="5">
        <v>10.64</v>
      </c>
      <c r="G768">
        <f t="shared" si="11"/>
        <v>3</v>
      </c>
      <c r="H768" s="3" t="s">
        <v>13990</v>
      </c>
      <c r="I768" s="4"/>
      <c r="J768" s="3" t="s">
        <v>13989</v>
      </c>
      <c r="K768" s="4"/>
      <c r="L768" s="3" t="s">
        <v>13988</v>
      </c>
      <c r="M768" s="4"/>
      <c r="N768" s="3" t="s">
        <v>13987</v>
      </c>
      <c r="O768" s="4"/>
      <c r="P768" t="s">
        <v>907</v>
      </c>
      <c r="Q768" s="3"/>
      <c r="R768" s="4"/>
      <c r="S768" t="s">
        <v>907</v>
      </c>
      <c r="T768" s="3" t="s">
        <v>13986</v>
      </c>
      <c r="U768" s="4"/>
      <c r="V768" s="3" t="s">
        <v>13985</v>
      </c>
      <c r="W768" s="4"/>
      <c r="X768" s="3" t="s">
        <v>13984</v>
      </c>
      <c r="Y768" s="4"/>
      <c r="Z768" t="s">
        <v>907</v>
      </c>
      <c r="AA768" s="3" t="s">
        <v>13983</v>
      </c>
      <c r="AB768" s="4" t="s">
        <v>13982</v>
      </c>
      <c r="AC768" s="3" t="s">
        <v>13981</v>
      </c>
      <c r="AD768" s="4"/>
      <c r="AE768" s="3" t="s">
        <v>3049</v>
      </c>
      <c r="AF768" s="4"/>
      <c r="AG768" s="3" t="s">
        <v>13980</v>
      </c>
      <c r="AH768" s="4"/>
      <c r="AI768" s="3" t="s">
        <v>13979</v>
      </c>
      <c r="AJ768" s="4"/>
      <c r="AK768" s="3" t="s">
        <v>13953</v>
      </c>
      <c r="AL768" s="4"/>
      <c r="AM768" s="3" t="s">
        <v>13978</v>
      </c>
      <c r="AN768" s="4"/>
      <c r="AO768" s="3" t="s">
        <v>13977</v>
      </c>
      <c r="AP768" s="4"/>
      <c r="AQ768" s="3" t="s">
        <v>13976</v>
      </c>
      <c r="AR768" s="4"/>
      <c r="AS768" s="3" t="s">
        <v>13975</v>
      </c>
      <c r="AT768" s="4"/>
      <c r="AU768" s="3" t="s">
        <v>13974</v>
      </c>
      <c r="AV768" s="4"/>
      <c r="AW768" s="3" t="s">
        <v>13973</v>
      </c>
      <c r="AX768" s="4" t="s">
        <v>13972</v>
      </c>
      <c r="AY768" s="3" t="s">
        <v>13971</v>
      </c>
      <c r="AZ768" s="4"/>
      <c r="BA768" s="3" t="s">
        <v>13943</v>
      </c>
      <c r="BB768" s="4"/>
      <c r="BC768" s="3" t="s">
        <v>13970</v>
      </c>
      <c r="BD768" s="4"/>
      <c r="BE768" s="3" t="s">
        <v>13969</v>
      </c>
    </row>
    <row r="769" spans="2:58" customFormat="1">
      <c r="B769" t="str">
        <f>IFERROR(VLOOKUP(E769,Swadesh!$C$6:$D$212,2,FALSE),"")</f>
        <v/>
      </c>
      <c r="D769" t="s">
        <v>13460</v>
      </c>
      <c r="E769" s="6" t="s">
        <v>13968</v>
      </c>
      <c r="F769" s="5">
        <v>10.65</v>
      </c>
      <c r="G769">
        <f t="shared" si="11"/>
        <v>3</v>
      </c>
      <c r="H769" s="3" t="s">
        <v>13967</v>
      </c>
      <c r="I769" s="4" t="s">
        <v>13966</v>
      </c>
      <c r="J769" s="3" t="s">
        <v>13937</v>
      </c>
      <c r="K769" s="4"/>
      <c r="L769" s="3" t="s">
        <v>13965</v>
      </c>
      <c r="M769" s="4"/>
      <c r="N769" s="3" t="s">
        <v>13964</v>
      </c>
      <c r="O769" s="4"/>
      <c r="P769" t="s">
        <v>907</v>
      </c>
      <c r="Q769" s="3"/>
      <c r="R769" s="4" t="s">
        <v>13963</v>
      </c>
      <c r="S769" t="s">
        <v>907</v>
      </c>
      <c r="T769" s="3" t="s">
        <v>13962</v>
      </c>
      <c r="U769" s="4" t="s">
        <v>13961</v>
      </c>
      <c r="V769" s="3" t="s">
        <v>13960</v>
      </c>
      <c r="W769" s="4"/>
      <c r="X769" s="3" t="s">
        <v>13959</v>
      </c>
      <c r="Y769" s="4"/>
      <c r="Z769" t="s">
        <v>907</v>
      </c>
      <c r="AA769" s="3" t="s">
        <v>13958</v>
      </c>
      <c r="AB769" s="4"/>
      <c r="AC769" s="3" t="s">
        <v>13957</v>
      </c>
      <c r="AD769" s="4"/>
      <c r="AE769" s="3" t="s">
        <v>13956</v>
      </c>
      <c r="AF769" s="4"/>
      <c r="AG769" s="3" t="s">
        <v>13955</v>
      </c>
      <c r="AH769" s="4" t="s">
        <v>3018</v>
      </c>
      <c r="AI769" s="3" t="s">
        <v>13954</v>
      </c>
      <c r="AJ769" s="4"/>
      <c r="AK769" s="3" t="s">
        <v>13953</v>
      </c>
      <c r="AL769" s="4"/>
      <c r="AM769" s="3" t="s">
        <v>13952</v>
      </c>
      <c r="AN769" s="4"/>
      <c r="AO769" s="3" t="s">
        <v>13951</v>
      </c>
      <c r="AP769" s="4"/>
      <c r="AQ769" s="3" t="s">
        <v>13950</v>
      </c>
      <c r="AR769" s="4" t="s">
        <v>13949</v>
      </c>
      <c r="AS769" s="3" t="s">
        <v>13948</v>
      </c>
      <c r="AT769" s="4"/>
      <c r="AU769" s="3" t="s">
        <v>13947</v>
      </c>
      <c r="AV769" s="4"/>
      <c r="AW769" s="3" t="s">
        <v>13946</v>
      </c>
      <c r="AX769" s="4" t="s">
        <v>13945</v>
      </c>
      <c r="AY769" s="3" t="s">
        <v>13944</v>
      </c>
      <c r="AZ769" s="4"/>
      <c r="BA769" s="3" t="s">
        <v>13943</v>
      </c>
      <c r="BB769" s="4"/>
      <c r="BC769" s="3" t="s">
        <v>13942</v>
      </c>
      <c r="BD769" s="4"/>
      <c r="BE769" s="3" t="s">
        <v>13941</v>
      </c>
      <c r="BF769" s="4"/>
    </row>
    <row r="770" spans="2:58" customFormat="1">
      <c r="B770" t="str">
        <f>IFERROR(VLOOKUP(E770,Swadesh!$C$6:$D$212,2,FALSE),"")</f>
        <v/>
      </c>
      <c r="D770" t="s">
        <v>13460</v>
      </c>
      <c r="E770" s="6" t="s">
        <v>13940</v>
      </c>
      <c r="F770" s="5">
        <v>10.66</v>
      </c>
      <c r="G770">
        <f t="shared" si="11"/>
        <v>3</v>
      </c>
      <c r="H770" s="3" t="s">
        <v>13939</v>
      </c>
      <c r="I770" s="7" t="s">
        <v>13938</v>
      </c>
      <c r="J770" s="3" t="s">
        <v>13937</v>
      </c>
      <c r="K770" s="4"/>
      <c r="L770" s="3" t="s">
        <v>13936</v>
      </c>
      <c r="M770" s="4"/>
      <c r="N770" s="3" t="s">
        <v>13935</v>
      </c>
      <c r="O770" s="4"/>
      <c r="P770" t="s">
        <v>907</v>
      </c>
      <c r="Q770" s="3"/>
      <c r="R770" s="4"/>
      <c r="S770" t="s">
        <v>907</v>
      </c>
      <c r="T770" s="3"/>
      <c r="U770" s="4"/>
      <c r="V770" s="3" t="s">
        <v>13934</v>
      </c>
      <c r="W770" s="4"/>
      <c r="X770" s="3" t="s">
        <v>13933</v>
      </c>
      <c r="Y770" s="4"/>
      <c r="Z770" t="s">
        <v>907</v>
      </c>
      <c r="AA770" s="3"/>
      <c r="AB770" s="4"/>
      <c r="AC770" s="3" t="s">
        <v>13932</v>
      </c>
      <c r="AD770" s="4"/>
      <c r="AE770" s="3" t="s">
        <v>13931</v>
      </c>
      <c r="AF770" s="4"/>
      <c r="AG770" s="3" t="s">
        <v>13930</v>
      </c>
      <c r="AH770" s="4"/>
      <c r="AI770" s="3" t="s">
        <v>13929</v>
      </c>
      <c r="AJ770" s="4"/>
      <c r="AK770" s="3" t="s">
        <v>13928</v>
      </c>
      <c r="AL770" s="4"/>
      <c r="AM770" s="3" t="s">
        <v>13927</v>
      </c>
      <c r="AN770" s="4"/>
      <c r="AO770" s="3" t="s">
        <v>13926</v>
      </c>
      <c r="AP770" s="4" t="s">
        <v>13925</v>
      </c>
      <c r="AQ770" s="3" t="s">
        <v>13924</v>
      </c>
      <c r="AR770" s="4" t="s">
        <v>13923</v>
      </c>
      <c r="AS770" s="3" t="s">
        <v>923</v>
      </c>
      <c r="AT770" s="4"/>
      <c r="AU770" s="3" t="s">
        <v>13922</v>
      </c>
      <c r="AV770" s="4"/>
      <c r="AW770" s="3" t="s">
        <v>13921</v>
      </c>
      <c r="AX770" s="4" t="s">
        <v>13920</v>
      </c>
      <c r="AY770" s="3" t="s">
        <v>13919</v>
      </c>
      <c r="AZ770" s="4"/>
      <c r="BA770" s="3" t="s">
        <v>13918</v>
      </c>
      <c r="BB770" s="4"/>
      <c r="BC770" s="3" t="s">
        <v>13917</v>
      </c>
      <c r="BD770" s="4" t="s">
        <v>13916</v>
      </c>
      <c r="BE770" s="3" t="s">
        <v>13915</v>
      </c>
      <c r="BF770" s="4"/>
    </row>
    <row r="771" spans="2:58" customFormat="1">
      <c r="B771" t="str">
        <f>IFERROR(VLOOKUP(E771,Swadesh!$C$6:$D$212,2,FALSE),"")</f>
        <v/>
      </c>
      <c r="D771" t="s">
        <v>13460</v>
      </c>
      <c r="E771" s="6" t="s">
        <v>13914</v>
      </c>
      <c r="F771" s="5">
        <v>10.67</v>
      </c>
      <c r="G771">
        <f t="shared" ref="G771:G834" si="12">LEN(F771)-2</f>
        <v>3</v>
      </c>
      <c r="H771" s="3" t="s">
        <v>13913</v>
      </c>
      <c r="I771" s="4"/>
      <c r="J771" s="3" t="s">
        <v>13912</v>
      </c>
      <c r="K771" s="4"/>
      <c r="L771" s="3" t="s">
        <v>13911</v>
      </c>
      <c r="M771" s="4"/>
      <c r="N771" s="3" t="s">
        <v>13910</v>
      </c>
      <c r="O771" s="4"/>
      <c r="P771" t="s">
        <v>907</v>
      </c>
      <c r="Q771" s="3"/>
      <c r="R771" s="4" t="s">
        <v>13909</v>
      </c>
      <c r="S771" t="s">
        <v>907</v>
      </c>
      <c r="T771" s="3" t="s">
        <v>13908</v>
      </c>
      <c r="U771" s="4" t="s">
        <v>13907</v>
      </c>
      <c r="V771" s="3" t="s">
        <v>13906</v>
      </c>
      <c r="W771" s="4"/>
      <c r="X771" s="3" t="s">
        <v>13905</v>
      </c>
      <c r="Y771" s="4"/>
      <c r="Z771" t="s">
        <v>907</v>
      </c>
      <c r="AA771" s="3"/>
      <c r="AB771" s="4"/>
      <c r="AC771" s="3" t="s">
        <v>13904</v>
      </c>
      <c r="AD771" s="4"/>
      <c r="AE771" s="3" t="s">
        <v>13903</v>
      </c>
      <c r="AF771" s="4"/>
      <c r="AG771" s="3"/>
      <c r="AH771" s="4"/>
      <c r="AI771" s="3" t="s">
        <v>13902</v>
      </c>
      <c r="AJ771" s="4"/>
      <c r="AK771" s="3" t="s">
        <v>13901</v>
      </c>
      <c r="AL771" s="4"/>
      <c r="AM771" s="3" t="s">
        <v>13900</v>
      </c>
      <c r="AN771" s="4"/>
      <c r="AO771" s="3" t="s">
        <v>13899</v>
      </c>
      <c r="AP771" s="4"/>
      <c r="AQ771" s="3" t="s">
        <v>13898</v>
      </c>
      <c r="AR771" s="4" t="s">
        <v>13897</v>
      </c>
      <c r="AS771" s="3" t="s">
        <v>13896</v>
      </c>
      <c r="AT771" s="4"/>
      <c r="AU771" s="3" t="s">
        <v>13895</v>
      </c>
      <c r="AV771" s="4"/>
      <c r="AW771" s="3" t="s">
        <v>13894</v>
      </c>
      <c r="AX771" s="4" t="s">
        <v>13893</v>
      </c>
      <c r="AY771" s="3" t="s">
        <v>13892</v>
      </c>
      <c r="AZ771" s="4"/>
      <c r="BA771" s="3" t="s">
        <v>13891</v>
      </c>
      <c r="BB771" s="4"/>
      <c r="BC771" s="3" t="s">
        <v>13890</v>
      </c>
      <c r="BD771" s="4"/>
      <c r="BE771" s="3" t="s">
        <v>13889</v>
      </c>
      <c r="BF771" s="4"/>
    </row>
    <row r="772" spans="2:58" customFormat="1">
      <c r="B772">
        <f>IFERROR(VLOOKUP(E772,Swadesh!$C$6:$D$212,2,FALSE),"")</f>
        <v>170</v>
      </c>
      <c r="D772" t="s">
        <v>13460</v>
      </c>
      <c r="E772" s="6" t="s">
        <v>13888</v>
      </c>
      <c r="F772" s="5">
        <v>10.71</v>
      </c>
      <c r="G772">
        <f t="shared" si="12"/>
        <v>3</v>
      </c>
      <c r="H772" s="3" t="s">
        <v>13887</v>
      </c>
      <c r="I772" s="7" t="s">
        <v>13886</v>
      </c>
      <c r="J772" s="3" t="s">
        <v>13885</v>
      </c>
      <c r="K772" s="4" t="s">
        <v>1932</v>
      </c>
      <c r="L772" s="3" t="s">
        <v>13859</v>
      </c>
      <c r="M772" s="4"/>
      <c r="N772" s="3" t="s">
        <v>13884</v>
      </c>
      <c r="O772" s="4"/>
      <c r="P772" t="s">
        <v>907</v>
      </c>
      <c r="Q772" s="3"/>
      <c r="R772" s="4"/>
      <c r="S772" t="s">
        <v>907</v>
      </c>
      <c r="T772" s="3"/>
      <c r="U772" s="4"/>
      <c r="V772" s="3" t="s">
        <v>13883</v>
      </c>
      <c r="W772" s="4" t="s">
        <v>13882</v>
      </c>
      <c r="X772" s="3" t="s">
        <v>13881</v>
      </c>
      <c r="Y772" s="4" t="s">
        <v>13880</v>
      </c>
      <c r="Z772" t="s">
        <v>907</v>
      </c>
      <c r="AA772" s="3" t="s">
        <v>13879</v>
      </c>
      <c r="AB772" s="4" t="s">
        <v>13851</v>
      </c>
      <c r="AC772" s="3" t="s">
        <v>13878</v>
      </c>
      <c r="AD772" s="4"/>
      <c r="AE772" s="3" t="s">
        <v>13877</v>
      </c>
      <c r="AF772" s="4"/>
      <c r="AG772" s="3" t="s">
        <v>13876</v>
      </c>
      <c r="AH772" s="4"/>
      <c r="AI772" s="3" t="s">
        <v>13875</v>
      </c>
      <c r="AJ772" s="4"/>
      <c r="AK772" s="3" t="s">
        <v>13874</v>
      </c>
      <c r="AL772" s="4"/>
      <c r="AM772" s="3" t="s">
        <v>13873</v>
      </c>
      <c r="AN772" s="4"/>
      <c r="AO772" s="3" t="s">
        <v>13872</v>
      </c>
      <c r="AP772" s="4"/>
      <c r="AQ772" s="3" t="s">
        <v>13871</v>
      </c>
      <c r="AR772" s="4"/>
      <c r="AS772" s="3" t="s">
        <v>13870</v>
      </c>
      <c r="AT772" s="4"/>
      <c r="AU772" s="3" t="s">
        <v>13869</v>
      </c>
      <c r="AV772" s="4"/>
      <c r="AW772" s="3" t="s">
        <v>13868</v>
      </c>
      <c r="AX772" s="4"/>
      <c r="AY772" s="3" t="s">
        <v>13867</v>
      </c>
      <c r="AZ772" s="4"/>
      <c r="BA772" s="3" t="s">
        <v>13866</v>
      </c>
      <c r="BB772" s="4"/>
      <c r="BC772" s="3" t="s">
        <v>13865</v>
      </c>
      <c r="BD772" s="4"/>
      <c r="BE772" s="3" t="s">
        <v>13864</v>
      </c>
      <c r="BF772" s="4"/>
    </row>
    <row r="773" spans="2:58" customFormat="1">
      <c r="B773" t="str">
        <f>IFERROR(VLOOKUP(E773,Swadesh!$C$6:$D$212,2,FALSE),"")</f>
        <v/>
      </c>
      <c r="D773" t="s">
        <v>13460</v>
      </c>
      <c r="E773" s="6" t="s">
        <v>13863</v>
      </c>
      <c r="F773" s="5">
        <v>10.72</v>
      </c>
      <c r="G773">
        <f t="shared" si="12"/>
        <v>3</v>
      </c>
      <c r="H773" s="3" t="s">
        <v>13862</v>
      </c>
      <c r="I773" s="4" t="s">
        <v>13861</v>
      </c>
      <c r="J773" s="3" t="s">
        <v>13860</v>
      </c>
      <c r="K773" s="4" t="s">
        <v>959</v>
      </c>
      <c r="L773" s="3" t="s">
        <v>13859</v>
      </c>
      <c r="M773" s="4"/>
      <c r="N773" s="3" t="s">
        <v>13858</v>
      </c>
      <c r="O773" s="4"/>
      <c r="P773" t="s">
        <v>907</v>
      </c>
      <c r="Q773" s="3"/>
      <c r="R773" s="4" t="s">
        <v>13857</v>
      </c>
      <c r="S773" t="s">
        <v>907</v>
      </c>
      <c r="T773" s="3" t="s">
        <v>13856</v>
      </c>
      <c r="U773" s="4" t="s">
        <v>13855</v>
      </c>
      <c r="V773" s="3" t="s">
        <v>13854</v>
      </c>
      <c r="W773" s="4"/>
      <c r="X773" s="3" t="s">
        <v>13853</v>
      </c>
      <c r="Y773" s="4"/>
      <c r="Z773" t="s">
        <v>907</v>
      </c>
      <c r="AA773" s="3" t="s">
        <v>13852</v>
      </c>
      <c r="AB773" s="4" t="s">
        <v>13851</v>
      </c>
      <c r="AC773" s="3" t="s">
        <v>13850</v>
      </c>
      <c r="AD773" s="4"/>
      <c r="AE773" s="3" t="s">
        <v>13849</v>
      </c>
      <c r="AF773" s="4" t="s">
        <v>13848</v>
      </c>
      <c r="AG773" s="3" t="s">
        <v>13847</v>
      </c>
      <c r="AH773" s="4"/>
      <c r="AI773" s="3" t="s">
        <v>13846</v>
      </c>
      <c r="AJ773" s="4"/>
      <c r="AK773" s="3" t="s">
        <v>13845</v>
      </c>
      <c r="AL773" s="4"/>
      <c r="AM773" s="3" t="s">
        <v>13844</v>
      </c>
      <c r="AN773" s="4"/>
      <c r="AO773" s="3" t="s">
        <v>13843</v>
      </c>
      <c r="AP773" s="4"/>
      <c r="AQ773" s="3" t="s">
        <v>13842</v>
      </c>
      <c r="AR773" s="4"/>
      <c r="AS773" s="3" t="s">
        <v>13841</v>
      </c>
      <c r="AT773" s="4"/>
      <c r="AU773" s="3" t="s">
        <v>13840</v>
      </c>
      <c r="AV773" s="4"/>
      <c r="AW773" s="3" t="s">
        <v>13839</v>
      </c>
      <c r="AX773" s="4"/>
      <c r="AY773" s="3" t="s">
        <v>13838</v>
      </c>
      <c r="AZ773" s="4"/>
      <c r="BA773" s="3" t="s">
        <v>13837</v>
      </c>
      <c r="BB773" s="4"/>
      <c r="BC773" s="3" t="s">
        <v>13836</v>
      </c>
      <c r="BD773" s="4"/>
      <c r="BE773" s="3" t="s">
        <v>13835</v>
      </c>
      <c r="BF773" s="4"/>
    </row>
    <row r="774" spans="2:58" customFormat="1">
      <c r="B774" t="str">
        <f>IFERROR(VLOOKUP(E774,Swadesh!$C$6:$D$212,2,FALSE),"")</f>
        <v/>
      </c>
      <c r="D774" t="s">
        <v>13460</v>
      </c>
      <c r="E774" s="6" t="s">
        <v>13834</v>
      </c>
      <c r="F774" s="5">
        <v>10.74</v>
      </c>
      <c r="G774">
        <f t="shared" si="12"/>
        <v>3</v>
      </c>
      <c r="H774" s="3" t="s">
        <v>13833</v>
      </c>
      <c r="I774" s="4"/>
      <c r="J774" s="3" t="s">
        <v>13832</v>
      </c>
      <c r="K774" s="4"/>
      <c r="L774" s="3" t="s">
        <v>13831</v>
      </c>
      <c r="M774" s="4"/>
      <c r="N774" s="3" t="s">
        <v>13830</v>
      </c>
      <c r="O774" s="4"/>
      <c r="P774" t="s">
        <v>907</v>
      </c>
      <c r="Q774" s="3" t="s">
        <v>13829</v>
      </c>
      <c r="R774" s="4"/>
      <c r="S774" t="s">
        <v>907</v>
      </c>
      <c r="T774" s="3" t="s">
        <v>13828</v>
      </c>
      <c r="U774" s="4"/>
      <c r="V774" s="3" t="s">
        <v>13827</v>
      </c>
      <c r="W774" s="4"/>
      <c r="X774" s="3" t="s">
        <v>13826</v>
      </c>
      <c r="Y774" s="4"/>
      <c r="Z774" t="s">
        <v>907</v>
      </c>
      <c r="AA774" s="3"/>
      <c r="AB774" s="4"/>
      <c r="AC774" s="3" t="s">
        <v>13825</v>
      </c>
      <c r="AD774" s="4"/>
      <c r="AE774" s="3" t="s">
        <v>13824</v>
      </c>
      <c r="AF774" s="4"/>
      <c r="AG774" s="3" t="s">
        <v>13823</v>
      </c>
      <c r="AH774" s="4"/>
      <c r="AI774" s="3" t="s">
        <v>13822</v>
      </c>
      <c r="AJ774" s="4"/>
      <c r="AK774" s="3" t="s">
        <v>13822</v>
      </c>
      <c r="AL774" s="4"/>
      <c r="AM774" s="3" t="s">
        <v>13822</v>
      </c>
      <c r="AN774" s="4"/>
      <c r="AO774" s="3" t="s">
        <v>13821</v>
      </c>
      <c r="AP774" s="4"/>
      <c r="AQ774" s="3" t="s">
        <v>13820</v>
      </c>
      <c r="AR774" s="4" t="s">
        <v>13819</v>
      </c>
      <c r="AS774" s="3" t="s">
        <v>923</v>
      </c>
      <c r="AT774" s="4"/>
      <c r="AU774" s="3" t="s">
        <v>13818</v>
      </c>
      <c r="AV774" s="4"/>
      <c r="AW774" s="3" t="s">
        <v>13817</v>
      </c>
      <c r="AX774" s="4"/>
      <c r="AY774" s="3" t="s">
        <v>13816</v>
      </c>
      <c r="AZ774" s="4"/>
      <c r="BA774" s="3" t="s">
        <v>13815</v>
      </c>
      <c r="BB774" s="4"/>
      <c r="BC774" s="3" t="s">
        <v>13814</v>
      </c>
      <c r="BD774" s="4"/>
      <c r="BE774" s="3" t="s">
        <v>13813</v>
      </c>
      <c r="BF774" s="4"/>
    </row>
    <row r="775" spans="2:58" customFormat="1">
      <c r="B775" t="str">
        <f>IFERROR(VLOOKUP(E775,Swadesh!$C$6:$D$212,2,FALSE),"")</f>
        <v/>
      </c>
      <c r="D775" t="s">
        <v>13460</v>
      </c>
      <c r="E775" s="6" t="s">
        <v>13812</v>
      </c>
      <c r="F775" s="5">
        <v>10.75</v>
      </c>
      <c r="G775">
        <f t="shared" si="12"/>
        <v>3</v>
      </c>
      <c r="H775" s="3" t="s">
        <v>13811</v>
      </c>
      <c r="I775" s="4"/>
      <c r="J775" s="3" t="s">
        <v>13810</v>
      </c>
      <c r="K775" s="4"/>
      <c r="L775" s="3" t="s">
        <v>13809</v>
      </c>
      <c r="M775" s="4"/>
      <c r="N775" s="3" t="s">
        <v>13808</v>
      </c>
      <c r="O775" s="4"/>
      <c r="P775" t="s">
        <v>907</v>
      </c>
      <c r="Q775" s="3"/>
      <c r="R775" s="4"/>
      <c r="S775" t="s">
        <v>907</v>
      </c>
      <c r="T775" s="3"/>
      <c r="U775" s="4"/>
      <c r="V775" s="3" t="s">
        <v>13807</v>
      </c>
      <c r="W775" s="4"/>
      <c r="X775" s="3" t="s">
        <v>13806</v>
      </c>
      <c r="Y775" s="4"/>
      <c r="Z775" t="s">
        <v>907</v>
      </c>
      <c r="AA775" s="3" t="s">
        <v>13805</v>
      </c>
      <c r="AB775" s="4" t="s">
        <v>13804</v>
      </c>
      <c r="AC775" s="3" t="s">
        <v>13803</v>
      </c>
      <c r="AD775" s="4"/>
      <c r="AE775" s="3" t="s">
        <v>13802</v>
      </c>
      <c r="AF775" s="4" t="s">
        <v>13801</v>
      </c>
      <c r="AG775" s="3" t="s">
        <v>13800</v>
      </c>
      <c r="AH775" s="4"/>
      <c r="AI775" s="3" t="s">
        <v>13799</v>
      </c>
      <c r="AJ775" s="4"/>
      <c r="AK775" s="3" t="s">
        <v>13798</v>
      </c>
      <c r="AL775" s="4"/>
      <c r="AM775" s="3" t="s">
        <v>13797</v>
      </c>
      <c r="AN775" s="4"/>
      <c r="AO775" s="3" t="s">
        <v>13796</v>
      </c>
      <c r="AP775" s="4"/>
      <c r="AQ775" s="3" t="s">
        <v>13795</v>
      </c>
      <c r="AR775" s="4" t="s">
        <v>13794</v>
      </c>
      <c r="AS775" s="3" t="s">
        <v>923</v>
      </c>
      <c r="AT775" s="4"/>
      <c r="AU775" s="3" t="s">
        <v>13793</v>
      </c>
      <c r="AV775" s="4"/>
      <c r="AW775" s="3" t="s">
        <v>13792</v>
      </c>
      <c r="AX775" s="4"/>
      <c r="AY775" s="3" t="s">
        <v>13791</v>
      </c>
      <c r="AZ775" s="4"/>
      <c r="BA775" s="3" t="s">
        <v>13790</v>
      </c>
      <c r="BB775" s="4"/>
      <c r="BC775" s="3" t="s">
        <v>13789</v>
      </c>
      <c r="BD775" s="4" t="s">
        <v>13788</v>
      </c>
      <c r="BE775" s="3" t="s">
        <v>13787</v>
      </c>
      <c r="BF775" s="4" t="s">
        <v>13786</v>
      </c>
    </row>
    <row r="776" spans="2:58" customFormat="1">
      <c r="B776" t="str">
        <f>IFERROR(VLOOKUP(E776,Swadesh!$C$6:$D$212,2,FALSE),"")</f>
        <v/>
      </c>
      <c r="D776" t="s">
        <v>13460</v>
      </c>
      <c r="E776" s="6" t="s">
        <v>13785</v>
      </c>
      <c r="F776" s="5">
        <v>10.76</v>
      </c>
      <c r="G776">
        <f t="shared" si="12"/>
        <v>3</v>
      </c>
      <c r="H776" s="3" t="s">
        <v>13784</v>
      </c>
      <c r="I776" s="4"/>
      <c r="J776" s="3" t="s">
        <v>13783</v>
      </c>
      <c r="K776" s="4" t="s">
        <v>959</v>
      </c>
      <c r="L776" s="3" t="s">
        <v>13782</v>
      </c>
      <c r="M776" s="4"/>
      <c r="N776" s="3" t="s">
        <v>13781</v>
      </c>
      <c r="O776" s="4"/>
      <c r="P776" t="s">
        <v>907</v>
      </c>
      <c r="Q776" s="3"/>
      <c r="R776" s="4"/>
      <c r="S776" t="s">
        <v>907</v>
      </c>
      <c r="T776" s="3"/>
      <c r="U776" s="4"/>
      <c r="V776" s="3" t="s">
        <v>13780</v>
      </c>
      <c r="W776" s="4"/>
      <c r="X776" s="3"/>
      <c r="Y776" s="4" t="s">
        <v>13779</v>
      </c>
      <c r="Z776" t="s">
        <v>907</v>
      </c>
      <c r="AA776" s="3" t="s">
        <v>10718</v>
      </c>
      <c r="AB776" s="4" t="s">
        <v>13778</v>
      </c>
      <c r="AC776" s="3" t="s">
        <v>13777</v>
      </c>
      <c r="AD776" s="4"/>
      <c r="AE776" s="3" t="s">
        <v>13776</v>
      </c>
      <c r="AF776" s="4" t="s">
        <v>13775</v>
      </c>
      <c r="AG776" s="3" t="s">
        <v>13774</v>
      </c>
      <c r="AH776" s="4"/>
      <c r="AI776" s="3" t="s">
        <v>13773</v>
      </c>
      <c r="AJ776" s="4"/>
      <c r="AK776" s="3" t="s">
        <v>13772</v>
      </c>
      <c r="AL776" s="4"/>
      <c r="AM776" s="3" t="s">
        <v>3452</v>
      </c>
      <c r="AN776" s="4"/>
      <c r="AO776" s="3" t="s">
        <v>13771</v>
      </c>
      <c r="AP776" s="4"/>
      <c r="AQ776" s="3" t="s">
        <v>13770</v>
      </c>
      <c r="AR776" s="4"/>
      <c r="AS776" s="3" t="s">
        <v>923</v>
      </c>
      <c r="AT776" s="4"/>
      <c r="AU776" s="3" t="s">
        <v>13769</v>
      </c>
      <c r="AV776" s="4"/>
      <c r="AW776" s="3" t="s">
        <v>13768</v>
      </c>
      <c r="AX776" s="4"/>
      <c r="AY776" s="3" t="s">
        <v>13767</v>
      </c>
      <c r="AZ776" s="4"/>
      <c r="BA776" s="3" t="s">
        <v>13766</v>
      </c>
      <c r="BB776" s="4"/>
      <c r="BC776" s="3" t="s">
        <v>13765</v>
      </c>
      <c r="BD776" s="4"/>
      <c r="BE776" s="3" t="s">
        <v>13764</v>
      </c>
      <c r="BF776" s="4"/>
    </row>
    <row r="777" spans="2:58" customFormat="1">
      <c r="B777" t="str">
        <f>IFERROR(VLOOKUP(E777,Swadesh!$C$6:$D$212,2,FALSE),"")</f>
        <v/>
      </c>
      <c r="D777" t="s">
        <v>13460</v>
      </c>
      <c r="E777" s="6" t="s">
        <v>13763</v>
      </c>
      <c r="F777" s="5">
        <v>10.77</v>
      </c>
      <c r="G777">
        <f t="shared" si="12"/>
        <v>3</v>
      </c>
      <c r="H777" s="3" t="s">
        <v>13762</v>
      </c>
      <c r="I777" s="4"/>
      <c r="J777" s="3" t="s">
        <v>13761</v>
      </c>
      <c r="K777" s="4" t="s">
        <v>959</v>
      </c>
      <c r="L777" s="3" t="s">
        <v>13760</v>
      </c>
      <c r="M777" s="4"/>
      <c r="N777" s="3" t="s">
        <v>13759</v>
      </c>
      <c r="O777" s="4"/>
      <c r="P777" t="s">
        <v>907</v>
      </c>
      <c r="Q777" s="3"/>
      <c r="R777" s="4"/>
      <c r="S777" t="s">
        <v>907</v>
      </c>
      <c r="T777" s="3"/>
      <c r="U777" s="4"/>
      <c r="V777" s="3"/>
      <c r="W777" s="4"/>
      <c r="X777" s="3" t="s">
        <v>13758</v>
      </c>
      <c r="Y777" s="4"/>
      <c r="Z777" t="s">
        <v>907</v>
      </c>
      <c r="AA777" s="3"/>
      <c r="AB777" s="4"/>
      <c r="AC777" s="3" t="s">
        <v>13757</v>
      </c>
      <c r="AD777" s="4"/>
      <c r="AE777" s="3" t="s">
        <v>13756</v>
      </c>
      <c r="AF777" s="4"/>
      <c r="AG777" s="3" t="s">
        <v>13755</v>
      </c>
      <c r="AH777" s="4"/>
      <c r="AI777" s="3" t="s">
        <v>13754</v>
      </c>
      <c r="AJ777" s="4"/>
      <c r="AK777" s="3" t="s">
        <v>13753</v>
      </c>
      <c r="AL777" s="4"/>
      <c r="AM777" s="3" t="s">
        <v>13752</v>
      </c>
      <c r="AN777" s="4"/>
      <c r="AO777" s="3" t="s">
        <v>13751</v>
      </c>
      <c r="AP777" s="4"/>
      <c r="AQ777" s="3" t="s">
        <v>13750</v>
      </c>
      <c r="AR777" s="4"/>
      <c r="AS777" s="3" t="s">
        <v>923</v>
      </c>
      <c r="AT777" s="4"/>
      <c r="AU777" s="3" t="s">
        <v>13749</v>
      </c>
      <c r="AV777" s="4"/>
      <c r="AW777" s="3" t="s">
        <v>13748</v>
      </c>
      <c r="AX777" s="4"/>
      <c r="AY777" s="3" t="s">
        <v>13747</v>
      </c>
      <c r="AZ777" s="4"/>
      <c r="BA777" s="3" t="s">
        <v>13746</v>
      </c>
      <c r="BB777" s="4"/>
      <c r="BC777" s="3" t="s">
        <v>13745</v>
      </c>
      <c r="BD777" s="4"/>
      <c r="BE777" s="3" t="s">
        <v>13744</v>
      </c>
      <c r="BF777" s="4"/>
    </row>
    <row r="778" spans="2:58" customFormat="1">
      <c r="B778" t="str">
        <f>IFERROR(VLOOKUP(E778,Swadesh!$C$6:$D$212,2,FALSE),"")</f>
        <v/>
      </c>
      <c r="D778" t="s">
        <v>13460</v>
      </c>
      <c r="E778" s="6" t="s">
        <v>13743</v>
      </c>
      <c r="F778" s="5">
        <v>10.78</v>
      </c>
      <c r="G778">
        <f t="shared" si="12"/>
        <v>3</v>
      </c>
      <c r="H778" s="3" t="s">
        <v>13742</v>
      </c>
      <c r="I778" s="4"/>
      <c r="J778" s="3" t="s">
        <v>13741</v>
      </c>
      <c r="K778" s="4" t="s">
        <v>13740</v>
      </c>
      <c r="L778" s="3" t="s">
        <v>13739</v>
      </c>
      <c r="M778" s="4"/>
      <c r="N778" s="3" t="s">
        <v>13738</v>
      </c>
      <c r="O778" s="4"/>
      <c r="P778" t="s">
        <v>907</v>
      </c>
      <c r="Q778" s="3"/>
      <c r="R778" s="4"/>
      <c r="S778" t="s">
        <v>907</v>
      </c>
      <c r="T778" s="3"/>
      <c r="U778" s="4"/>
      <c r="V778" s="3" t="s">
        <v>13737</v>
      </c>
      <c r="W778" s="4"/>
      <c r="X778" s="3" t="s">
        <v>13736</v>
      </c>
      <c r="Y778" s="4"/>
      <c r="Z778" t="s">
        <v>907</v>
      </c>
      <c r="AA778" s="3"/>
      <c r="AB778" s="4"/>
      <c r="AC778" s="3" t="s">
        <v>13735</v>
      </c>
      <c r="AD778" s="4"/>
      <c r="AE778" s="3" t="s">
        <v>13734</v>
      </c>
      <c r="AF778" s="4"/>
      <c r="AG778" s="3" t="s">
        <v>13733</v>
      </c>
      <c r="AH778" s="4"/>
      <c r="AI778" s="3" t="s">
        <v>13732</v>
      </c>
      <c r="AJ778" s="4"/>
      <c r="AK778" s="3" t="s">
        <v>13731</v>
      </c>
      <c r="AL778" s="4"/>
      <c r="AM778" s="3" t="s">
        <v>13730</v>
      </c>
      <c r="AN778" s="4"/>
      <c r="AO778" s="3" t="s">
        <v>13729</v>
      </c>
      <c r="AP778" s="4"/>
      <c r="AQ778" s="3" t="s">
        <v>13729</v>
      </c>
      <c r="AR778" s="4"/>
      <c r="AS778" s="3" t="s">
        <v>13728</v>
      </c>
      <c r="AT778" s="4"/>
      <c r="AU778" s="3" t="s">
        <v>13727</v>
      </c>
      <c r="AV778" s="4"/>
      <c r="AW778" s="3" t="s">
        <v>13726</v>
      </c>
      <c r="AX778" s="4"/>
      <c r="AY778" s="3" t="s">
        <v>13725</v>
      </c>
      <c r="AZ778" s="4"/>
      <c r="BA778" s="3" t="s">
        <v>13724</v>
      </c>
      <c r="BB778" s="4"/>
      <c r="BC778" s="3" t="s">
        <v>13723</v>
      </c>
      <c r="BD778" s="4"/>
      <c r="BE778" s="3" t="s">
        <v>1872</v>
      </c>
      <c r="BF778" s="4"/>
    </row>
    <row r="779" spans="2:58" customFormat="1">
      <c r="B779" t="str">
        <f>IFERROR(VLOOKUP(E779,Swadesh!$C$6:$D$212,2,FALSE),"")</f>
        <v/>
      </c>
      <c r="D779" t="s">
        <v>13460</v>
      </c>
      <c r="E779" s="6" t="s">
        <v>13722</v>
      </c>
      <c r="F779" s="5">
        <v>10.81</v>
      </c>
      <c r="G779">
        <f t="shared" si="12"/>
        <v>3</v>
      </c>
      <c r="H779" s="3" t="s">
        <v>13721</v>
      </c>
      <c r="I779" s="4"/>
      <c r="J779" s="3" t="s">
        <v>13720</v>
      </c>
      <c r="K779" s="4" t="s">
        <v>13719</v>
      </c>
      <c r="L779" s="3" t="s">
        <v>13718</v>
      </c>
      <c r="M779" s="4"/>
      <c r="N779" s="3" t="s">
        <v>13717</v>
      </c>
      <c r="O779" s="4"/>
      <c r="P779" t="s">
        <v>907</v>
      </c>
      <c r="Q779" s="3"/>
      <c r="R779" s="4"/>
      <c r="S779" t="s">
        <v>907</v>
      </c>
      <c r="T779" s="3" t="s">
        <v>13716</v>
      </c>
      <c r="U779" s="4"/>
      <c r="V779" s="3" t="s">
        <v>13715</v>
      </c>
      <c r="W779" s="4"/>
      <c r="X779" s="3" t="s">
        <v>13714</v>
      </c>
      <c r="Y779" s="4" t="s">
        <v>13713</v>
      </c>
      <c r="Z779" t="s">
        <v>907</v>
      </c>
      <c r="AA779" s="3" t="s">
        <v>923</v>
      </c>
      <c r="AB779" s="4"/>
      <c r="AC779" s="3" t="s">
        <v>13712</v>
      </c>
      <c r="AD779" s="4"/>
      <c r="AE779" s="3" t="s">
        <v>13686</v>
      </c>
      <c r="AF779" s="4"/>
      <c r="AG779" s="3" t="s">
        <v>13711</v>
      </c>
      <c r="AH779" s="4"/>
      <c r="AI779" s="3" t="s">
        <v>13710</v>
      </c>
      <c r="AJ779" s="4"/>
      <c r="AK779" s="3" t="s">
        <v>13709</v>
      </c>
      <c r="AL779" s="4"/>
      <c r="AM779" s="3" t="s">
        <v>13708</v>
      </c>
      <c r="AN779" s="4"/>
      <c r="AO779" s="3" t="s">
        <v>13707</v>
      </c>
      <c r="AP779" s="4"/>
      <c r="AQ779" s="3" t="s">
        <v>13706</v>
      </c>
      <c r="AR779" s="4" t="s">
        <v>13705</v>
      </c>
      <c r="AS779" s="3" t="s">
        <v>13679</v>
      </c>
      <c r="AT779" s="4"/>
      <c r="AU779" s="3" t="s">
        <v>13704</v>
      </c>
      <c r="AV779" s="4"/>
      <c r="AW779" s="3" t="s">
        <v>13703</v>
      </c>
      <c r="AX779" s="4"/>
      <c r="AY779" s="3" t="s">
        <v>13702</v>
      </c>
      <c r="AZ779" s="4"/>
      <c r="BA779" s="3" t="s">
        <v>13701</v>
      </c>
      <c r="BB779" s="4"/>
      <c r="BC779" s="3" t="s">
        <v>13700</v>
      </c>
      <c r="BD779" s="4"/>
      <c r="BE779" s="3" t="s">
        <v>13699</v>
      </c>
      <c r="BF779" s="4"/>
    </row>
    <row r="780" spans="2:58" customFormat="1">
      <c r="B780" t="str">
        <f>IFERROR(VLOOKUP(E780,Swadesh!$C$6:$D$212,2,FALSE),"")</f>
        <v/>
      </c>
      <c r="D780" t="s">
        <v>13460</v>
      </c>
      <c r="E780" s="6" t="s">
        <v>13698</v>
      </c>
      <c r="F780" s="5">
        <v>10.83</v>
      </c>
      <c r="G780">
        <f t="shared" si="12"/>
        <v>3</v>
      </c>
      <c r="H780" s="3" t="s">
        <v>13697</v>
      </c>
      <c r="I780" s="4"/>
      <c r="J780" s="3" t="s">
        <v>13696</v>
      </c>
      <c r="K780" s="4"/>
      <c r="L780" s="3" t="s">
        <v>13695</v>
      </c>
      <c r="M780" s="4" t="s">
        <v>2577</v>
      </c>
      <c r="N780" s="3" t="s">
        <v>13694</v>
      </c>
      <c r="O780" s="4"/>
      <c r="P780" t="s">
        <v>907</v>
      </c>
      <c r="Q780" s="3"/>
      <c r="R780" s="4" t="s">
        <v>13693</v>
      </c>
      <c r="S780" t="s">
        <v>907</v>
      </c>
      <c r="T780" s="3" t="s">
        <v>13692</v>
      </c>
      <c r="U780" s="4" t="s">
        <v>13691</v>
      </c>
      <c r="V780" s="3" t="s">
        <v>13690</v>
      </c>
      <c r="W780" s="4"/>
      <c r="X780" s="3" t="s">
        <v>13689</v>
      </c>
      <c r="Y780" s="4" t="s">
        <v>13688</v>
      </c>
      <c r="Z780" t="s">
        <v>907</v>
      </c>
      <c r="AA780" s="3"/>
      <c r="AB780" s="4"/>
      <c r="AC780" s="3" t="s">
        <v>13687</v>
      </c>
      <c r="AD780" s="4"/>
      <c r="AE780" s="3" t="s">
        <v>13686</v>
      </c>
      <c r="AF780" s="4"/>
      <c r="AG780" s="3" t="s">
        <v>13685</v>
      </c>
      <c r="AH780" s="4"/>
      <c r="AI780" s="3" t="s">
        <v>13684</v>
      </c>
      <c r="AJ780" s="4"/>
      <c r="AK780" s="3" t="s">
        <v>13683</v>
      </c>
      <c r="AL780" s="4"/>
      <c r="AM780" s="3" t="s">
        <v>13682</v>
      </c>
      <c r="AN780" s="4"/>
      <c r="AO780" s="3" t="s">
        <v>13681</v>
      </c>
      <c r="AP780" s="4"/>
      <c r="AQ780" s="3" t="s">
        <v>13680</v>
      </c>
      <c r="AR780" s="4"/>
      <c r="AS780" s="3" t="s">
        <v>13679</v>
      </c>
      <c r="AT780" s="4"/>
      <c r="AU780" s="3" t="s">
        <v>13678</v>
      </c>
      <c r="AV780" s="4"/>
      <c r="AW780" s="3" t="s">
        <v>13677</v>
      </c>
      <c r="AX780" s="4"/>
      <c r="AY780" s="3" t="s">
        <v>13676</v>
      </c>
      <c r="AZ780" s="4"/>
      <c r="BA780" s="3" t="s">
        <v>13675</v>
      </c>
      <c r="BB780" s="4"/>
      <c r="BC780" s="3" t="s">
        <v>13674</v>
      </c>
      <c r="BD780" s="4"/>
      <c r="BE780" s="3" t="s">
        <v>13673</v>
      </c>
      <c r="BF780" s="4"/>
    </row>
    <row r="781" spans="2:58" customFormat="1">
      <c r="B781" t="str">
        <f>IFERROR(VLOOKUP(E781,Swadesh!$C$6:$D$212,2,FALSE),"")</f>
        <v/>
      </c>
      <c r="D781" t="s">
        <v>13460</v>
      </c>
      <c r="E781" s="6" t="s">
        <v>13672</v>
      </c>
      <c r="F781" s="5">
        <v>10.831</v>
      </c>
      <c r="G781">
        <f t="shared" si="12"/>
        <v>4</v>
      </c>
      <c r="H781" s="3" t="s">
        <v>923</v>
      </c>
      <c r="I781" s="4"/>
      <c r="J781" s="3" t="s">
        <v>923</v>
      </c>
      <c r="K781" s="4"/>
      <c r="L781" s="3"/>
      <c r="M781" s="4"/>
      <c r="N781" s="3" t="s">
        <v>13671</v>
      </c>
      <c r="O781" s="4"/>
      <c r="P781" t="s">
        <v>907</v>
      </c>
      <c r="Q781" s="3"/>
      <c r="R781" s="4" t="s">
        <v>13670</v>
      </c>
      <c r="S781" t="s">
        <v>907</v>
      </c>
      <c r="T781" s="3" t="s">
        <v>13669</v>
      </c>
      <c r="U781" s="4" t="s">
        <v>13668</v>
      </c>
      <c r="V781" s="3" t="s">
        <v>13667</v>
      </c>
      <c r="W781" s="4"/>
      <c r="X781" s="3" t="s">
        <v>13666</v>
      </c>
      <c r="Y781" s="4" t="s">
        <v>13665</v>
      </c>
      <c r="Z781" t="s">
        <v>907</v>
      </c>
      <c r="AA781" s="3"/>
      <c r="AB781" s="4"/>
      <c r="AC781" s="3" t="s">
        <v>13664</v>
      </c>
      <c r="AD781" s="4" t="s">
        <v>13663</v>
      </c>
      <c r="AE781" s="3" t="s">
        <v>923</v>
      </c>
      <c r="AF781" s="4"/>
      <c r="AG781" s="3"/>
      <c r="AH781" s="4"/>
      <c r="AI781" s="3" t="s">
        <v>13662</v>
      </c>
      <c r="AJ781" s="4"/>
      <c r="AK781" s="3" t="s">
        <v>13661</v>
      </c>
      <c r="AL781" s="4"/>
      <c r="AM781" s="3" t="s">
        <v>13660</v>
      </c>
      <c r="AN781" s="4"/>
      <c r="AO781" s="3"/>
      <c r="AP781" s="4"/>
      <c r="AQ781" s="3" t="s">
        <v>13659</v>
      </c>
      <c r="AR781" s="4"/>
      <c r="AS781" s="3" t="s">
        <v>923</v>
      </c>
      <c r="AT781" s="4"/>
      <c r="AU781" s="3" t="s">
        <v>3522</v>
      </c>
      <c r="AV781" s="4"/>
      <c r="AW781" s="3" t="s">
        <v>13658</v>
      </c>
      <c r="AX781" s="4"/>
      <c r="AY781" s="3" t="s">
        <v>923</v>
      </c>
      <c r="AZ781" s="4"/>
      <c r="BA781" s="3" t="s">
        <v>13657</v>
      </c>
      <c r="BB781" s="4"/>
      <c r="BC781" s="3" t="s">
        <v>923</v>
      </c>
      <c r="BD781" s="4"/>
      <c r="BE781" s="3" t="s">
        <v>13656</v>
      </c>
      <c r="BF781" s="4"/>
    </row>
    <row r="782" spans="2:58" customFormat="1">
      <c r="B782" t="str">
        <f>IFERROR(VLOOKUP(E782,Swadesh!$C$6:$D$212,2,FALSE),"")</f>
        <v/>
      </c>
      <c r="D782" t="s">
        <v>13460</v>
      </c>
      <c r="E782" s="6" t="s">
        <v>13655</v>
      </c>
      <c r="F782" s="5">
        <v>10.832000000000001</v>
      </c>
      <c r="G782">
        <f t="shared" si="12"/>
        <v>4</v>
      </c>
      <c r="H782" s="3" t="s">
        <v>923</v>
      </c>
      <c r="I782" s="4"/>
      <c r="J782" s="3" t="s">
        <v>923</v>
      </c>
      <c r="K782" s="4"/>
      <c r="L782" s="3"/>
      <c r="M782" s="4"/>
      <c r="N782" s="3" t="s">
        <v>13654</v>
      </c>
      <c r="O782" s="4"/>
      <c r="P782" t="s">
        <v>907</v>
      </c>
      <c r="Q782" s="3"/>
      <c r="R782" s="4" t="s">
        <v>13653</v>
      </c>
      <c r="S782" t="s">
        <v>907</v>
      </c>
      <c r="T782" s="3" t="s">
        <v>13652</v>
      </c>
      <c r="U782" s="4"/>
      <c r="V782" s="3"/>
      <c r="W782" s="4"/>
      <c r="X782" s="3"/>
      <c r="Y782" s="4"/>
      <c r="Z782" t="s">
        <v>907</v>
      </c>
      <c r="AA782" s="3" t="s">
        <v>923</v>
      </c>
      <c r="AB782" s="4"/>
      <c r="AC782" s="3" t="s">
        <v>13651</v>
      </c>
      <c r="AD782" s="4" t="s">
        <v>13650</v>
      </c>
      <c r="AE782" s="3" t="s">
        <v>923</v>
      </c>
      <c r="AF782" s="4"/>
      <c r="AG782" s="3"/>
      <c r="AH782" s="4"/>
      <c r="AI782" s="3" t="s">
        <v>13649</v>
      </c>
      <c r="AJ782" s="4"/>
      <c r="AK782" s="3" t="s">
        <v>923</v>
      </c>
      <c r="AL782" s="4"/>
      <c r="AM782" s="3" t="s">
        <v>13648</v>
      </c>
      <c r="AN782" s="4"/>
      <c r="AO782" s="3"/>
      <c r="AP782" s="4"/>
      <c r="AQ782" s="3" t="s">
        <v>13647</v>
      </c>
      <c r="AR782" s="4"/>
      <c r="AS782" s="3" t="s">
        <v>923</v>
      </c>
      <c r="AT782" s="4"/>
      <c r="AU782" s="3" t="s">
        <v>3522</v>
      </c>
      <c r="AV782" s="4"/>
      <c r="AW782" s="3" t="s">
        <v>13646</v>
      </c>
      <c r="AX782" s="4"/>
      <c r="AY782" s="3" t="s">
        <v>13645</v>
      </c>
      <c r="AZ782" s="4"/>
      <c r="BA782" s="3" t="s">
        <v>13644</v>
      </c>
      <c r="BB782" s="4"/>
      <c r="BC782" s="3" t="s">
        <v>923</v>
      </c>
      <c r="BD782" s="4"/>
      <c r="BE782" s="3" t="s">
        <v>1872</v>
      </c>
      <c r="BF782" s="4"/>
    </row>
    <row r="783" spans="2:58" customFormat="1">
      <c r="B783" t="str">
        <f>IFERROR(VLOOKUP(E783,Swadesh!$C$6:$D$212,2,FALSE),"")</f>
        <v/>
      </c>
      <c r="D783" t="s">
        <v>13460</v>
      </c>
      <c r="E783" s="6" t="s">
        <v>13643</v>
      </c>
      <c r="F783" s="5">
        <v>10.84</v>
      </c>
      <c r="G783">
        <f t="shared" si="12"/>
        <v>3</v>
      </c>
      <c r="H783" s="3" t="s">
        <v>13642</v>
      </c>
      <c r="I783" s="4"/>
      <c r="J783" s="3" t="s">
        <v>13641</v>
      </c>
      <c r="K783" s="4"/>
      <c r="L783" s="3"/>
      <c r="M783" s="4"/>
      <c r="N783" s="3" t="s">
        <v>13640</v>
      </c>
      <c r="O783" s="4"/>
      <c r="P783" t="s">
        <v>907</v>
      </c>
      <c r="Q783" s="3"/>
      <c r="R783" s="4"/>
      <c r="S783" t="s">
        <v>907</v>
      </c>
      <c r="T783" s="3" t="s">
        <v>13639</v>
      </c>
      <c r="U783" s="4"/>
      <c r="V783" s="3" t="s">
        <v>13638</v>
      </c>
      <c r="W783" s="4"/>
      <c r="X783" s="3" t="s">
        <v>13637</v>
      </c>
      <c r="Y783" s="4"/>
      <c r="Z783" t="s">
        <v>907</v>
      </c>
      <c r="AA783" s="3"/>
      <c r="AB783" s="4"/>
      <c r="AC783" s="3" t="s">
        <v>13636</v>
      </c>
      <c r="AD783" s="4"/>
      <c r="AE783" s="3" t="s">
        <v>923</v>
      </c>
      <c r="AF783" s="4"/>
      <c r="AG783" s="3" t="s">
        <v>13635</v>
      </c>
      <c r="AH783" s="4"/>
      <c r="AI783" s="3" t="s">
        <v>13634</v>
      </c>
      <c r="AJ783" s="4"/>
      <c r="AK783" s="3" t="s">
        <v>13633</v>
      </c>
      <c r="AL783" s="4"/>
      <c r="AM783" s="3" t="s">
        <v>13632</v>
      </c>
      <c r="AN783" s="4"/>
      <c r="AO783" s="3" t="s">
        <v>13631</v>
      </c>
      <c r="AP783" s="4"/>
      <c r="AQ783" s="3" t="s">
        <v>13630</v>
      </c>
      <c r="AR783" s="4"/>
      <c r="AS783" s="3" t="s">
        <v>923</v>
      </c>
      <c r="AT783" s="4"/>
      <c r="AU783" s="3" t="s">
        <v>13629</v>
      </c>
      <c r="AV783" s="4"/>
      <c r="AW783" s="3" t="s">
        <v>13628</v>
      </c>
      <c r="AX783" s="4"/>
      <c r="AY783" s="3" t="s">
        <v>13627</v>
      </c>
      <c r="AZ783" s="4"/>
      <c r="BA783" s="3" t="s">
        <v>13626</v>
      </c>
      <c r="BB783" s="4"/>
      <c r="BC783" s="3" t="s">
        <v>13625</v>
      </c>
      <c r="BD783" s="4"/>
      <c r="BE783" s="3" t="s">
        <v>13624</v>
      </c>
      <c r="BF783" s="4"/>
    </row>
    <row r="784" spans="2:58" customFormat="1">
      <c r="B784" t="str">
        <f>IFERROR(VLOOKUP(E784,Swadesh!$C$6:$D$212,2,FALSE),"")</f>
        <v/>
      </c>
      <c r="D784" t="s">
        <v>13460</v>
      </c>
      <c r="E784" s="6" t="s">
        <v>13623</v>
      </c>
      <c r="F784" s="5">
        <v>10.85</v>
      </c>
      <c r="G784">
        <f t="shared" si="12"/>
        <v>3</v>
      </c>
      <c r="H784" s="3" t="s">
        <v>13622</v>
      </c>
      <c r="I784" s="4"/>
      <c r="J784" s="3" t="s">
        <v>13621</v>
      </c>
      <c r="K784" s="4" t="s">
        <v>959</v>
      </c>
      <c r="L784" s="3" t="s">
        <v>13600</v>
      </c>
      <c r="M784" s="4"/>
      <c r="N784" s="3" t="s">
        <v>13620</v>
      </c>
      <c r="O784" s="4"/>
      <c r="P784" t="s">
        <v>907</v>
      </c>
      <c r="Q784" s="3"/>
      <c r="R784" s="4" t="s">
        <v>13619</v>
      </c>
      <c r="S784" t="s">
        <v>907</v>
      </c>
      <c r="T784" s="3" t="s">
        <v>13618</v>
      </c>
      <c r="U784" s="4" t="s">
        <v>13617</v>
      </c>
      <c r="V784" s="3" t="s">
        <v>13595</v>
      </c>
      <c r="W784" s="4"/>
      <c r="X784" s="3" t="s">
        <v>13594</v>
      </c>
      <c r="Y784" s="4"/>
      <c r="Z784" t="s">
        <v>907</v>
      </c>
      <c r="AA784" s="3"/>
      <c r="AB784" s="4"/>
      <c r="AC784" s="3" t="s">
        <v>13616</v>
      </c>
      <c r="AD784" s="4"/>
      <c r="AE784" s="3" t="s">
        <v>923</v>
      </c>
      <c r="AF784" s="4"/>
      <c r="AG784" s="3" t="s">
        <v>13615</v>
      </c>
      <c r="AH784" s="4"/>
      <c r="AI784" s="3" t="s">
        <v>13614</v>
      </c>
      <c r="AJ784" s="4"/>
      <c r="AK784" s="3" t="s">
        <v>13613</v>
      </c>
      <c r="AL784" s="4"/>
      <c r="AM784" s="3" t="s">
        <v>13612</v>
      </c>
      <c r="AN784" s="4"/>
      <c r="AO784" s="3" t="s">
        <v>13611</v>
      </c>
      <c r="AP784" s="4"/>
      <c r="AQ784" s="3" t="s">
        <v>13610</v>
      </c>
      <c r="AR784" s="4"/>
      <c r="AS784" s="3" t="s">
        <v>923</v>
      </c>
      <c r="AT784" s="4"/>
      <c r="AU784" s="3" t="s">
        <v>13609</v>
      </c>
      <c r="AV784" s="4"/>
      <c r="AW784" s="3" t="s">
        <v>13608</v>
      </c>
      <c r="AX784" s="4"/>
      <c r="AY784" s="3" t="s">
        <v>13607</v>
      </c>
      <c r="AZ784" s="4"/>
      <c r="BA784" s="3" t="s">
        <v>13587</v>
      </c>
      <c r="BB784" s="4"/>
      <c r="BC784" s="3" t="s">
        <v>13606</v>
      </c>
      <c r="BD784" s="4"/>
      <c r="BE784" s="3" t="s">
        <v>13605</v>
      </c>
      <c r="BF784" s="4"/>
    </row>
    <row r="785" spans="2:58" customFormat="1">
      <c r="B785" t="str">
        <f>IFERROR(VLOOKUP(E785,Swadesh!$C$6:$D$212,2,FALSE),"")</f>
        <v/>
      </c>
      <c r="D785" t="s">
        <v>13460</v>
      </c>
      <c r="E785" s="6" t="s">
        <v>13604</v>
      </c>
      <c r="F785" s="5">
        <v>10.851000000000001</v>
      </c>
      <c r="G785">
        <f t="shared" si="12"/>
        <v>4</v>
      </c>
      <c r="H785" s="3" t="s">
        <v>13603</v>
      </c>
      <c r="I785" s="4"/>
      <c r="J785" s="3" t="s">
        <v>13602</v>
      </c>
      <c r="K785" s="4" t="s">
        <v>13601</v>
      </c>
      <c r="L785" s="3" t="s">
        <v>13600</v>
      </c>
      <c r="M785" s="4"/>
      <c r="N785" s="3" t="s">
        <v>13599</v>
      </c>
      <c r="O785" s="4"/>
      <c r="P785" t="s">
        <v>907</v>
      </c>
      <c r="Q785" s="3"/>
      <c r="R785" s="4" t="s">
        <v>13598</v>
      </c>
      <c r="S785" t="s">
        <v>907</v>
      </c>
      <c r="T785" s="3" t="s">
        <v>13597</v>
      </c>
      <c r="U785" s="4" t="s">
        <v>13596</v>
      </c>
      <c r="V785" s="3" t="s">
        <v>13595</v>
      </c>
      <c r="W785" s="4"/>
      <c r="X785" s="3" t="s">
        <v>13594</v>
      </c>
      <c r="Y785" s="4"/>
      <c r="Z785" t="s">
        <v>907</v>
      </c>
      <c r="AA785" s="3"/>
      <c r="AB785" s="4"/>
      <c r="AC785" s="3" t="s">
        <v>13593</v>
      </c>
      <c r="AD785" s="4" t="s">
        <v>13592</v>
      </c>
      <c r="AE785" s="3" t="s">
        <v>923</v>
      </c>
      <c r="AF785" s="4"/>
      <c r="AG785" s="3"/>
      <c r="AH785" s="4"/>
      <c r="AI785" s="3" t="s">
        <v>13591</v>
      </c>
      <c r="AJ785" s="4"/>
      <c r="AK785" s="3"/>
      <c r="AL785" s="4"/>
      <c r="AM785" s="3" t="s">
        <v>13590</v>
      </c>
      <c r="AN785" s="4"/>
      <c r="AO785" s="3"/>
      <c r="AP785" s="4"/>
      <c r="AQ785" s="3" t="s">
        <v>13589</v>
      </c>
      <c r="AR785" s="4"/>
      <c r="AS785" s="3" t="s">
        <v>923</v>
      </c>
      <c r="AT785" s="4"/>
      <c r="AU785" s="3" t="s">
        <v>3522</v>
      </c>
      <c r="AV785" s="4"/>
      <c r="AW785" s="3" t="s">
        <v>13588</v>
      </c>
      <c r="AX785" s="4"/>
      <c r="AY785" s="3" t="s">
        <v>923</v>
      </c>
      <c r="AZ785" s="4"/>
      <c r="BA785" s="3" t="s">
        <v>13587</v>
      </c>
      <c r="BB785" s="4"/>
      <c r="BC785" s="3" t="s">
        <v>923</v>
      </c>
      <c r="BD785" s="4"/>
      <c r="BE785" s="3" t="s">
        <v>13586</v>
      </c>
      <c r="BF785" s="4"/>
    </row>
    <row r="786" spans="2:58" customFormat="1">
      <c r="B786" t="str">
        <f>IFERROR(VLOOKUP(E786,Swadesh!$C$6:$D$212,2,FALSE),"")</f>
        <v/>
      </c>
      <c r="D786" t="s">
        <v>13460</v>
      </c>
      <c r="E786" s="6" t="s">
        <v>13585</v>
      </c>
      <c r="F786" s="5">
        <v>10.852</v>
      </c>
      <c r="G786">
        <f t="shared" si="12"/>
        <v>4</v>
      </c>
      <c r="H786" s="3"/>
      <c r="I786" s="4" t="s">
        <v>13584</v>
      </c>
      <c r="J786" s="3" t="s">
        <v>13583</v>
      </c>
      <c r="K786" s="4" t="s">
        <v>959</v>
      </c>
      <c r="L786" s="3" t="s">
        <v>13582</v>
      </c>
      <c r="M786" s="4"/>
      <c r="N786" s="3" t="s">
        <v>13581</v>
      </c>
      <c r="O786" s="4"/>
      <c r="P786" t="s">
        <v>907</v>
      </c>
      <c r="Q786" s="3"/>
      <c r="R786" s="4"/>
      <c r="S786" t="s">
        <v>907</v>
      </c>
      <c r="T786" s="3" t="s">
        <v>13580</v>
      </c>
      <c r="U786" s="4"/>
      <c r="V786" s="3" t="s">
        <v>13579</v>
      </c>
      <c r="W786" s="4"/>
      <c r="X786" s="3" t="s">
        <v>13578</v>
      </c>
      <c r="Y786" s="4"/>
      <c r="Z786" t="s">
        <v>907</v>
      </c>
      <c r="AA786" s="3"/>
      <c r="AB786" s="4"/>
      <c r="AC786" s="3" t="s">
        <v>13577</v>
      </c>
      <c r="AD786" s="4"/>
      <c r="AE786" s="3" t="s">
        <v>923</v>
      </c>
      <c r="AF786" s="4"/>
      <c r="AG786" s="3"/>
      <c r="AH786" s="4"/>
      <c r="AI786" s="3" t="s">
        <v>13576</v>
      </c>
      <c r="AJ786" s="4"/>
      <c r="AK786" s="3" t="s">
        <v>13575</v>
      </c>
      <c r="AL786" s="4"/>
      <c r="AM786" s="3" t="s">
        <v>13574</v>
      </c>
      <c r="AN786" s="4"/>
      <c r="AO786" s="3"/>
      <c r="AP786" s="4"/>
      <c r="AQ786" s="3" t="s">
        <v>13573</v>
      </c>
      <c r="AR786" s="4"/>
      <c r="AS786" s="3" t="s">
        <v>923</v>
      </c>
      <c r="AT786" s="4"/>
      <c r="AU786" s="3" t="s">
        <v>13572</v>
      </c>
      <c r="AV786" s="4"/>
      <c r="AW786" s="3" t="s">
        <v>13571</v>
      </c>
      <c r="AX786" s="4"/>
      <c r="AY786" s="3" t="s">
        <v>13570</v>
      </c>
      <c r="AZ786" s="4"/>
      <c r="BA786" s="3" t="s">
        <v>13569</v>
      </c>
      <c r="BB786" s="4"/>
      <c r="BC786" s="3" t="s">
        <v>13568</v>
      </c>
      <c r="BD786" s="4"/>
      <c r="BE786" s="3" t="s">
        <v>13567</v>
      </c>
      <c r="BF786" s="4"/>
    </row>
    <row r="787" spans="2:58" customFormat="1">
      <c r="B787" t="str">
        <f>IFERROR(VLOOKUP(E787,Swadesh!$C$6:$D$212,2,FALSE),"")</f>
        <v/>
      </c>
      <c r="D787" t="s">
        <v>13460</v>
      </c>
      <c r="E787" s="6" t="s">
        <v>13566</v>
      </c>
      <c r="F787" s="5">
        <v>10.86</v>
      </c>
      <c r="G787">
        <f t="shared" si="12"/>
        <v>3</v>
      </c>
      <c r="H787" s="3" t="s">
        <v>13565</v>
      </c>
      <c r="I787" s="4"/>
      <c r="J787" s="3" t="s">
        <v>13564</v>
      </c>
      <c r="K787" s="4"/>
      <c r="L787" s="3" t="s">
        <v>13563</v>
      </c>
      <c r="M787" s="4"/>
      <c r="N787" s="3" t="s">
        <v>13562</v>
      </c>
      <c r="O787" s="4"/>
      <c r="P787" t="s">
        <v>907</v>
      </c>
      <c r="Q787" s="3"/>
      <c r="R787" s="4"/>
      <c r="S787" t="s">
        <v>907</v>
      </c>
      <c r="T787" s="3" t="s">
        <v>13561</v>
      </c>
      <c r="U787" s="4"/>
      <c r="V787" s="3" t="s">
        <v>13560</v>
      </c>
      <c r="W787" s="4"/>
      <c r="X787" s="3" t="s">
        <v>13559</v>
      </c>
      <c r="Y787" s="4"/>
      <c r="Z787" t="s">
        <v>907</v>
      </c>
      <c r="AA787" s="3"/>
      <c r="AB787" s="4"/>
      <c r="AC787" s="3" t="s">
        <v>13558</v>
      </c>
      <c r="AD787" s="4"/>
      <c r="AE787" s="3" t="s">
        <v>923</v>
      </c>
      <c r="AF787" s="4"/>
      <c r="AG787" s="3" t="s">
        <v>13557</v>
      </c>
      <c r="AH787" s="4"/>
      <c r="AI787" s="3" t="s">
        <v>13556</v>
      </c>
      <c r="AJ787" s="4"/>
      <c r="AK787" s="3" t="s">
        <v>13555</v>
      </c>
      <c r="AL787" s="4"/>
      <c r="AM787" s="3" t="s">
        <v>13554</v>
      </c>
      <c r="AN787" s="4"/>
      <c r="AO787" s="3" t="s">
        <v>13553</v>
      </c>
      <c r="AP787" s="4"/>
      <c r="AQ787" s="3" t="s">
        <v>13552</v>
      </c>
      <c r="AR787" s="4"/>
      <c r="AS787" s="3" t="s">
        <v>923</v>
      </c>
      <c r="AT787" s="4"/>
      <c r="AU787" s="3" t="s">
        <v>13551</v>
      </c>
      <c r="AV787" s="4"/>
      <c r="AW787" s="3" t="s">
        <v>13550</v>
      </c>
      <c r="AX787" s="4"/>
      <c r="AY787" s="3" t="s">
        <v>13549</v>
      </c>
      <c r="AZ787" s="4"/>
      <c r="BA787" s="3" t="s">
        <v>13548</v>
      </c>
      <c r="BB787" s="4"/>
      <c r="BC787" s="3" t="s">
        <v>13547</v>
      </c>
      <c r="BD787" s="4"/>
      <c r="BE787" s="3" t="s">
        <v>13546</v>
      </c>
      <c r="BF787" s="4"/>
    </row>
    <row r="788" spans="2:58" customFormat="1">
      <c r="B788" t="str">
        <f>IFERROR(VLOOKUP(E788,Swadesh!$C$6:$D$212,2,FALSE),"")</f>
        <v/>
      </c>
      <c r="D788" t="s">
        <v>13460</v>
      </c>
      <c r="E788" s="6" t="s">
        <v>13531</v>
      </c>
      <c r="F788" s="5">
        <v>10.87</v>
      </c>
      <c r="G788">
        <f t="shared" si="12"/>
        <v>3</v>
      </c>
      <c r="H788" s="3" t="s">
        <v>13545</v>
      </c>
      <c r="I788" s="4"/>
      <c r="J788" s="3" t="s">
        <v>13544</v>
      </c>
      <c r="K788" s="4" t="s">
        <v>959</v>
      </c>
      <c r="L788" s="3" t="s">
        <v>13543</v>
      </c>
      <c r="M788" s="4"/>
      <c r="N788" s="3" t="s">
        <v>13542</v>
      </c>
      <c r="O788" s="4"/>
      <c r="P788" t="s">
        <v>907</v>
      </c>
      <c r="Q788" s="3"/>
      <c r="R788" s="4" t="s">
        <v>13541</v>
      </c>
      <c r="S788" t="s">
        <v>907</v>
      </c>
      <c r="T788" s="3" t="s">
        <v>13540</v>
      </c>
      <c r="U788" s="4"/>
      <c r="V788" s="3" t="s">
        <v>13539</v>
      </c>
      <c r="W788" s="4"/>
      <c r="X788" s="3" t="s">
        <v>13538</v>
      </c>
      <c r="Y788" s="4"/>
      <c r="Z788" t="s">
        <v>907</v>
      </c>
      <c r="AA788" s="3"/>
      <c r="AB788" s="4"/>
      <c r="AC788" s="3" t="s">
        <v>13537</v>
      </c>
      <c r="AD788" s="4"/>
      <c r="AE788" s="3" t="s">
        <v>923</v>
      </c>
      <c r="AF788" s="4"/>
      <c r="AG788" s="3" t="s">
        <v>13536</v>
      </c>
      <c r="AH788" s="4"/>
      <c r="AI788" s="3" t="s">
        <v>13535</v>
      </c>
      <c r="AJ788" s="4"/>
      <c r="AK788" s="3" t="s">
        <v>13534</v>
      </c>
      <c r="AL788" s="4"/>
      <c r="AM788" s="3" t="s">
        <v>13533</v>
      </c>
      <c r="AN788" s="4"/>
      <c r="AO788" s="3" t="s">
        <v>13532</v>
      </c>
      <c r="AP788" s="4"/>
      <c r="AQ788" s="3" t="s">
        <v>13531</v>
      </c>
      <c r="AR788" s="4"/>
      <c r="AS788" s="3" t="s">
        <v>923</v>
      </c>
      <c r="AT788" s="4"/>
      <c r="AU788" s="3" t="s">
        <v>13531</v>
      </c>
      <c r="AV788" s="4"/>
      <c r="AW788" s="3" t="s">
        <v>13530</v>
      </c>
      <c r="AX788" s="4"/>
      <c r="AY788" s="3" t="s">
        <v>13529</v>
      </c>
      <c r="AZ788" s="4"/>
      <c r="BA788" s="3" t="s">
        <v>13528</v>
      </c>
      <c r="BB788" s="4"/>
      <c r="BC788" s="3" t="s">
        <v>13527</v>
      </c>
      <c r="BD788" s="4"/>
      <c r="BE788" s="3" t="s">
        <v>13526</v>
      </c>
      <c r="BF788" s="4"/>
    </row>
    <row r="789" spans="2:58" customFormat="1">
      <c r="B789" t="str">
        <f>IFERROR(VLOOKUP(E789,Swadesh!$C$6:$D$212,2,FALSE),"")</f>
        <v/>
      </c>
      <c r="D789" t="s">
        <v>13460</v>
      </c>
      <c r="E789" s="6" t="s">
        <v>13525</v>
      </c>
      <c r="F789" s="5">
        <v>10.88</v>
      </c>
      <c r="G789">
        <f t="shared" si="12"/>
        <v>3</v>
      </c>
      <c r="H789" s="3" t="s">
        <v>13524</v>
      </c>
      <c r="I789" s="4"/>
      <c r="J789" s="3" t="s">
        <v>13523</v>
      </c>
      <c r="K789" s="4" t="s">
        <v>9973</v>
      </c>
      <c r="L789" s="3" t="s">
        <v>13522</v>
      </c>
      <c r="M789" s="4"/>
      <c r="N789" s="3" t="s">
        <v>13521</v>
      </c>
      <c r="O789" s="4"/>
      <c r="P789" t="s">
        <v>907</v>
      </c>
      <c r="Q789" s="3"/>
      <c r="R789" s="4"/>
      <c r="S789" t="s">
        <v>907</v>
      </c>
      <c r="T789" s="3" t="s">
        <v>13520</v>
      </c>
      <c r="U789" s="4"/>
      <c r="V789" s="3" t="s">
        <v>13519</v>
      </c>
      <c r="W789" s="4"/>
      <c r="X789" s="3" t="s">
        <v>13518</v>
      </c>
      <c r="Y789" s="4"/>
      <c r="Z789" t="s">
        <v>907</v>
      </c>
      <c r="AA789" s="3"/>
      <c r="AB789" s="4"/>
      <c r="AC789" s="3" t="s">
        <v>13517</v>
      </c>
      <c r="AD789" s="4"/>
      <c r="AE789" s="3" t="s">
        <v>923</v>
      </c>
      <c r="AF789" s="4"/>
      <c r="AG789" s="3" t="s">
        <v>13516</v>
      </c>
      <c r="AH789" s="4"/>
      <c r="AI789" s="3" t="s">
        <v>13515</v>
      </c>
      <c r="AJ789" s="4"/>
      <c r="AK789" s="3" t="s">
        <v>13514</v>
      </c>
      <c r="AL789" s="4"/>
      <c r="AM789" s="3" t="s">
        <v>13513</v>
      </c>
      <c r="AN789" s="4"/>
      <c r="AO789" s="3" t="s">
        <v>13512</v>
      </c>
      <c r="AP789" s="4"/>
      <c r="AQ789" s="3" t="s">
        <v>13511</v>
      </c>
      <c r="AR789" s="4"/>
      <c r="AS789" s="3" t="s">
        <v>923</v>
      </c>
      <c r="AT789" s="4"/>
      <c r="AU789" s="3" t="s">
        <v>13510</v>
      </c>
      <c r="AV789" s="4"/>
      <c r="AW789" s="3" t="s">
        <v>13509</v>
      </c>
      <c r="AX789" s="4"/>
      <c r="AY789" s="3" t="s">
        <v>13508</v>
      </c>
      <c r="AZ789" s="4"/>
      <c r="BA789" s="3" t="s">
        <v>13507</v>
      </c>
      <c r="BB789" s="4"/>
      <c r="BC789" s="3" t="s">
        <v>13506</v>
      </c>
      <c r="BD789" s="4"/>
      <c r="BE789" s="3" t="s">
        <v>13505</v>
      </c>
      <c r="BF789" s="4"/>
    </row>
    <row r="790" spans="2:58" customFormat="1">
      <c r="B790" t="str">
        <f>IFERROR(VLOOKUP(E790,Swadesh!$C$6:$D$212,2,FALSE),"")</f>
        <v/>
      </c>
      <c r="D790" t="s">
        <v>13460</v>
      </c>
      <c r="E790" s="6" t="s">
        <v>13504</v>
      </c>
      <c r="F790" s="5">
        <v>10.89</v>
      </c>
      <c r="G790">
        <f t="shared" si="12"/>
        <v>3</v>
      </c>
      <c r="H790" s="3"/>
      <c r="I790" s="4"/>
      <c r="J790" s="3" t="s">
        <v>13503</v>
      </c>
      <c r="K790" s="4" t="s">
        <v>9973</v>
      </c>
      <c r="L790" s="3" t="s">
        <v>13502</v>
      </c>
      <c r="M790" s="4"/>
      <c r="N790" s="3" t="s">
        <v>13501</v>
      </c>
      <c r="O790" s="4"/>
      <c r="P790" t="s">
        <v>907</v>
      </c>
      <c r="Q790" s="3"/>
      <c r="R790" s="4"/>
      <c r="S790" t="s">
        <v>907</v>
      </c>
      <c r="T790" s="3"/>
      <c r="U790" s="4"/>
      <c r="V790" s="3" t="s">
        <v>13500</v>
      </c>
      <c r="W790" s="4"/>
      <c r="X790" s="3" t="s">
        <v>13499</v>
      </c>
      <c r="Y790" s="4"/>
      <c r="Z790" t="s">
        <v>907</v>
      </c>
      <c r="AA790" s="3"/>
      <c r="AB790" s="4"/>
      <c r="AC790" s="3" t="s">
        <v>13498</v>
      </c>
      <c r="AD790" s="4"/>
      <c r="AE790" s="3" t="s">
        <v>923</v>
      </c>
      <c r="AF790" s="4"/>
      <c r="AG790" s="3" t="s">
        <v>13497</v>
      </c>
      <c r="AH790" s="4"/>
      <c r="AI790" s="3" t="s">
        <v>13496</v>
      </c>
      <c r="AJ790" s="4"/>
      <c r="AK790" s="3" t="s">
        <v>13495</v>
      </c>
      <c r="AL790" s="4"/>
      <c r="AM790" s="3" t="s">
        <v>13494</v>
      </c>
      <c r="AN790" s="4"/>
      <c r="AO790" s="3" t="s">
        <v>13493</v>
      </c>
      <c r="AP790" s="4"/>
      <c r="AQ790" s="3" t="s">
        <v>13492</v>
      </c>
      <c r="AR790" s="4"/>
      <c r="AS790" s="3" t="s">
        <v>923</v>
      </c>
      <c r="AT790" s="4"/>
      <c r="AU790" s="3" t="s">
        <v>13491</v>
      </c>
      <c r="AV790" s="4"/>
      <c r="AW790" s="3" t="s">
        <v>13490</v>
      </c>
      <c r="AX790" s="4"/>
      <c r="AY790" s="3" t="s">
        <v>13489</v>
      </c>
      <c r="AZ790" s="4"/>
      <c r="BA790" s="3" t="s">
        <v>13488</v>
      </c>
      <c r="BB790" s="4"/>
      <c r="BC790" s="3" t="s">
        <v>13487</v>
      </c>
      <c r="BD790" s="4"/>
      <c r="BE790" s="3" t="s">
        <v>13486</v>
      </c>
      <c r="BF790" s="4"/>
    </row>
    <row r="791" spans="2:58" customFormat="1">
      <c r="B791" t="str">
        <f>IFERROR(VLOOKUP(E791,Swadesh!$C$6:$D$212,2,FALSE),"")</f>
        <v/>
      </c>
      <c r="D791" t="s">
        <v>13460</v>
      </c>
      <c r="E791" s="6" t="s">
        <v>13485</v>
      </c>
      <c r="F791" s="5">
        <v>10.91</v>
      </c>
      <c r="G791">
        <f t="shared" si="12"/>
        <v>3</v>
      </c>
      <c r="H791" s="3" t="s">
        <v>13484</v>
      </c>
      <c r="I791" s="4" t="s">
        <v>13483</v>
      </c>
      <c r="J791" s="3" t="s">
        <v>13482</v>
      </c>
      <c r="K791" s="4" t="s">
        <v>13481</v>
      </c>
      <c r="L791" s="3" t="s">
        <v>13480</v>
      </c>
      <c r="M791" s="4"/>
      <c r="N791" s="3" t="s">
        <v>13479</v>
      </c>
      <c r="O791" s="4"/>
      <c r="P791" t="s">
        <v>907</v>
      </c>
      <c r="Q791" s="3"/>
      <c r="R791" s="4"/>
      <c r="S791" t="s">
        <v>907</v>
      </c>
      <c r="T791" s="3" t="s">
        <v>13478</v>
      </c>
      <c r="U791" s="4"/>
      <c r="V791" s="3" t="s">
        <v>13477</v>
      </c>
      <c r="W791" s="4" t="s">
        <v>13476</v>
      </c>
      <c r="X791" s="3" t="s">
        <v>13475</v>
      </c>
      <c r="Y791" s="4"/>
      <c r="Z791" t="s">
        <v>907</v>
      </c>
      <c r="AA791" s="3"/>
      <c r="AB791" s="4"/>
      <c r="AC791" s="3" t="s">
        <v>13474</v>
      </c>
      <c r="AD791" s="4"/>
      <c r="AE791" s="3" t="s">
        <v>13473</v>
      </c>
      <c r="AF791" s="4"/>
      <c r="AG791" s="3" t="s">
        <v>13472</v>
      </c>
      <c r="AH791" s="4"/>
      <c r="AI791" s="3" t="s">
        <v>13471</v>
      </c>
      <c r="AJ791" s="4"/>
      <c r="AK791" s="3" t="s">
        <v>13470</v>
      </c>
      <c r="AL791" s="4"/>
      <c r="AM791" s="3" t="s">
        <v>13469</v>
      </c>
      <c r="AN791" s="4"/>
      <c r="AO791" s="3" t="s">
        <v>13468</v>
      </c>
      <c r="AP791" s="4"/>
      <c r="AQ791" s="3" t="s">
        <v>13467</v>
      </c>
      <c r="AR791" s="4"/>
      <c r="AS791" s="3" t="s">
        <v>923</v>
      </c>
      <c r="AT791" s="4"/>
      <c r="AU791" s="3" t="s">
        <v>13466</v>
      </c>
      <c r="AV791" s="4"/>
      <c r="AW791" s="3" t="s">
        <v>13465</v>
      </c>
      <c r="AX791" s="4"/>
      <c r="AY791" s="3" t="s">
        <v>13464</v>
      </c>
      <c r="AZ791" s="4"/>
      <c r="BA791" s="3" t="s">
        <v>13463</v>
      </c>
      <c r="BB791" s="4"/>
      <c r="BC791" s="3" t="s">
        <v>13462</v>
      </c>
      <c r="BD791" s="4"/>
      <c r="BE791" s="3" t="s">
        <v>13461</v>
      </c>
      <c r="BF791" s="4"/>
    </row>
    <row r="792" spans="2:58" customFormat="1">
      <c r="B792" t="str">
        <f>IFERROR(VLOOKUP(E792,Swadesh!$C$6:$D$212,2,FALSE),"")</f>
        <v/>
      </c>
      <c r="D792" t="s">
        <v>13460</v>
      </c>
      <c r="E792" s="6" t="s">
        <v>13459</v>
      </c>
      <c r="F792" s="5">
        <v>10.92</v>
      </c>
      <c r="G792">
        <f t="shared" si="12"/>
        <v>3</v>
      </c>
      <c r="H792" s="3" t="s">
        <v>13458</v>
      </c>
      <c r="I792" s="4" t="s">
        <v>1825</v>
      </c>
      <c r="J792" s="3" t="s">
        <v>13457</v>
      </c>
      <c r="K792" s="4" t="s">
        <v>13456</v>
      </c>
      <c r="L792" s="3"/>
      <c r="M792" s="4"/>
      <c r="N792" s="3" t="s">
        <v>13455</v>
      </c>
      <c r="O792" s="4"/>
      <c r="P792" t="s">
        <v>907</v>
      </c>
      <c r="Q792" s="3"/>
      <c r="R792" s="4"/>
      <c r="S792" t="s">
        <v>907</v>
      </c>
      <c r="T792" s="3"/>
      <c r="U792" s="4"/>
      <c r="V792" s="3" t="s">
        <v>13454</v>
      </c>
      <c r="W792" s="4"/>
      <c r="X792" s="3"/>
      <c r="Y792" s="4"/>
      <c r="Z792" t="s">
        <v>907</v>
      </c>
      <c r="AA792" s="3"/>
      <c r="AB792" s="4"/>
      <c r="AC792" s="3" t="s">
        <v>13453</v>
      </c>
      <c r="AD792" s="4"/>
      <c r="AE792" s="3" t="s">
        <v>923</v>
      </c>
      <c r="AF792" s="4"/>
      <c r="AG792" s="3"/>
      <c r="AH792" s="4"/>
      <c r="AI792" s="3" t="s">
        <v>13452</v>
      </c>
      <c r="AJ792" s="4"/>
      <c r="AK792" s="3" t="s">
        <v>13451</v>
      </c>
      <c r="AL792" s="4"/>
      <c r="AM792" s="3" t="s">
        <v>13450</v>
      </c>
      <c r="AN792" s="4"/>
      <c r="AO792" s="3"/>
      <c r="AP792" s="4"/>
      <c r="AQ792" s="3" t="s">
        <v>13449</v>
      </c>
      <c r="AR792" s="4"/>
      <c r="AS792" s="3" t="s">
        <v>923</v>
      </c>
      <c r="AT792" s="4"/>
      <c r="AU792" s="3" t="s">
        <v>13448</v>
      </c>
      <c r="AV792" s="4"/>
      <c r="AW792" s="3" t="s">
        <v>13447</v>
      </c>
      <c r="AX792" s="4"/>
      <c r="AY792" s="3" t="s">
        <v>13446</v>
      </c>
      <c r="AZ792" s="4"/>
      <c r="BA792" s="3" t="s">
        <v>13445</v>
      </c>
      <c r="BB792" s="4"/>
      <c r="BC792" s="3" t="s">
        <v>13444</v>
      </c>
      <c r="BD792" s="4"/>
      <c r="BE792" s="3" t="s">
        <v>13443</v>
      </c>
      <c r="BF792" s="4"/>
    </row>
    <row r="793" spans="2:58" customFormat="1">
      <c r="B793" t="str">
        <f>IFERROR(VLOOKUP(E793,Swadesh!$C$6:$D$212,2,FALSE),"")</f>
        <v/>
      </c>
      <c r="D793" t="s">
        <v>12393</v>
      </c>
      <c r="E793" s="6" t="s">
        <v>13442</v>
      </c>
      <c r="F793" s="5">
        <v>11.11</v>
      </c>
      <c r="G793">
        <f t="shared" si="12"/>
        <v>3</v>
      </c>
      <c r="H793" s="3" t="s">
        <v>13441</v>
      </c>
      <c r="I793" s="4" t="s">
        <v>13440</v>
      </c>
      <c r="J793" s="3" t="s">
        <v>13439</v>
      </c>
      <c r="K793" s="4" t="s">
        <v>13438</v>
      </c>
      <c r="L793" s="3" t="s">
        <v>13414</v>
      </c>
      <c r="M793" s="4"/>
      <c r="N793" s="3" t="s">
        <v>13437</v>
      </c>
      <c r="O793" s="4"/>
      <c r="P793" t="s">
        <v>907</v>
      </c>
      <c r="Q793" s="3"/>
      <c r="R793" s="4"/>
      <c r="S793" t="s">
        <v>907</v>
      </c>
      <c r="T793" s="3" t="s">
        <v>13436</v>
      </c>
      <c r="U793" s="4"/>
      <c r="V793" s="3"/>
      <c r="W793" s="4"/>
      <c r="X793" s="3"/>
      <c r="Y793" s="4"/>
      <c r="Z793" t="s">
        <v>907</v>
      </c>
      <c r="AA793" s="3" t="s">
        <v>13435</v>
      </c>
      <c r="AB793" s="4" t="s">
        <v>13285</v>
      </c>
      <c r="AC793" s="3" t="s">
        <v>13434</v>
      </c>
      <c r="AD793" s="4"/>
      <c r="AE793" s="3" t="s">
        <v>13405</v>
      </c>
      <c r="AF793" s="4"/>
      <c r="AG793" s="3"/>
      <c r="AH793" s="4"/>
      <c r="AI793" s="3" t="s">
        <v>13433</v>
      </c>
      <c r="AJ793" s="4"/>
      <c r="AK793" s="3" t="s">
        <v>13402</v>
      </c>
      <c r="AL793" s="4" t="s">
        <v>13432</v>
      </c>
      <c r="AM793" s="3" t="s">
        <v>13431</v>
      </c>
      <c r="AN793" s="4"/>
      <c r="AO793" s="3" t="s">
        <v>13430</v>
      </c>
      <c r="AP793" s="4"/>
      <c r="AQ793" s="3" t="s">
        <v>13429</v>
      </c>
      <c r="AR793" s="4" t="s">
        <v>13428</v>
      </c>
      <c r="AS793" s="3" t="s">
        <v>13427</v>
      </c>
      <c r="AT793" s="4"/>
      <c r="AU793" s="3" t="s">
        <v>13426</v>
      </c>
      <c r="AV793" s="4"/>
      <c r="AW793" s="3" t="s">
        <v>13425</v>
      </c>
      <c r="AX793" s="4" t="s">
        <v>13424</v>
      </c>
      <c r="AY793" s="3" t="s">
        <v>13274</v>
      </c>
      <c r="AZ793" s="4"/>
      <c r="BA793" s="3" t="s">
        <v>13423</v>
      </c>
      <c r="BB793" s="4"/>
      <c r="BC793" s="3" t="s">
        <v>13422</v>
      </c>
      <c r="BD793" s="4"/>
      <c r="BE793" s="3" t="s">
        <v>13421</v>
      </c>
      <c r="BF793" s="4" t="s">
        <v>13420</v>
      </c>
    </row>
    <row r="794" spans="2:58" customFormat="1">
      <c r="B794" t="str">
        <f>IFERROR(VLOOKUP(E794,Swadesh!$C$6:$D$212,2,FALSE),"")</f>
        <v/>
      </c>
      <c r="D794" t="s">
        <v>12393</v>
      </c>
      <c r="E794" s="6" t="s">
        <v>13419</v>
      </c>
      <c r="F794" s="5">
        <v>11.12</v>
      </c>
      <c r="G794">
        <f t="shared" si="12"/>
        <v>3</v>
      </c>
      <c r="H794" s="3" t="s">
        <v>13418</v>
      </c>
      <c r="I794" s="4" t="s">
        <v>13417</v>
      </c>
      <c r="J794" s="3" t="s">
        <v>13416</v>
      </c>
      <c r="K794" s="4" t="s">
        <v>13415</v>
      </c>
      <c r="L794" s="3" t="s">
        <v>13414</v>
      </c>
      <c r="M794" s="4"/>
      <c r="N794" s="3" t="s">
        <v>13413</v>
      </c>
      <c r="O794" s="4"/>
      <c r="P794" t="s">
        <v>907</v>
      </c>
      <c r="Q794" s="3"/>
      <c r="R794" s="4"/>
      <c r="S794" t="s">
        <v>907</v>
      </c>
      <c r="T794" s="3" t="s">
        <v>13412</v>
      </c>
      <c r="U794" s="4" t="s">
        <v>13411</v>
      </c>
      <c r="V794" s="3" t="s">
        <v>13410</v>
      </c>
      <c r="W794" s="4"/>
      <c r="X794" s="3" t="s">
        <v>13409</v>
      </c>
      <c r="Y794" s="4"/>
      <c r="Z794" t="s">
        <v>907</v>
      </c>
      <c r="AA794" s="3" t="s">
        <v>13408</v>
      </c>
      <c r="AB794" s="4" t="s">
        <v>13407</v>
      </c>
      <c r="AC794" s="3" t="s">
        <v>13406</v>
      </c>
      <c r="AD794" s="4"/>
      <c r="AE794" s="3" t="s">
        <v>13405</v>
      </c>
      <c r="AF794" s="4"/>
      <c r="AG794" s="3" t="s">
        <v>13404</v>
      </c>
      <c r="AH794" s="4"/>
      <c r="AI794" s="3" t="s">
        <v>13403</v>
      </c>
      <c r="AJ794" s="4"/>
      <c r="AK794" s="3" t="s">
        <v>13402</v>
      </c>
      <c r="AL794" s="4"/>
      <c r="AM794" s="3" t="s">
        <v>13401</v>
      </c>
      <c r="AN794" s="4"/>
      <c r="AO794" s="3" t="s">
        <v>13400</v>
      </c>
      <c r="AP794" s="4"/>
      <c r="AQ794" s="3" t="s">
        <v>13399</v>
      </c>
      <c r="AR794" s="4" t="s">
        <v>9512</v>
      </c>
      <c r="AS794" s="3" t="s">
        <v>13398</v>
      </c>
      <c r="AT794" s="4"/>
      <c r="AU794" s="3" t="s">
        <v>13397</v>
      </c>
      <c r="AV794" s="4"/>
      <c r="AW794" s="3" t="s">
        <v>13396</v>
      </c>
      <c r="AX794" s="4"/>
      <c r="AY794" s="3" t="s">
        <v>13395</v>
      </c>
      <c r="AZ794" s="4"/>
      <c r="BA794" s="3" t="s">
        <v>13394</v>
      </c>
      <c r="BB794" s="4"/>
      <c r="BC794" s="3" t="s">
        <v>13393</v>
      </c>
      <c r="BD794" s="4"/>
      <c r="BE794" s="3" t="s">
        <v>13392</v>
      </c>
      <c r="BF794" s="4"/>
    </row>
    <row r="795" spans="2:58" customFormat="1">
      <c r="B795" t="str">
        <f>IFERROR(VLOOKUP(E795,Swadesh!$C$6:$D$212,2,FALSE),"")</f>
        <v/>
      </c>
      <c r="D795" t="s">
        <v>12393</v>
      </c>
      <c r="E795" s="6" t="s">
        <v>13391</v>
      </c>
      <c r="F795" s="5">
        <v>11.13</v>
      </c>
      <c r="G795">
        <f t="shared" si="12"/>
        <v>3</v>
      </c>
      <c r="H795" s="3" t="s">
        <v>13365</v>
      </c>
      <c r="I795" s="4"/>
      <c r="J795" s="3" t="s">
        <v>13313</v>
      </c>
      <c r="K795" s="4"/>
      <c r="L795" s="3" t="s">
        <v>13390</v>
      </c>
      <c r="M795" s="4"/>
      <c r="N795" s="3" t="s">
        <v>13389</v>
      </c>
      <c r="O795" s="4"/>
      <c r="P795" t="s">
        <v>907</v>
      </c>
      <c r="Q795" s="3"/>
      <c r="R795" s="4" t="s">
        <v>13388</v>
      </c>
      <c r="S795" t="s">
        <v>907</v>
      </c>
      <c r="T795" s="3" t="s">
        <v>13387</v>
      </c>
      <c r="U795" s="4" t="s">
        <v>13386</v>
      </c>
      <c r="V795" s="3" t="s">
        <v>13385</v>
      </c>
      <c r="W795" s="4"/>
      <c r="X795" s="3" t="s">
        <v>13384</v>
      </c>
      <c r="Y795" s="4"/>
      <c r="Z795" t="s">
        <v>907</v>
      </c>
      <c r="AA795" s="3" t="s">
        <v>13383</v>
      </c>
      <c r="AB795" s="4" t="s">
        <v>13382</v>
      </c>
      <c r="AC795" s="3" t="s">
        <v>13381</v>
      </c>
      <c r="AD795" s="4"/>
      <c r="AE795" s="3" t="s">
        <v>13380</v>
      </c>
      <c r="AF795" s="4"/>
      <c r="AG795" s="3" t="s">
        <v>13379</v>
      </c>
      <c r="AH795" s="4"/>
      <c r="AI795" s="3" t="s">
        <v>13378</v>
      </c>
      <c r="AJ795" s="4"/>
      <c r="AK795" s="3" t="s">
        <v>13377</v>
      </c>
      <c r="AL795" s="4"/>
      <c r="AM795" s="3" t="s">
        <v>13376</v>
      </c>
      <c r="AN795" s="4"/>
      <c r="AO795" s="3" t="s">
        <v>13375</v>
      </c>
      <c r="AP795" s="4"/>
      <c r="AQ795" s="3" t="s">
        <v>13374</v>
      </c>
      <c r="AR795" s="4" t="s">
        <v>13225</v>
      </c>
      <c r="AS795" s="3" t="s">
        <v>13373</v>
      </c>
      <c r="AT795" s="4"/>
      <c r="AU795" s="3" t="s">
        <v>13372</v>
      </c>
      <c r="AV795" s="4"/>
      <c r="AW795" s="3" t="s">
        <v>13371</v>
      </c>
      <c r="AX795" s="4" t="s">
        <v>11797</v>
      </c>
      <c r="AY795" s="3" t="s">
        <v>13370</v>
      </c>
      <c r="AZ795" s="4"/>
      <c r="BA795" s="3" t="s">
        <v>13369</v>
      </c>
      <c r="BB795" s="4"/>
      <c r="BC795" s="3" t="s">
        <v>13368</v>
      </c>
      <c r="BD795" s="4"/>
      <c r="BE795" s="3" t="s">
        <v>13367</v>
      </c>
      <c r="BF795" s="4"/>
    </row>
    <row r="796" spans="2:58" customFormat="1">
      <c r="B796" t="str">
        <f>IFERROR(VLOOKUP(E796,Swadesh!$C$6:$D$212,2,FALSE),"")</f>
        <v/>
      </c>
      <c r="D796" t="s">
        <v>12393</v>
      </c>
      <c r="E796" s="6" t="s">
        <v>13366</v>
      </c>
      <c r="F796" s="5">
        <v>11.14</v>
      </c>
      <c r="G796">
        <f t="shared" si="12"/>
        <v>3</v>
      </c>
      <c r="H796" s="3" t="s">
        <v>13365</v>
      </c>
      <c r="I796" s="4"/>
      <c r="J796" s="3" t="s">
        <v>13364</v>
      </c>
      <c r="K796" s="4"/>
      <c r="L796" s="3" t="s">
        <v>13363</v>
      </c>
      <c r="M796" s="4"/>
      <c r="N796" s="3" t="s">
        <v>13362</v>
      </c>
      <c r="O796" s="4"/>
      <c r="P796" t="s">
        <v>907</v>
      </c>
      <c r="Q796" s="3" t="s">
        <v>13361</v>
      </c>
      <c r="R796" s="4" t="s">
        <v>13360</v>
      </c>
      <c r="S796" t="s">
        <v>907</v>
      </c>
      <c r="T796" s="3" t="s">
        <v>13359</v>
      </c>
      <c r="U796" s="4" t="s">
        <v>13358</v>
      </c>
      <c r="V796" s="3" t="s">
        <v>13357</v>
      </c>
      <c r="W796" s="4"/>
      <c r="X796" s="3" t="s">
        <v>13356</v>
      </c>
      <c r="Y796" s="4"/>
      <c r="Z796" t="s">
        <v>907</v>
      </c>
      <c r="AA796" s="3" t="s">
        <v>13355</v>
      </c>
      <c r="AB796" s="4" t="s">
        <v>13354</v>
      </c>
      <c r="AC796" s="3" t="s">
        <v>13353</v>
      </c>
      <c r="AD796" s="4"/>
      <c r="AE796" s="3" t="s">
        <v>13352</v>
      </c>
      <c r="AF796" s="4"/>
      <c r="AG796" s="3" t="s">
        <v>13351</v>
      </c>
      <c r="AH796" s="4"/>
      <c r="AI796" s="3" t="s">
        <v>13350</v>
      </c>
      <c r="AJ796" s="4"/>
      <c r="AK796" s="3" t="s">
        <v>13349</v>
      </c>
      <c r="AL796" s="4"/>
      <c r="AM796" s="3" t="s">
        <v>13348</v>
      </c>
      <c r="AN796" s="4"/>
      <c r="AO796" s="3" t="s">
        <v>13347</v>
      </c>
      <c r="AP796" s="4"/>
      <c r="AQ796" s="3" t="s">
        <v>13346</v>
      </c>
      <c r="AR796" s="4"/>
      <c r="AS796" s="3" t="s">
        <v>13345</v>
      </c>
      <c r="AT796" s="4"/>
      <c r="AU796" s="3" t="s">
        <v>13344</v>
      </c>
      <c r="AV796" s="4"/>
      <c r="AW796" s="3" t="s">
        <v>13343</v>
      </c>
      <c r="AX796" s="4" t="s">
        <v>11797</v>
      </c>
      <c r="AY796" s="3" t="s">
        <v>13342</v>
      </c>
      <c r="AZ796" s="4"/>
      <c r="BA796" s="3" t="s">
        <v>13341</v>
      </c>
      <c r="BB796" s="4"/>
      <c r="BC796" s="3" t="s">
        <v>13340</v>
      </c>
      <c r="BD796" s="4"/>
      <c r="BE796" s="3" t="s">
        <v>13339</v>
      </c>
      <c r="BF796" s="4"/>
    </row>
    <row r="797" spans="2:58" customFormat="1">
      <c r="B797">
        <f>IFERROR(VLOOKUP(E797,Swadesh!$C$6:$D$212,2,FALSE),"")</f>
        <v>129</v>
      </c>
      <c r="D797" t="s">
        <v>12393</v>
      </c>
      <c r="E797" s="6" t="s">
        <v>13338</v>
      </c>
      <c r="F797" s="5">
        <v>11.15</v>
      </c>
      <c r="G797">
        <f t="shared" si="12"/>
        <v>3</v>
      </c>
      <c r="H797" s="3" t="s">
        <v>12803</v>
      </c>
      <c r="I797" s="4"/>
      <c r="J797" s="3" t="s">
        <v>9301</v>
      </c>
      <c r="K797" s="4" t="s">
        <v>13337</v>
      </c>
      <c r="L797" s="3" t="s">
        <v>13336</v>
      </c>
      <c r="M797" s="4"/>
      <c r="N797" s="3" t="s">
        <v>13335</v>
      </c>
      <c r="O797" s="4"/>
      <c r="P797" t="s">
        <v>907</v>
      </c>
      <c r="Q797" s="3"/>
      <c r="R797" s="4" t="s">
        <v>13334</v>
      </c>
      <c r="S797" t="s">
        <v>907</v>
      </c>
      <c r="T797" s="3" t="s">
        <v>13333</v>
      </c>
      <c r="U797" s="4" t="s">
        <v>13332</v>
      </c>
      <c r="V797" s="3" t="s">
        <v>13331</v>
      </c>
      <c r="W797" s="4"/>
      <c r="X797" s="3" t="s">
        <v>13330</v>
      </c>
      <c r="Y797" s="4"/>
      <c r="Z797" t="s">
        <v>907</v>
      </c>
      <c r="AA797" s="3" t="s">
        <v>13329</v>
      </c>
      <c r="AB797" s="4"/>
      <c r="AC797" s="3" t="s">
        <v>13328</v>
      </c>
      <c r="AD797" s="4"/>
      <c r="AE797" s="3" t="s">
        <v>13327</v>
      </c>
      <c r="AF797" s="4"/>
      <c r="AG797" s="3" t="s">
        <v>13282</v>
      </c>
      <c r="AH797" s="4"/>
      <c r="AI797" s="3" t="s">
        <v>13326</v>
      </c>
      <c r="AJ797" s="4"/>
      <c r="AK797" s="3" t="s">
        <v>13325</v>
      </c>
      <c r="AL797" s="4"/>
      <c r="AM797" s="3" t="s">
        <v>13324</v>
      </c>
      <c r="AN797" s="4"/>
      <c r="AO797" s="3" t="s">
        <v>13323</v>
      </c>
      <c r="AP797" s="4"/>
      <c r="AQ797" s="3" t="s">
        <v>13322</v>
      </c>
      <c r="AR797" s="4"/>
      <c r="AS797" s="3" t="s">
        <v>13321</v>
      </c>
      <c r="AT797" s="4"/>
      <c r="AU797" s="3" t="s">
        <v>13320</v>
      </c>
      <c r="AV797" s="4"/>
      <c r="AW797" s="3" t="s">
        <v>13275</v>
      </c>
      <c r="AX797" s="4"/>
      <c r="AY797" s="3" t="s">
        <v>13319</v>
      </c>
      <c r="AZ797" s="4"/>
      <c r="BA797" s="3" t="s">
        <v>13318</v>
      </c>
      <c r="BB797" s="4"/>
      <c r="BC797" s="3" t="s">
        <v>13272</v>
      </c>
      <c r="BD797" s="4"/>
      <c r="BE797" s="3" t="s">
        <v>13317</v>
      </c>
      <c r="BF797" s="4"/>
    </row>
    <row r="798" spans="2:58" customFormat="1">
      <c r="B798" t="str">
        <f>IFERROR(VLOOKUP(E798,Swadesh!$C$6:$D$212,2,FALSE),"")</f>
        <v/>
      </c>
      <c r="D798" t="s">
        <v>12393</v>
      </c>
      <c r="E798" s="6" t="s">
        <v>13316</v>
      </c>
      <c r="F798" s="5">
        <v>11.16</v>
      </c>
      <c r="G798">
        <f t="shared" si="12"/>
        <v>3</v>
      </c>
      <c r="H798" s="3" t="s">
        <v>13315</v>
      </c>
      <c r="I798" s="4" t="s">
        <v>13314</v>
      </c>
      <c r="J798" s="3" t="s">
        <v>13313</v>
      </c>
      <c r="K798" s="4"/>
      <c r="L798" s="3" t="s">
        <v>13312</v>
      </c>
      <c r="M798" s="4"/>
      <c r="N798" s="3" t="s">
        <v>13311</v>
      </c>
      <c r="O798" s="4"/>
      <c r="P798" t="s">
        <v>907</v>
      </c>
      <c r="Q798" s="3"/>
      <c r="R798" s="4"/>
      <c r="S798" t="s">
        <v>907</v>
      </c>
      <c r="T798" s="3"/>
      <c r="U798" s="4"/>
      <c r="V798" s="3" t="s">
        <v>13310</v>
      </c>
      <c r="W798" s="4"/>
      <c r="X798" s="3" t="s">
        <v>13309</v>
      </c>
      <c r="Y798" s="4"/>
      <c r="Z798" t="s">
        <v>907</v>
      </c>
      <c r="AA798" s="3"/>
      <c r="AB798" s="4"/>
      <c r="AC798" s="3" t="s">
        <v>13308</v>
      </c>
      <c r="AD798" s="4"/>
      <c r="AE798" s="3" t="s">
        <v>13307</v>
      </c>
      <c r="AF798" s="4" t="s">
        <v>2353</v>
      </c>
      <c r="AG798" s="3" t="s">
        <v>13306</v>
      </c>
      <c r="AH798" s="4" t="s">
        <v>13305</v>
      </c>
      <c r="AI798" s="3" t="s">
        <v>13304</v>
      </c>
      <c r="AJ798" s="4"/>
      <c r="AK798" s="3" t="s">
        <v>13051</v>
      </c>
      <c r="AL798" s="4"/>
      <c r="AM798" s="3" t="s">
        <v>13303</v>
      </c>
      <c r="AN798" s="4"/>
      <c r="AO798" s="3" t="s">
        <v>13302</v>
      </c>
      <c r="AP798" s="4"/>
      <c r="AQ798" s="3" t="s">
        <v>13301</v>
      </c>
      <c r="AR798" s="4"/>
      <c r="AS798" s="3" t="s">
        <v>13300</v>
      </c>
      <c r="AT798" s="4" t="s">
        <v>13299</v>
      </c>
      <c r="AU798" s="3" t="s">
        <v>13298</v>
      </c>
      <c r="AV798" s="4"/>
      <c r="AW798" s="3" t="s">
        <v>13297</v>
      </c>
      <c r="AX798" s="4"/>
      <c r="AY798" s="3" t="s">
        <v>13296</v>
      </c>
      <c r="AZ798" s="4"/>
      <c r="BA798" s="3" t="s">
        <v>13295</v>
      </c>
      <c r="BB798" s="4"/>
      <c r="BC798" s="3" t="s">
        <v>13294</v>
      </c>
      <c r="BD798" s="4"/>
      <c r="BE798" s="3" t="s">
        <v>13293</v>
      </c>
      <c r="BF798" s="4"/>
    </row>
    <row r="799" spans="2:58" customFormat="1">
      <c r="B799" t="str">
        <f>IFERROR(VLOOKUP(E799,Swadesh!$C$6:$D$212,2,FALSE),"")</f>
        <v/>
      </c>
      <c r="D799" t="s">
        <v>12393</v>
      </c>
      <c r="E799" s="6" t="s">
        <v>13292</v>
      </c>
      <c r="F799" s="5">
        <v>11.17</v>
      </c>
      <c r="G799">
        <f t="shared" si="12"/>
        <v>3</v>
      </c>
      <c r="H799" s="3" t="s">
        <v>13291</v>
      </c>
      <c r="I799" s="4" t="s">
        <v>1825</v>
      </c>
      <c r="J799" s="3" t="s">
        <v>9301</v>
      </c>
      <c r="K799" s="4"/>
      <c r="L799" s="3" t="s">
        <v>13290</v>
      </c>
      <c r="M799" s="4"/>
      <c r="N799" s="3" t="s">
        <v>13289</v>
      </c>
      <c r="O799" s="4"/>
      <c r="P799" t="s">
        <v>907</v>
      </c>
      <c r="Q799" s="3"/>
      <c r="R799" s="4"/>
      <c r="S799" t="s">
        <v>907</v>
      </c>
      <c r="T799" s="3"/>
      <c r="U799" s="4"/>
      <c r="V799" s="3" t="s">
        <v>13288</v>
      </c>
      <c r="W799" s="4"/>
      <c r="X799" s="3" t="s">
        <v>13287</v>
      </c>
      <c r="Y799" s="4"/>
      <c r="Z799" t="s">
        <v>907</v>
      </c>
      <c r="AA799" s="3" t="s">
        <v>13286</v>
      </c>
      <c r="AB799" s="4" t="s">
        <v>13285</v>
      </c>
      <c r="AC799" s="3" t="s">
        <v>13284</v>
      </c>
      <c r="AD799" s="4"/>
      <c r="AE799" s="3" t="s">
        <v>13283</v>
      </c>
      <c r="AF799" s="4"/>
      <c r="AG799" s="3" t="s">
        <v>13282</v>
      </c>
      <c r="AH799" s="4"/>
      <c r="AI799" s="3" t="s">
        <v>13281</v>
      </c>
      <c r="AJ799" s="4"/>
      <c r="AK799" s="3" t="s">
        <v>13280</v>
      </c>
      <c r="AL799" s="4"/>
      <c r="AM799" s="3" t="s">
        <v>13279</v>
      </c>
      <c r="AN799" s="4"/>
      <c r="AO799" s="3" t="s">
        <v>13278</v>
      </c>
      <c r="AP799" s="4"/>
      <c r="AQ799" s="3" t="s">
        <v>13277</v>
      </c>
      <c r="AR799" s="4"/>
      <c r="AS799" s="3" t="s">
        <v>1114</v>
      </c>
      <c r="AT799" s="4"/>
      <c r="AU799" s="3" t="s">
        <v>13276</v>
      </c>
      <c r="AV799" s="4"/>
      <c r="AW799" s="3" t="s">
        <v>13275</v>
      </c>
      <c r="AX799" s="4"/>
      <c r="AY799" s="3" t="s">
        <v>13274</v>
      </c>
      <c r="AZ799" s="4"/>
      <c r="BA799" s="3" t="s">
        <v>13273</v>
      </c>
      <c r="BB799" s="4"/>
      <c r="BC799" s="3" t="s">
        <v>13272</v>
      </c>
      <c r="BD799" s="4"/>
      <c r="BE799" s="3" t="s">
        <v>13271</v>
      </c>
      <c r="BF799" s="4"/>
    </row>
    <row r="800" spans="2:58" customFormat="1">
      <c r="B800" t="str">
        <f>IFERROR(VLOOKUP(E800,Swadesh!$C$6:$D$212,2,FALSE),"")</f>
        <v/>
      </c>
      <c r="D800" t="s">
        <v>12393</v>
      </c>
      <c r="E800" s="6" t="s">
        <v>13270</v>
      </c>
      <c r="F800" s="5">
        <v>11.18</v>
      </c>
      <c r="G800">
        <f t="shared" si="12"/>
        <v>3</v>
      </c>
      <c r="H800" s="3" t="s">
        <v>13269</v>
      </c>
      <c r="I800" s="4" t="s">
        <v>13268</v>
      </c>
      <c r="J800" s="3" t="s">
        <v>13267</v>
      </c>
      <c r="K800" s="4"/>
      <c r="L800" s="3" t="s">
        <v>13266</v>
      </c>
      <c r="M800" s="4"/>
      <c r="N800" s="3" t="s">
        <v>13265</v>
      </c>
      <c r="O800" s="4"/>
      <c r="P800" t="s">
        <v>907</v>
      </c>
      <c r="Q800" s="3"/>
      <c r="R800" s="4"/>
      <c r="S800" t="s">
        <v>907</v>
      </c>
      <c r="T800" s="3" t="s">
        <v>13264</v>
      </c>
      <c r="U800" s="4"/>
      <c r="V800" s="3" t="s">
        <v>13263</v>
      </c>
      <c r="W800" s="4"/>
      <c r="X800" s="3" t="s">
        <v>13262</v>
      </c>
      <c r="Y800" s="4"/>
      <c r="Z800" t="s">
        <v>907</v>
      </c>
      <c r="AA800" s="3" t="s">
        <v>13261</v>
      </c>
      <c r="AB800" s="4" t="s">
        <v>13260</v>
      </c>
      <c r="AC800" s="3" t="s">
        <v>13259</v>
      </c>
      <c r="AD800" s="4"/>
      <c r="AE800" s="3" t="s">
        <v>13258</v>
      </c>
      <c r="AF800" s="4" t="s">
        <v>13257</v>
      </c>
      <c r="AG800" s="3"/>
      <c r="AH800" s="4"/>
      <c r="AI800" s="3" t="s">
        <v>13256</v>
      </c>
      <c r="AJ800" s="4"/>
      <c r="AK800" s="3" t="s">
        <v>13255</v>
      </c>
      <c r="AL800" s="4"/>
      <c r="AM800" s="3" t="s">
        <v>13254</v>
      </c>
      <c r="AN800" s="4"/>
      <c r="AO800" s="3"/>
      <c r="AP800" s="4"/>
      <c r="AQ800" s="3" t="s">
        <v>13253</v>
      </c>
      <c r="AR800" s="4"/>
      <c r="AS800" s="3" t="s">
        <v>13252</v>
      </c>
      <c r="AT800" s="4"/>
      <c r="AU800" s="3" t="s">
        <v>13251</v>
      </c>
      <c r="AV800" s="4"/>
      <c r="AW800" s="3" t="s">
        <v>13250</v>
      </c>
      <c r="AX800" s="4"/>
      <c r="AY800" s="3" t="s">
        <v>13249</v>
      </c>
      <c r="AZ800" s="4"/>
      <c r="BA800" s="3" t="s">
        <v>13248</v>
      </c>
      <c r="BB800" s="4"/>
      <c r="BC800" s="3" t="s">
        <v>13247</v>
      </c>
      <c r="BD800" s="4"/>
      <c r="BE800" s="3" t="s">
        <v>13246</v>
      </c>
      <c r="BF800" s="4"/>
    </row>
    <row r="801" spans="2:57" customFormat="1">
      <c r="B801">
        <f>IFERROR(VLOOKUP(E801,Swadesh!$C$6:$D$212,2,FALSE),"")</f>
        <v>128</v>
      </c>
      <c r="D801" t="s">
        <v>12393</v>
      </c>
      <c r="E801" s="6" t="s">
        <v>13245</v>
      </c>
      <c r="F801" s="5">
        <v>11.21</v>
      </c>
      <c r="G801">
        <f t="shared" si="12"/>
        <v>3</v>
      </c>
      <c r="H801" s="3" t="s">
        <v>13244</v>
      </c>
      <c r="I801" s="4"/>
      <c r="J801" s="3" t="s">
        <v>13243</v>
      </c>
      <c r="K801" s="4"/>
      <c r="L801" s="3" t="s">
        <v>13242</v>
      </c>
      <c r="M801" s="4"/>
      <c r="N801" s="3" t="s">
        <v>13241</v>
      </c>
      <c r="O801" s="4"/>
      <c r="P801" t="s">
        <v>907</v>
      </c>
      <c r="Q801" s="3"/>
      <c r="R801" s="4"/>
      <c r="S801" t="s">
        <v>907</v>
      </c>
      <c r="T801" s="3" t="s">
        <v>13240</v>
      </c>
      <c r="U801" s="4" t="s">
        <v>13239</v>
      </c>
      <c r="V801" s="3" t="s">
        <v>13238</v>
      </c>
      <c r="W801" s="4" t="s">
        <v>13237</v>
      </c>
      <c r="X801" s="3" t="s">
        <v>13236</v>
      </c>
      <c r="Y801" s="4"/>
      <c r="Z801" t="s">
        <v>907</v>
      </c>
      <c r="AA801" s="3" t="s">
        <v>13235</v>
      </c>
      <c r="AB801" s="4" t="s">
        <v>13234</v>
      </c>
      <c r="AC801" s="3" t="s">
        <v>13233</v>
      </c>
      <c r="AD801" s="4"/>
      <c r="AE801" s="3" t="s">
        <v>13232</v>
      </c>
      <c r="AF801" s="4"/>
      <c r="AG801" s="3" t="s">
        <v>13231</v>
      </c>
      <c r="AH801" s="4"/>
      <c r="AI801" s="3" t="s">
        <v>13230</v>
      </c>
      <c r="AJ801" s="4"/>
      <c r="AK801" s="3" t="s">
        <v>13229</v>
      </c>
      <c r="AL801" s="4"/>
      <c r="AM801" s="3" t="s">
        <v>13228</v>
      </c>
      <c r="AN801" s="4"/>
      <c r="AO801" s="3" t="s">
        <v>13227</v>
      </c>
      <c r="AP801" s="4"/>
      <c r="AQ801" s="3" t="s">
        <v>13226</v>
      </c>
      <c r="AR801" s="4" t="s">
        <v>13225</v>
      </c>
      <c r="AS801" s="3" t="s">
        <v>13224</v>
      </c>
      <c r="AT801" s="4"/>
      <c r="AU801" s="3" t="s">
        <v>13223</v>
      </c>
      <c r="AV801" s="4"/>
      <c r="AW801" s="3" t="s">
        <v>13222</v>
      </c>
      <c r="AX801" s="4"/>
      <c r="AY801" s="3" t="s">
        <v>13221</v>
      </c>
      <c r="AZ801" s="4"/>
      <c r="BA801" s="3" t="s">
        <v>13220</v>
      </c>
      <c r="BB801" s="4"/>
      <c r="BC801" s="3" t="s">
        <v>6480</v>
      </c>
      <c r="BD801" s="4"/>
      <c r="BE801" s="3" t="s">
        <v>13219</v>
      </c>
    </row>
    <row r="802" spans="2:57" customFormat="1">
      <c r="B802" t="str">
        <f>IFERROR(VLOOKUP(E802,Swadesh!$C$6:$D$212,2,FALSE),"")</f>
        <v/>
      </c>
      <c r="D802" t="s">
        <v>12393</v>
      </c>
      <c r="E802" s="6" t="s">
        <v>13218</v>
      </c>
      <c r="F802" s="5">
        <v>11.22</v>
      </c>
      <c r="G802">
        <f t="shared" si="12"/>
        <v>3</v>
      </c>
      <c r="H802" s="3" t="s">
        <v>13217</v>
      </c>
      <c r="I802" s="4"/>
      <c r="J802" s="3" t="s">
        <v>13216</v>
      </c>
      <c r="K802" s="4"/>
      <c r="L802" s="3" t="s">
        <v>13215</v>
      </c>
      <c r="M802" s="4"/>
      <c r="N802" s="3" t="s">
        <v>13214</v>
      </c>
      <c r="O802" s="4"/>
      <c r="P802" t="s">
        <v>907</v>
      </c>
      <c r="Q802" s="3"/>
      <c r="R802" s="4"/>
      <c r="S802" t="s">
        <v>907</v>
      </c>
      <c r="T802" s="3"/>
      <c r="U802" s="4"/>
      <c r="V802" s="3"/>
      <c r="W802" s="4"/>
      <c r="X802" s="3"/>
      <c r="Y802" s="4"/>
      <c r="Z802" t="s">
        <v>907</v>
      </c>
      <c r="AA802" s="3"/>
      <c r="AB802" s="4"/>
      <c r="AC802" s="3" t="s">
        <v>13213</v>
      </c>
      <c r="AD802" s="4"/>
      <c r="AE802" s="3" t="s">
        <v>13212</v>
      </c>
      <c r="AF802" s="4"/>
      <c r="AG802" s="3" t="s">
        <v>13211</v>
      </c>
      <c r="AH802" s="4"/>
      <c r="AI802" s="3" t="s">
        <v>13210</v>
      </c>
      <c r="AJ802" s="4"/>
      <c r="AK802" s="3" t="s">
        <v>13209</v>
      </c>
      <c r="AL802" s="4"/>
      <c r="AM802" s="3" t="s">
        <v>13208</v>
      </c>
      <c r="AN802" s="4"/>
      <c r="AO802" s="3" t="s">
        <v>13207</v>
      </c>
      <c r="AP802" s="4"/>
      <c r="AQ802" s="3" t="s">
        <v>13206</v>
      </c>
      <c r="AR802" s="4" t="s">
        <v>13205</v>
      </c>
      <c r="AS802" s="3" t="s">
        <v>13204</v>
      </c>
      <c r="AT802" s="4"/>
      <c r="AU802" s="3" t="s">
        <v>13203</v>
      </c>
      <c r="AV802" s="4"/>
      <c r="AW802" s="3" t="s">
        <v>13202</v>
      </c>
      <c r="AX802" s="4"/>
      <c r="AY802" s="3" t="s">
        <v>13201</v>
      </c>
      <c r="AZ802" s="4"/>
      <c r="BA802" s="3" t="s">
        <v>13200</v>
      </c>
      <c r="BB802" s="4"/>
      <c r="BC802" s="3" t="s">
        <v>13199</v>
      </c>
      <c r="BD802" s="4"/>
      <c r="BE802" s="3" t="s">
        <v>13198</v>
      </c>
    </row>
    <row r="803" spans="2:57" customFormat="1">
      <c r="B803" t="str">
        <f>IFERROR(VLOOKUP(E803,Swadesh!$C$6:$D$212,2,FALSE),"")</f>
        <v/>
      </c>
      <c r="D803" t="s">
        <v>12393</v>
      </c>
      <c r="E803" s="6" t="s">
        <v>13197</v>
      </c>
      <c r="F803" s="5">
        <v>11.24</v>
      </c>
      <c r="G803">
        <f t="shared" si="12"/>
        <v>3</v>
      </c>
      <c r="H803" s="3" t="s">
        <v>13196</v>
      </c>
      <c r="I803" s="4" t="s">
        <v>13195</v>
      </c>
      <c r="J803" s="3" t="s">
        <v>13062</v>
      </c>
      <c r="K803" s="4"/>
      <c r="L803" s="3" t="s">
        <v>13194</v>
      </c>
      <c r="M803" s="4"/>
      <c r="N803" s="3" t="s">
        <v>13193</v>
      </c>
      <c r="O803" s="4"/>
      <c r="P803" t="s">
        <v>907</v>
      </c>
      <c r="Q803" s="3"/>
      <c r="R803" s="4"/>
      <c r="S803" t="s">
        <v>907</v>
      </c>
      <c r="T803" s="3"/>
      <c r="U803" s="4"/>
      <c r="V803" s="3"/>
      <c r="W803" s="4"/>
      <c r="X803" s="3"/>
      <c r="Y803" s="4"/>
      <c r="Z803" t="s">
        <v>907</v>
      </c>
      <c r="AA803" s="3"/>
      <c r="AB803" s="4"/>
      <c r="AC803" s="3" t="s">
        <v>13192</v>
      </c>
      <c r="AD803" s="4" t="s">
        <v>13191</v>
      </c>
      <c r="AE803" s="3" t="s">
        <v>13190</v>
      </c>
      <c r="AF803" s="4"/>
      <c r="AG803" s="3" t="s">
        <v>13189</v>
      </c>
      <c r="AH803" s="4"/>
      <c r="AI803" s="3" t="s">
        <v>13188</v>
      </c>
      <c r="AJ803" s="4"/>
      <c r="AK803" s="3" t="s">
        <v>13187</v>
      </c>
      <c r="AL803" s="4"/>
      <c r="AM803" s="3" t="s">
        <v>13186</v>
      </c>
      <c r="AN803" s="4"/>
      <c r="AO803" s="3" t="s">
        <v>13185</v>
      </c>
      <c r="AP803" s="4"/>
      <c r="AQ803" s="3" t="s">
        <v>13184</v>
      </c>
      <c r="AR803" s="4" t="s">
        <v>13183</v>
      </c>
      <c r="AS803" s="3" t="s">
        <v>13182</v>
      </c>
      <c r="AT803" s="4"/>
      <c r="AU803" s="3" t="s">
        <v>13181</v>
      </c>
      <c r="AV803" s="4"/>
      <c r="AW803" s="3" t="s">
        <v>13180</v>
      </c>
      <c r="AX803" s="4"/>
      <c r="AY803" s="3" t="s">
        <v>13179</v>
      </c>
      <c r="AZ803" s="4"/>
      <c r="BA803" s="3" t="s">
        <v>13178</v>
      </c>
      <c r="BB803" s="4"/>
      <c r="BC803" s="3" t="s">
        <v>13177</v>
      </c>
      <c r="BD803" s="4"/>
      <c r="BE803" s="3" t="s">
        <v>13176</v>
      </c>
    </row>
    <row r="804" spans="2:57" customFormat="1">
      <c r="B804" t="str">
        <f>IFERROR(VLOOKUP(E804,Swadesh!$C$6:$D$212,2,FALSE),"")</f>
        <v/>
      </c>
      <c r="D804" t="s">
        <v>12393</v>
      </c>
      <c r="E804" s="6" t="s">
        <v>13175</v>
      </c>
      <c r="F804" s="5">
        <v>11.25</v>
      </c>
      <c r="G804">
        <f t="shared" si="12"/>
        <v>3</v>
      </c>
      <c r="H804" s="3" t="s">
        <v>13174</v>
      </c>
      <c r="I804" s="4" t="s">
        <v>13173</v>
      </c>
      <c r="J804" s="3" t="s">
        <v>13172</v>
      </c>
      <c r="K804" s="4" t="s">
        <v>959</v>
      </c>
      <c r="L804" s="3" t="s">
        <v>13171</v>
      </c>
      <c r="M804" s="4"/>
      <c r="N804" s="3" t="s">
        <v>13170</v>
      </c>
      <c r="O804" s="4"/>
      <c r="P804" t="s">
        <v>907</v>
      </c>
      <c r="Q804" s="3"/>
      <c r="R804" s="4"/>
      <c r="S804" t="s">
        <v>907</v>
      </c>
      <c r="T804" s="3"/>
      <c r="U804" s="4"/>
      <c r="V804" s="3" t="s">
        <v>13169</v>
      </c>
      <c r="W804" s="4"/>
      <c r="X804" s="3" t="s">
        <v>13168</v>
      </c>
      <c r="Y804" s="4"/>
      <c r="Z804" t="s">
        <v>907</v>
      </c>
      <c r="AA804" s="3"/>
      <c r="AB804" s="4"/>
      <c r="AC804" s="3" t="s">
        <v>13167</v>
      </c>
      <c r="AD804" s="4"/>
      <c r="AE804" s="3" t="s">
        <v>13166</v>
      </c>
      <c r="AF804" s="4"/>
      <c r="AG804" s="3" t="s">
        <v>13165</v>
      </c>
      <c r="AH804" s="4"/>
      <c r="AI804" s="3" t="s">
        <v>13164</v>
      </c>
      <c r="AJ804" s="4"/>
      <c r="AK804" s="3" t="s">
        <v>13163</v>
      </c>
      <c r="AL804" s="4"/>
      <c r="AM804" s="3" t="s">
        <v>13162</v>
      </c>
      <c r="AN804" s="4"/>
      <c r="AO804" s="3" t="s">
        <v>13161</v>
      </c>
      <c r="AP804" s="4"/>
      <c r="AQ804" s="3" t="s">
        <v>13160</v>
      </c>
      <c r="AR804" s="4" t="s">
        <v>13159</v>
      </c>
      <c r="AS804" s="3" t="s">
        <v>13158</v>
      </c>
      <c r="AT804" s="4"/>
      <c r="AU804" s="3" t="s">
        <v>13157</v>
      </c>
      <c r="AV804" s="4"/>
      <c r="AW804" s="3" t="s">
        <v>13156</v>
      </c>
      <c r="AX804" s="4"/>
      <c r="AY804" s="3" t="s">
        <v>13155</v>
      </c>
      <c r="AZ804" s="4"/>
      <c r="BA804" s="3" t="s">
        <v>13154</v>
      </c>
      <c r="BB804" s="4"/>
      <c r="BC804" s="3" t="s">
        <v>13153</v>
      </c>
      <c r="BD804" s="4"/>
      <c r="BE804" s="3" t="s">
        <v>13152</v>
      </c>
    </row>
    <row r="805" spans="2:57" customFormat="1">
      <c r="B805" t="str">
        <f>IFERROR(VLOOKUP(E805,Swadesh!$C$6:$D$212,2,FALSE),"")</f>
        <v/>
      </c>
      <c r="D805" t="s">
        <v>12393</v>
      </c>
      <c r="E805" s="6" t="s">
        <v>13151</v>
      </c>
      <c r="F805" s="5">
        <v>11.27</v>
      </c>
      <c r="G805">
        <f t="shared" si="12"/>
        <v>3</v>
      </c>
      <c r="H805" s="3" t="s">
        <v>13150</v>
      </c>
      <c r="I805" s="7" t="s">
        <v>13149</v>
      </c>
      <c r="J805" s="3" t="s">
        <v>13148</v>
      </c>
      <c r="K805" s="4"/>
      <c r="L805" s="3" t="s">
        <v>13147</v>
      </c>
      <c r="M805" s="4"/>
      <c r="N805" s="3" t="s">
        <v>13146</v>
      </c>
      <c r="O805" s="4"/>
      <c r="P805" t="s">
        <v>907</v>
      </c>
      <c r="Q805" s="3"/>
      <c r="R805" s="4"/>
      <c r="S805" t="s">
        <v>907</v>
      </c>
      <c r="T805" s="3" t="s">
        <v>13145</v>
      </c>
      <c r="U805" s="4" t="s">
        <v>13144</v>
      </c>
      <c r="V805" s="3" t="s">
        <v>13143</v>
      </c>
      <c r="W805" s="4"/>
      <c r="X805" s="3" t="s">
        <v>13142</v>
      </c>
      <c r="Y805" s="4"/>
      <c r="Z805" t="s">
        <v>907</v>
      </c>
      <c r="AA805" s="3" t="s">
        <v>13141</v>
      </c>
      <c r="AB805" s="4" t="s">
        <v>13140</v>
      </c>
      <c r="AC805" s="3" t="s">
        <v>13139</v>
      </c>
      <c r="AD805" s="4"/>
      <c r="AE805" s="3" t="s">
        <v>13138</v>
      </c>
      <c r="AF805" s="4" t="s">
        <v>13137</v>
      </c>
      <c r="AG805" s="3" t="s">
        <v>13136</v>
      </c>
      <c r="AH805" s="4" t="s">
        <v>13135</v>
      </c>
      <c r="AI805" s="3" t="s">
        <v>13134</v>
      </c>
      <c r="AJ805" s="4"/>
      <c r="AK805" s="3" t="s">
        <v>13133</v>
      </c>
      <c r="AL805" s="4"/>
      <c r="AM805" s="3" t="s">
        <v>13132</v>
      </c>
      <c r="AN805" s="4"/>
      <c r="AO805" s="3" t="s">
        <v>13131</v>
      </c>
      <c r="AP805" s="4"/>
      <c r="AQ805" s="3" t="s">
        <v>13130</v>
      </c>
      <c r="AR805" s="4"/>
      <c r="AS805" s="3" t="s">
        <v>13129</v>
      </c>
      <c r="AT805" s="4"/>
      <c r="AU805" s="3" t="s">
        <v>13128</v>
      </c>
      <c r="AV805" s="4"/>
      <c r="AW805" s="3" t="s">
        <v>13127</v>
      </c>
      <c r="AX805" s="4"/>
      <c r="AY805" s="3" t="s">
        <v>13126</v>
      </c>
      <c r="AZ805" s="4"/>
      <c r="BA805" s="3" t="s">
        <v>13125</v>
      </c>
      <c r="BB805" s="4"/>
      <c r="BC805" s="3" t="s">
        <v>13124</v>
      </c>
      <c r="BD805" s="4"/>
      <c r="BE805" s="3" t="s">
        <v>13123</v>
      </c>
    </row>
    <row r="806" spans="2:57" customFormat="1">
      <c r="B806" t="str">
        <f>IFERROR(VLOOKUP(E806,Swadesh!$C$6:$D$212,2,FALSE),"")</f>
        <v/>
      </c>
      <c r="D806" t="s">
        <v>12393</v>
      </c>
      <c r="E806" s="6" t="s">
        <v>13122</v>
      </c>
      <c r="F806" s="5">
        <v>11.28</v>
      </c>
      <c r="G806">
        <f t="shared" si="12"/>
        <v>3</v>
      </c>
      <c r="H806" s="3" t="s">
        <v>13121</v>
      </c>
      <c r="I806" s="4" t="s">
        <v>13120</v>
      </c>
      <c r="J806" s="3" t="s">
        <v>13119</v>
      </c>
      <c r="K806" s="4" t="s">
        <v>13118</v>
      </c>
      <c r="L806" s="3" t="s">
        <v>13117</v>
      </c>
      <c r="M806" s="4"/>
      <c r="N806" s="3" t="s">
        <v>13116</v>
      </c>
      <c r="O806" s="4"/>
      <c r="P806" t="s">
        <v>907</v>
      </c>
      <c r="Q806" s="3"/>
      <c r="R806" s="4"/>
      <c r="S806" t="s">
        <v>907</v>
      </c>
      <c r="T806" s="3" t="s">
        <v>13115</v>
      </c>
      <c r="U806" s="4" t="s">
        <v>13114</v>
      </c>
      <c r="V806" s="3" t="s">
        <v>13113</v>
      </c>
      <c r="W806" s="4" t="s">
        <v>13112</v>
      </c>
      <c r="X806" s="3" t="s">
        <v>13111</v>
      </c>
      <c r="Y806" s="4"/>
      <c r="Z806" t="s">
        <v>907</v>
      </c>
      <c r="AA806" s="3" t="s">
        <v>13110</v>
      </c>
      <c r="AB806" s="4" t="s">
        <v>13109</v>
      </c>
      <c r="AC806" s="3" t="s">
        <v>13108</v>
      </c>
      <c r="AD806" s="4" t="s">
        <v>13107</v>
      </c>
      <c r="AE806" s="3" t="s">
        <v>13106</v>
      </c>
      <c r="AF806" s="4"/>
      <c r="AG806" s="3" t="s">
        <v>13105</v>
      </c>
      <c r="AH806" s="4"/>
      <c r="AI806" s="3" t="s">
        <v>13104</v>
      </c>
      <c r="AJ806" s="4"/>
      <c r="AK806" s="3" t="s">
        <v>13103</v>
      </c>
      <c r="AL806" s="4"/>
      <c r="AM806" s="3" t="s">
        <v>13102</v>
      </c>
      <c r="AN806" s="4"/>
      <c r="AO806" s="3" t="s">
        <v>13101</v>
      </c>
      <c r="AP806" s="4"/>
      <c r="AQ806" s="3" t="s">
        <v>13100</v>
      </c>
      <c r="AR806" s="4"/>
      <c r="AS806" s="3" t="s">
        <v>13099</v>
      </c>
      <c r="AT806" s="4"/>
      <c r="AU806" s="3" t="s">
        <v>13098</v>
      </c>
      <c r="AV806" s="4"/>
      <c r="AW806" s="3" t="s">
        <v>13097</v>
      </c>
      <c r="AX806" s="4"/>
      <c r="AY806" s="3" t="s">
        <v>13096</v>
      </c>
      <c r="AZ806" s="4"/>
      <c r="BA806" s="3" t="s">
        <v>13095</v>
      </c>
      <c r="BB806" s="4"/>
      <c r="BC806" s="3" t="s">
        <v>13094</v>
      </c>
      <c r="BD806" s="4"/>
      <c r="BE806" s="3" t="s">
        <v>13093</v>
      </c>
    </row>
    <row r="807" spans="2:57" customFormat="1">
      <c r="B807" t="str">
        <f>IFERROR(VLOOKUP(E807,Swadesh!$C$6:$D$212,2,FALSE),"")</f>
        <v/>
      </c>
      <c r="D807" t="s">
        <v>12393</v>
      </c>
      <c r="E807" s="6" t="s">
        <v>13092</v>
      </c>
      <c r="F807" s="5">
        <v>11.31</v>
      </c>
      <c r="G807">
        <f t="shared" si="12"/>
        <v>3</v>
      </c>
      <c r="H807" s="3" t="s">
        <v>13091</v>
      </c>
      <c r="I807" s="4"/>
      <c r="J807" s="3" t="s">
        <v>13090</v>
      </c>
      <c r="K807" s="4"/>
      <c r="L807" s="3" t="s">
        <v>13089</v>
      </c>
      <c r="M807" s="4"/>
      <c r="N807" s="3" t="s">
        <v>13088</v>
      </c>
      <c r="O807" s="4"/>
      <c r="P807" t="s">
        <v>907</v>
      </c>
      <c r="Q807" s="3" t="s">
        <v>13087</v>
      </c>
      <c r="R807" s="4" t="s">
        <v>13086</v>
      </c>
      <c r="S807" t="s">
        <v>907</v>
      </c>
      <c r="T807" s="3" t="s">
        <v>13085</v>
      </c>
      <c r="U807" s="4" t="s">
        <v>13084</v>
      </c>
      <c r="V807" s="3" t="s">
        <v>13083</v>
      </c>
      <c r="W807" s="4"/>
      <c r="X807" s="3" t="s">
        <v>13082</v>
      </c>
      <c r="Y807" s="4"/>
      <c r="Z807" t="s">
        <v>907</v>
      </c>
      <c r="AA807" s="3" t="s">
        <v>13081</v>
      </c>
      <c r="AB807" s="4" t="s">
        <v>13080</v>
      </c>
      <c r="AC807" s="3" t="s">
        <v>13079</v>
      </c>
      <c r="AD807" s="4"/>
      <c r="AE807" s="3" t="s">
        <v>13078</v>
      </c>
      <c r="AF807" s="4" t="s">
        <v>13077</v>
      </c>
      <c r="AG807" s="3" t="s">
        <v>13076</v>
      </c>
      <c r="AH807" s="4"/>
      <c r="AI807" s="3" t="s">
        <v>5057</v>
      </c>
      <c r="AJ807" s="4"/>
      <c r="AK807" s="3" t="s">
        <v>13075</v>
      </c>
      <c r="AL807" s="4"/>
      <c r="AM807" s="3" t="s">
        <v>13074</v>
      </c>
      <c r="AN807" s="4"/>
      <c r="AO807" s="3" t="s">
        <v>13073</v>
      </c>
      <c r="AP807" s="4"/>
      <c r="AQ807" s="3" t="s">
        <v>13072</v>
      </c>
      <c r="AR807" s="4"/>
      <c r="AS807" s="3" t="s">
        <v>13071</v>
      </c>
      <c r="AT807" s="4"/>
      <c r="AU807" s="3" t="s">
        <v>13070</v>
      </c>
      <c r="AV807" s="4"/>
      <c r="AW807" s="3" t="s">
        <v>13069</v>
      </c>
      <c r="AX807" s="4"/>
      <c r="AY807" s="3" t="s">
        <v>13068</v>
      </c>
      <c r="AZ807" s="4"/>
      <c r="BA807" s="3" t="s">
        <v>13067</v>
      </c>
      <c r="BB807" s="4"/>
      <c r="BC807" s="3" t="s">
        <v>13066</v>
      </c>
      <c r="BD807" s="4"/>
      <c r="BE807" s="3" t="s">
        <v>13065</v>
      </c>
    </row>
    <row r="808" spans="2:57" customFormat="1">
      <c r="B808" t="str">
        <f>IFERROR(VLOOKUP(E808,Swadesh!$C$6:$D$212,2,FALSE),"")</f>
        <v/>
      </c>
      <c r="D808" t="s">
        <v>12393</v>
      </c>
      <c r="E808" s="6" t="s">
        <v>13064</v>
      </c>
      <c r="F808" s="5">
        <v>11.32</v>
      </c>
      <c r="G808">
        <f t="shared" si="12"/>
        <v>3</v>
      </c>
      <c r="H808" s="3" t="s">
        <v>13063</v>
      </c>
      <c r="I808" s="4"/>
      <c r="J808" s="3" t="s">
        <v>13062</v>
      </c>
      <c r="K808" s="4"/>
      <c r="L808" s="3" t="s">
        <v>13061</v>
      </c>
      <c r="M808" s="4"/>
      <c r="N808" s="3" t="s">
        <v>13060</v>
      </c>
      <c r="O808" s="4"/>
      <c r="P808" t="s">
        <v>907</v>
      </c>
      <c r="Q808" s="3"/>
      <c r="R808" s="4"/>
      <c r="S808" t="s">
        <v>907</v>
      </c>
      <c r="T808" s="3"/>
      <c r="U808" s="4"/>
      <c r="V808" s="3" t="s">
        <v>13059</v>
      </c>
      <c r="W808" s="4"/>
      <c r="X808" s="3" t="s">
        <v>13058</v>
      </c>
      <c r="Y808" s="4"/>
      <c r="Z808" t="s">
        <v>907</v>
      </c>
      <c r="AA808" s="3" t="s">
        <v>13057</v>
      </c>
      <c r="AB808" s="4" t="s">
        <v>13056</v>
      </c>
      <c r="AC808" s="3" t="s">
        <v>13055</v>
      </c>
      <c r="AD808" s="4"/>
      <c r="AE808" s="3" t="s">
        <v>13054</v>
      </c>
      <c r="AF808" s="4"/>
      <c r="AG808" s="3" t="s">
        <v>13053</v>
      </c>
      <c r="AH808" s="4"/>
      <c r="AI808" s="3" t="s">
        <v>13052</v>
      </c>
      <c r="AJ808" s="4"/>
      <c r="AK808" s="3" t="s">
        <v>13051</v>
      </c>
      <c r="AL808" s="4"/>
      <c r="AM808" s="3" t="s">
        <v>13050</v>
      </c>
      <c r="AN808" s="4"/>
      <c r="AO808" s="3" t="s">
        <v>13049</v>
      </c>
      <c r="AP808" s="4"/>
      <c r="AQ808" s="3" t="s">
        <v>13048</v>
      </c>
      <c r="AR808" s="4"/>
      <c r="AS808" s="3" t="s">
        <v>13047</v>
      </c>
      <c r="AT808" s="4"/>
      <c r="AU808" s="3" t="s">
        <v>13046</v>
      </c>
      <c r="AV808" s="4"/>
      <c r="AW808" s="3" t="s">
        <v>13045</v>
      </c>
      <c r="AX808" s="4" t="s">
        <v>1137</v>
      </c>
      <c r="AY808" s="3" t="s">
        <v>13044</v>
      </c>
      <c r="AZ808" s="4"/>
      <c r="BA808" s="3" t="s">
        <v>13043</v>
      </c>
      <c r="BB808" s="4"/>
      <c r="BC808" s="3" t="s">
        <v>13042</v>
      </c>
      <c r="BD808" s="4"/>
      <c r="BE808" s="3" t="s">
        <v>13041</v>
      </c>
    </row>
    <row r="809" spans="2:57" customFormat="1">
      <c r="B809" t="str">
        <f>IFERROR(VLOOKUP(E809,Swadesh!$C$6:$D$212,2,FALSE),"")</f>
        <v/>
      </c>
      <c r="D809" t="s">
        <v>12393</v>
      </c>
      <c r="E809" s="6" t="s">
        <v>13040</v>
      </c>
      <c r="F809" s="5">
        <v>11.33</v>
      </c>
      <c r="G809">
        <f t="shared" si="12"/>
        <v>3</v>
      </c>
      <c r="H809" s="3" t="s">
        <v>13039</v>
      </c>
      <c r="I809" s="4" t="s">
        <v>13038</v>
      </c>
      <c r="J809" s="3" t="s">
        <v>13037</v>
      </c>
      <c r="K809" s="4" t="s">
        <v>13036</v>
      </c>
      <c r="L809" s="3" t="s">
        <v>13035</v>
      </c>
      <c r="M809" s="4"/>
      <c r="N809" s="3" t="s">
        <v>13034</v>
      </c>
      <c r="O809" s="4"/>
      <c r="P809" t="s">
        <v>907</v>
      </c>
      <c r="Q809" s="3"/>
      <c r="R809" s="4"/>
      <c r="S809" t="s">
        <v>907</v>
      </c>
      <c r="T809" s="3"/>
      <c r="U809" s="4"/>
      <c r="V809" s="3" t="s">
        <v>13033</v>
      </c>
      <c r="W809" s="4"/>
      <c r="X809" s="3" t="s">
        <v>13032</v>
      </c>
      <c r="Y809" s="4"/>
      <c r="Z809" t="s">
        <v>907</v>
      </c>
      <c r="AA809" s="3" t="s">
        <v>13031</v>
      </c>
      <c r="AB809" s="4" t="s">
        <v>13030</v>
      </c>
      <c r="AC809" s="3" t="s">
        <v>13029</v>
      </c>
      <c r="AD809" s="4"/>
      <c r="AE809" s="3" t="s">
        <v>13028</v>
      </c>
      <c r="AF809" s="4"/>
      <c r="AG809" s="3" t="s">
        <v>13027</v>
      </c>
      <c r="AH809" s="4"/>
      <c r="AI809" s="3" t="s">
        <v>13026</v>
      </c>
      <c r="AJ809" s="4"/>
      <c r="AK809" s="3" t="s">
        <v>13025</v>
      </c>
      <c r="AL809" s="4"/>
      <c r="AM809" s="3" t="s">
        <v>13024</v>
      </c>
      <c r="AN809" s="4"/>
      <c r="AO809" s="3" t="s">
        <v>13023</v>
      </c>
      <c r="AP809" s="4"/>
      <c r="AQ809" s="3" t="s">
        <v>13022</v>
      </c>
      <c r="AR809" s="4"/>
      <c r="AS809" s="3" t="s">
        <v>13021</v>
      </c>
      <c r="AT809" s="4"/>
      <c r="AU809" s="3" t="s">
        <v>13020</v>
      </c>
      <c r="AV809" s="4"/>
      <c r="AW809" s="3" t="s">
        <v>13019</v>
      </c>
      <c r="AX809" s="4" t="s">
        <v>13018</v>
      </c>
      <c r="AY809" s="3" t="s">
        <v>13017</v>
      </c>
      <c r="AZ809" s="4"/>
      <c r="BA809" s="3" t="s">
        <v>13016</v>
      </c>
      <c r="BB809" s="4"/>
      <c r="BC809" s="3" t="s">
        <v>13015</v>
      </c>
      <c r="BD809" s="4"/>
      <c r="BE809" s="3" t="s">
        <v>13014</v>
      </c>
    </row>
    <row r="810" spans="2:57" customFormat="1">
      <c r="B810" t="str">
        <f>IFERROR(VLOOKUP(E810,Swadesh!$C$6:$D$212,2,FALSE),"")</f>
        <v/>
      </c>
      <c r="D810" t="s">
        <v>12393</v>
      </c>
      <c r="E810" s="6" t="s">
        <v>13013</v>
      </c>
      <c r="F810" s="5">
        <v>11.34</v>
      </c>
      <c r="G810">
        <f t="shared" si="12"/>
        <v>3</v>
      </c>
      <c r="H810" s="3" t="s">
        <v>13012</v>
      </c>
      <c r="I810" s="4"/>
      <c r="J810" s="3" t="s">
        <v>3222</v>
      </c>
      <c r="K810" s="4"/>
      <c r="L810" s="3" t="s">
        <v>13011</v>
      </c>
      <c r="M810" s="4"/>
      <c r="N810" s="3" t="s">
        <v>13010</v>
      </c>
      <c r="O810" s="4"/>
      <c r="P810" t="s">
        <v>907</v>
      </c>
      <c r="Q810" s="3"/>
      <c r="R810" s="4"/>
      <c r="S810" t="s">
        <v>907</v>
      </c>
      <c r="T810" s="3"/>
      <c r="U810" s="4"/>
      <c r="V810" s="3" t="s">
        <v>13009</v>
      </c>
      <c r="W810" s="4"/>
      <c r="X810" s="3"/>
      <c r="Y810" s="4"/>
      <c r="Z810" t="s">
        <v>907</v>
      </c>
      <c r="AA810" s="3"/>
      <c r="AB810" s="4"/>
      <c r="AC810" s="3" t="s">
        <v>13008</v>
      </c>
      <c r="AD810" s="4" t="s">
        <v>13007</v>
      </c>
      <c r="AE810" s="3" t="s">
        <v>13006</v>
      </c>
      <c r="AF810" s="4"/>
      <c r="AG810" s="3" t="s">
        <v>1704</v>
      </c>
      <c r="AH810" s="4"/>
      <c r="AI810" s="3" t="s">
        <v>13005</v>
      </c>
      <c r="AJ810" s="4"/>
      <c r="AK810" s="3" t="s">
        <v>13004</v>
      </c>
      <c r="AL810" s="4"/>
      <c r="AM810" s="3" t="s">
        <v>13003</v>
      </c>
      <c r="AN810" s="4"/>
      <c r="AO810" s="3" t="s">
        <v>13002</v>
      </c>
      <c r="AP810" s="4"/>
      <c r="AQ810" s="3" t="s">
        <v>13001</v>
      </c>
      <c r="AR810" s="4"/>
      <c r="AS810" s="3" t="s">
        <v>13000</v>
      </c>
      <c r="AT810" s="4"/>
      <c r="AU810" s="3" t="s">
        <v>12999</v>
      </c>
      <c r="AV810" s="4"/>
      <c r="AW810" s="3" t="s">
        <v>12998</v>
      </c>
      <c r="AX810" s="4"/>
      <c r="AY810" s="3" t="s">
        <v>12997</v>
      </c>
      <c r="AZ810" s="4"/>
      <c r="BA810" s="3" t="s">
        <v>12996</v>
      </c>
      <c r="BB810" s="4"/>
      <c r="BC810" s="3" t="s">
        <v>12995</v>
      </c>
      <c r="BD810" s="4"/>
      <c r="BE810" s="3" t="s">
        <v>12994</v>
      </c>
    </row>
    <row r="811" spans="2:57" customFormat="1">
      <c r="B811" t="str">
        <f>IFERROR(VLOOKUP(E811,Swadesh!$C$6:$D$212,2,FALSE),"")</f>
        <v/>
      </c>
      <c r="D811" t="s">
        <v>12393</v>
      </c>
      <c r="E811" s="6" t="s">
        <v>12993</v>
      </c>
      <c r="F811" s="5">
        <v>11.43</v>
      </c>
      <c r="G811">
        <f t="shared" si="12"/>
        <v>3</v>
      </c>
      <c r="H811" s="3" t="s">
        <v>12992</v>
      </c>
      <c r="I811" s="4" t="s">
        <v>12991</v>
      </c>
      <c r="J811" s="3" t="s">
        <v>6913</v>
      </c>
      <c r="K811" s="4" t="s">
        <v>12990</v>
      </c>
      <c r="L811" s="3" t="s">
        <v>12989</v>
      </c>
      <c r="M811" s="4"/>
      <c r="N811" s="3" t="s">
        <v>12988</v>
      </c>
      <c r="O811" s="4"/>
      <c r="P811" t="s">
        <v>907</v>
      </c>
      <c r="Q811" s="3"/>
      <c r="R811" s="4"/>
      <c r="S811" t="s">
        <v>907</v>
      </c>
      <c r="T811" s="3"/>
      <c r="U811" s="4"/>
      <c r="V811" s="3" t="s">
        <v>12987</v>
      </c>
      <c r="W811" s="4"/>
      <c r="X811" s="3" t="s">
        <v>12986</v>
      </c>
      <c r="Y811" s="4"/>
      <c r="Z811" t="s">
        <v>907</v>
      </c>
      <c r="AA811" s="3" t="s">
        <v>12985</v>
      </c>
      <c r="AB811" s="4"/>
      <c r="AC811" s="3" t="s">
        <v>12984</v>
      </c>
      <c r="AD811" s="4"/>
      <c r="AE811" s="3" t="s">
        <v>12983</v>
      </c>
      <c r="AF811" s="4"/>
      <c r="AG811" s="3"/>
      <c r="AH811" s="4"/>
      <c r="AI811" s="3" t="s">
        <v>12982</v>
      </c>
      <c r="AJ811" s="4"/>
      <c r="AK811" s="3" t="s">
        <v>12981</v>
      </c>
      <c r="AL811" s="4"/>
      <c r="AM811" s="3" t="s">
        <v>12980</v>
      </c>
      <c r="AN811" s="4"/>
      <c r="AO811" s="3" t="s">
        <v>12979</v>
      </c>
      <c r="AP811" s="4"/>
      <c r="AQ811" s="3" t="s">
        <v>12978</v>
      </c>
      <c r="AR811" s="4"/>
      <c r="AS811" s="3" t="s">
        <v>12977</v>
      </c>
      <c r="AT811" s="4"/>
      <c r="AU811" s="3" t="s">
        <v>12976</v>
      </c>
      <c r="AV811" s="4"/>
      <c r="AW811" s="3" t="s">
        <v>12975</v>
      </c>
      <c r="AX811" s="4"/>
      <c r="AY811" s="3" t="s">
        <v>12974</v>
      </c>
      <c r="AZ811" s="4"/>
      <c r="BA811" s="3" t="s">
        <v>12973</v>
      </c>
      <c r="BB811" s="4"/>
      <c r="BC811" s="3" t="s">
        <v>12972</v>
      </c>
      <c r="BD811" s="4"/>
      <c r="BE811" s="3" t="s">
        <v>12971</v>
      </c>
    </row>
    <row r="812" spans="2:57" customFormat="1">
      <c r="B812" t="str">
        <f>IFERROR(VLOOKUP(E812,Swadesh!$C$6:$D$212,2,FALSE),"")</f>
        <v/>
      </c>
      <c r="D812" t="s">
        <v>12393</v>
      </c>
      <c r="E812" s="6" t="s">
        <v>10787</v>
      </c>
      <c r="F812" s="5">
        <v>11.44</v>
      </c>
      <c r="G812">
        <f t="shared" si="12"/>
        <v>3</v>
      </c>
      <c r="H812" s="3" t="s">
        <v>12970</v>
      </c>
      <c r="I812" s="4"/>
      <c r="J812" s="3" t="s">
        <v>12969</v>
      </c>
      <c r="K812" s="4" t="s">
        <v>12968</v>
      </c>
      <c r="L812" s="3" t="s">
        <v>12967</v>
      </c>
      <c r="M812" s="4"/>
      <c r="N812" s="3" t="s">
        <v>12966</v>
      </c>
      <c r="O812" s="4"/>
      <c r="P812" t="s">
        <v>907</v>
      </c>
      <c r="Q812" s="3"/>
      <c r="R812" s="4"/>
      <c r="S812" t="s">
        <v>907</v>
      </c>
      <c r="T812" s="3"/>
      <c r="U812" s="4"/>
      <c r="V812" s="3"/>
      <c r="W812" s="4"/>
      <c r="X812" s="3" t="s">
        <v>12965</v>
      </c>
      <c r="Y812" s="4"/>
      <c r="Z812" t="s">
        <v>907</v>
      </c>
      <c r="AA812" s="3"/>
      <c r="AB812" s="4"/>
      <c r="AC812" s="3" t="s">
        <v>12964</v>
      </c>
      <c r="AD812" s="4"/>
      <c r="AE812" s="3" t="s">
        <v>12963</v>
      </c>
      <c r="AF812" s="4"/>
      <c r="AG812" s="3"/>
      <c r="AH812" s="4"/>
      <c r="AI812" s="3" t="s">
        <v>12962</v>
      </c>
      <c r="AJ812" s="4"/>
      <c r="AK812" s="3" t="s">
        <v>12961</v>
      </c>
      <c r="AL812" s="4"/>
      <c r="AM812" s="3" t="s">
        <v>12960</v>
      </c>
      <c r="AN812" s="4"/>
      <c r="AO812" s="3" t="s">
        <v>12959</v>
      </c>
      <c r="AP812" s="4"/>
      <c r="AQ812" s="3" t="s">
        <v>12958</v>
      </c>
      <c r="AR812" s="4" t="s">
        <v>12957</v>
      </c>
      <c r="AS812" s="3" t="s">
        <v>12956</v>
      </c>
      <c r="AT812" s="4"/>
      <c r="AU812" s="3" t="s">
        <v>12955</v>
      </c>
      <c r="AV812" s="4"/>
      <c r="AW812" s="3" t="s">
        <v>12954</v>
      </c>
      <c r="AX812" s="4"/>
      <c r="AY812" s="3" t="s">
        <v>12953</v>
      </c>
      <c r="AZ812" s="4"/>
      <c r="BA812" s="3" t="s">
        <v>12953</v>
      </c>
      <c r="BB812" s="4"/>
      <c r="BC812" s="3" t="s">
        <v>12952</v>
      </c>
      <c r="BD812" s="4"/>
      <c r="BE812" s="3" t="s">
        <v>12951</v>
      </c>
    </row>
    <row r="813" spans="2:57" customFormat="1">
      <c r="B813" t="str">
        <f>IFERROR(VLOOKUP(E813,Swadesh!$C$6:$D$212,2,FALSE),"")</f>
        <v/>
      </c>
      <c r="D813" t="s">
        <v>12393</v>
      </c>
      <c r="E813" s="6" t="s">
        <v>12950</v>
      </c>
      <c r="F813" s="5">
        <v>11.51</v>
      </c>
      <c r="G813">
        <f t="shared" si="12"/>
        <v>3</v>
      </c>
      <c r="H813" s="3" t="s">
        <v>12949</v>
      </c>
      <c r="I813" s="4"/>
      <c r="J813" s="3" t="s">
        <v>12948</v>
      </c>
      <c r="K813" s="4"/>
      <c r="L813" s="3" t="s">
        <v>12947</v>
      </c>
      <c r="M813" s="4"/>
      <c r="N813" s="3" t="s">
        <v>12946</v>
      </c>
      <c r="O813" s="4"/>
      <c r="P813" t="s">
        <v>907</v>
      </c>
      <c r="Q813" s="3"/>
      <c r="R813" s="4"/>
      <c r="S813" t="s">
        <v>907</v>
      </c>
      <c r="T813" s="3"/>
      <c r="U813" s="4"/>
      <c r="V813" s="3" t="s">
        <v>12945</v>
      </c>
      <c r="W813" s="4"/>
      <c r="X813" s="3" t="s">
        <v>12944</v>
      </c>
      <c r="Y813" s="4"/>
      <c r="Z813" t="s">
        <v>907</v>
      </c>
      <c r="AA813" s="3" t="s">
        <v>12943</v>
      </c>
      <c r="AB813" s="4" t="s">
        <v>12942</v>
      </c>
      <c r="AC813" s="3" t="s">
        <v>12941</v>
      </c>
      <c r="AD813" s="4"/>
      <c r="AE813" s="3" t="s">
        <v>12940</v>
      </c>
      <c r="AF813" s="4"/>
      <c r="AG813" s="3" t="s">
        <v>12939</v>
      </c>
      <c r="AH813" s="4"/>
      <c r="AI813" s="3" t="s">
        <v>12938</v>
      </c>
      <c r="AJ813" s="4"/>
      <c r="AK813" s="3" t="s">
        <v>12937</v>
      </c>
      <c r="AL813" s="4"/>
      <c r="AM813" s="3" t="s">
        <v>12936</v>
      </c>
      <c r="AN813" s="4"/>
      <c r="AO813" s="3" t="s">
        <v>12935</v>
      </c>
      <c r="AP813" s="4"/>
      <c r="AQ813" s="3" t="s">
        <v>12934</v>
      </c>
      <c r="AR813" s="4"/>
      <c r="AS813" s="3" t="s">
        <v>12933</v>
      </c>
      <c r="AT813" s="4"/>
      <c r="AU813" s="3" t="s">
        <v>12932</v>
      </c>
      <c r="AV813" s="4"/>
      <c r="AW813" s="3" t="s">
        <v>12931</v>
      </c>
      <c r="AX813" s="4"/>
      <c r="AY813" s="3" t="s">
        <v>12930</v>
      </c>
      <c r="AZ813" s="4"/>
      <c r="BA813" s="3" t="s">
        <v>12929</v>
      </c>
      <c r="BB813" s="4"/>
      <c r="BC813" s="3" t="s">
        <v>12928</v>
      </c>
      <c r="BD813" s="4"/>
      <c r="BE813" s="3" t="s">
        <v>12927</v>
      </c>
    </row>
    <row r="814" spans="2:57" customFormat="1">
      <c r="B814" t="str">
        <f>IFERROR(VLOOKUP(E814,Swadesh!$C$6:$D$212,2,FALSE),"")</f>
        <v/>
      </c>
      <c r="D814" t="s">
        <v>12393</v>
      </c>
      <c r="E814" s="6" t="s">
        <v>12926</v>
      </c>
      <c r="F814" s="5">
        <v>11.52</v>
      </c>
      <c r="G814">
        <f t="shared" si="12"/>
        <v>3</v>
      </c>
      <c r="H814" s="3" t="s">
        <v>12925</v>
      </c>
      <c r="I814" s="4"/>
      <c r="J814" s="3" t="s">
        <v>12924</v>
      </c>
      <c r="K814" s="4"/>
      <c r="L814" s="3" t="s">
        <v>12923</v>
      </c>
      <c r="M814" s="4"/>
      <c r="N814" s="3" t="s">
        <v>12922</v>
      </c>
      <c r="O814" s="4"/>
      <c r="P814" t="s">
        <v>907</v>
      </c>
      <c r="Q814" s="3"/>
      <c r="R814" s="4"/>
      <c r="S814" t="s">
        <v>907</v>
      </c>
      <c r="T814" s="3" t="s">
        <v>12921</v>
      </c>
      <c r="U814" s="4"/>
      <c r="V814" s="3" t="s">
        <v>12920</v>
      </c>
      <c r="W814" s="4"/>
      <c r="X814" s="3" t="s">
        <v>12919</v>
      </c>
      <c r="Y814" s="4"/>
      <c r="Z814" t="s">
        <v>907</v>
      </c>
      <c r="AA814" s="3" t="s">
        <v>12918</v>
      </c>
      <c r="AB814" s="4" t="s">
        <v>12917</v>
      </c>
      <c r="AC814" s="3" t="s">
        <v>12916</v>
      </c>
      <c r="AD814" s="4"/>
      <c r="AE814" s="3" t="s">
        <v>12915</v>
      </c>
      <c r="AF814" s="4" t="s">
        <v>12914</v>
      </c>
      <c r="AG814" s="3" t="s">
        <v>12913</v>
      </c>
      <c r="AH814" s="4"/>
      <c r="AI814" s="3" t="s">
        <v>12912</v>
      </c>
      <c r="AJ814" s="4"/>
      <c r="AK814" s="3" t="s">
        <v>12911</v>
      </c>
      <c r="AL814" s="4"/>
      <c r="AM814" s="3" t="s">
        <v>12910</v>
      </c>
      <c r="AN814" s="4"/>
      <c r="AO814" s="3" t="s">
        <v>12909</v>
      </c>
      <c r="AP814" s="4"/>
      <c r="AQ814" s="3" t="s">
        <v>12908</v>
      </c>
      <c r="AR814" s="4"/>
      <c r="AS814" s="3" t="s">
        <v>12907</v>
      </c>
      <c r="AT814" s="4"/>
      <c r="AU814" s="3" t="s">
        <v>12906</v>
      </c>
      <c r="AV814" s="4"/>
      <c r="AW814" s="3" t="s">
        <v>12905</v>
      </c>
      <c r="AX814" s="4"/>
      <c r="AY814" s="3" t="s">
        <v>12904</v>
      </c>
      <c r="AZ814" s="4"/>
      <c r="BA814" s="3" t="s">
        <v>12903</v>
      </c>
      <c r="BB814" s="4"/>
      <c r="BC814" s="3" t="s">
        <v>12902</v>
      </c>
      <c r="BD814" s="4"/>
      <c r="BE814" s="3" t="s">
        <v>12901</v>
      </c>
    </row>
    <row r="815" spans="2:57" customFormat="1">
      <c r="B815" t="str">
        <f>IFERROR(VLOOKUP(E815,Swadesh!$C$6:$D$212,2,FALSE),"")</f>
        <v/>
      </c>
      <c r="D815" t="s">
        <v>12393</v>
      </c>
      <c r="E815" s="6" t="s">
        <v>12900</v>
      </c>
      <c r="F815" s="5">
        <v>11.53</v>
      </c>
      <c r="G815">
        <f t="shared" si="12"/>
        <v>3</v>
      </c>
      <c r="H815" s="3" t="s">
        <v>12899</v>
      </c>
      <c r="I815" s="4"/>
      <c r="J815" s="3" t="s">
        <v>12898</v>
      </c>
      <c r="K815" s="4"/>
      <c r="L815" s="3" t="s">
        <v>12897</v>
      </c>
      <c r="M815" s="4"/>
      <c r="N815" s="3" t="s">
        <v>12896</v>
      </c>
      <c r="O815" s="4"/>
      <c r="P815" t="s">
        <v>907</v>
      </c>
      <c r="Q815" s="3"/>
      <c r="R815" s="4"/>
      <c r="S815" t="s">
        <v>907</v>
      </c>
      <c r="T815" s="3" t="s">
        <v>12895</v>
      </c>
      <c r="U815" s="4"/>
      <c r="V815" s="3" t="s">
        <v>12894</v>
      </c>
      <c r="W815" s="4" t="s">
        <v>12893</v>
      </c>
      <c r="X815" s="3" t="s">
        <v>12892</v>
      </c>
      <c r="Y815" s="4"/>
      <c r="Z815" t="s">
        <v>907</v>
      </c>
      <c r="AA815" s="3" t="s">
        <v>12891</v>
      </c>
      <c r="AB815" s="4" t="s">
        <v>12890</v>
      </c>
      <c r="AC815" s="3" t="s">
        <v>12889</v>
      </c>
      <c r="AD815" s="4"/>
      <c r="AE815" s="3" t="s">
        <v>12888</v>
      </c>
      <c r="AF815" s="4"/>
      <c r="AG815" s="3" t="s">
        <v>12887</v>
      </c>
      <c r="AH815" s="4" t="s">
        <v>12886</v>
      </c>
      <c r="AI815" s="3" t="s">
        <v>12885</v>
      </c>
      <c r="AJ815" s="4"/>
      <c r="AK815" s="3" t="s">
        <v>12884</v>
      </c>
      <c r="AL815" s="4"/>
      <c r="AM815" s="3" t="s">
        <v>12883</v>
      </c>
      <c r="AN815" s="4"/>
      <c r="AO815" s="3" t="s">
        <v>12882</v>
      </c>
      <c r="AP815" s="4"/>
      <c r="AQ815" s="3" t="s">
        <v>12881</v>
      </c>
      <c r="AR815" s="4"/>
      <c r="AS815" s="3" t="s">
        <v>12880</v>
      </c>
      <c r="AT815" s="4"/>
      <c r="AU815" s="3" t="s">
        <v>12879</v>
      </c>
      <c r="AV815" s="4"/>
      <c r="AW815" s="3" t="s">
        <v>12878</v>
      </c>
      <c r="AX815" s="4"/>
      <c r="AY815" s="3" t="s">
        <v>12877</v>
      </c>
      <c r="AZ815" s="4"/>
      <c r="BA815" s="3" t="s">
        <v>12876</v>
      </c>
      <c r="BB815" s="4"/>
      <c r="BC815" s="3" t="s">
        <v>12875</v>
      </c>
      <c r="BD815" s="4"/>
      <c r="BE815" s="3" t="s">
        <v>12874</v>
      </c>
    </row>
    <row r="816" spans="2:57" customFormat="1">
      <c r="B816" t="str">
        <f>IFERROR(VLOOKUP(E816,Swadesh!$C$6:$D$212,2,FALSE),"")</f>
        <v/>
      </c>
      <c r="D816" t="s">
        <v>12393</v>
      </c>
      <c r="E816" s="6" t="s">
        <v>12873</v>
      </c>
      <c r="F816" s="5">
        <v>11.54</v>
      </c>
      <c r="G816">
        <f t="shared" si="12"/>
        <v>3</v>
      </c>
      <c r="H816" s="3" t="s">
        <v>12872</v>
      </c>
      <c r="I816" s="4"/>
      <c r="J816" s="3" t="s">
        <v>12871</v>
      </c>
      <c r="K816" s="4"/>
      <c r="L816" s="3" t="s">
        <v>12870</v>
      </c>
      <c r="M816" s="4"/>
      <c r="N816" s="3" t="s">
        <v>12869</v>
      </c>
      <c r="O816" s="4"/>
      <c r="P816" t="s">
        <v>907</v>
      </c>
      <c r="Q816" s="3"/>
      <c r="R816" s="4"/>
      <c r="S816" t="s">
        <v>907</v>
      </c>
      <c r="T816" s="3"/>
      <c r="U816" s="4"/>
      <c r="V816" s="3" t="s">
        <v>12868</v>
      </c>
      <c r="W816" s="4"/>
      <c r="X816" s="3" t="s">
        <v>12867</v>
      </c>
      <c r="Y816" s="4"/>
      <c r="Z816" t="s">
        <v>907</v>
      </c>
      <c r="AA816" s="3" t="s">
        <v>12866</v>
      </c>
      <c r="AB816" s="4"/>
      <c r="AC816" s="3" t="s">
        <v>12865</v>
      </c>
      <c r="AD816" s="4" t="s">
        <v>12864</v>
      </c>
      <c r="AE816" s="3" t="s">
        <v>12863</v>
      </c>
      <c r="AF816" s="4"/>
      <c r="AG816" s="3" t="s">
        <v>12862</v>
      </c>
      <c r="AH816" s="4"/>
      <c r="AI816" s="3" t="s">
        <v>12861</v>
      </c>
      <c r="AJ816" s="4"/>
      <c r="AK816" s="3" t="s">
        <v>12860</v>
      </c>
      <c r="AL816" s="4"/>
      <c r="AM816" s="3" t="s">
        <v>12859</v>
      </c>
      <c r="AN816" s="4"/>
      <c r="AO816" s="3" t="s">
        <v>12858</v>
      </c>
      <c r="AP816" s="4"/>
      <c r="AQ816" s="3" t="s">
        <v>12857</v>
      </c>
      <c r="AR816" s="4" t="s">
        <v>12856</v>
      </c>
      <c r="AS816" s="3" t="s">
        <v>12855</v>
      </c>
      <c r="AT816" s="4"/>
      <c r="AU816" s="3" t="s">
        <v>12854</v>
      </c>
      <c r="AV816" s="4"/>
      <c r="AW816" s="3" t="s">
        <v>12853</v>
      </c>
      <c r="AX816" s="4"/>
      <c r="AY816" s="3" t="s">
        <v>12852</v>
      </c>
      <c r="AZ816" s="4"/>
      <c r="BA816" s="3" t="s">
        <v>12851</v>
      </c>
      <c r="BB816" s="4"/>
      <c r="BC816" s="3" t="s">
        <v>12850</v>
      </c>
      <c r="BD816" s="4"/>
      <c r="BE816" s="3" t="s">
        <v>12849</v>
      </c>
    </row>
    <row r="817" spans="2:57" customFormat="1">
      <c r="B817" t="str">
        <f>IFERROR(VLOOKUP(E817,Swadesh!$C$6:$D$212,2,FALSE),"")</f>
        <v/>
      </c>
      <c r="D817" t="s">
        <v>12393</v>
      </c>
      <c r="E817" s="6" t="s">
        <v>12848</v>
      </c>
      <c r="F817" s="5">
        <v>11.61</v>
      </c>
      <c r="G817">
        <f t="shared" si="12"/>
        <v>3</v>
      </c>
      <c r="H817" s="3" t="s">
        <v>12847</v>
      </c>
      <c r="I817" s="4" t="s">
        <v>12846</v>
      </c>
      <c r="J817" s="3" t="s">
        <v>12845</v>
      </c>
      <c r="K817" s="4" t="s">
        <v>12844</v>
      </c>
      <c r="L817" s="3" t="s">
        <v>12843</v>
      </c>
      <c r="M817" s="4"/>
      <c r="N817" s="3" t="s">
        <v>12842</v>
      </c>
      <c r="O817" s="4"/>
      <c r="P817" t="s">
        <v>907</v>
      </c>
      <c r="Q817" s="3"/>
      <c r="R817" s="4"/>
      <c r="S817" t="s">
        <v>907</v>
      </c>
      <c r="T817" s="3"/>
      <c r="U817" s="4"/>
      <c r="V817" s="3"/>
      <c r="W817" s="4"/>
      <c r="X817" s="3" t="s">
        <v>12841</v>
      </c>
      <c r="Y817" s="4"/>
      <c r="Z817" t="s">
        <v>907</v>
      </c>
      <c r="AA817" s="3"/>
      <c r="AB817" s="4"/>
      <c r="AC817" s="3" t="s">
        <v>12840</v>
      </c>
      <c r="AD817" s="4"/>
      <c r="AE817" s="3" t="s">
        <v>12839</v>
      </c>
      <c r="AF817" s="4"/>
      <c r="AG817" s="3" t="s">
        <v>12838</v>
      </c>
      <c r="AH817" s="4"/>
      <c r="AI817" s="3" t="s">
        <v>12837</v>
      </c>
      <c r="AJ817" s="4"/>
      <c r="AK817" s="3" t="s">
        <v>12815</v>
      </c>
      <c r="AL817" s="4"/>
      <c r="AM817" s="3" t="s">
        <v>12836</v>
      </c>
      <c r="AN817" s="4"/>
      <c r="AO817" s="3" t="s">
        <v>12835</v>
      </c>
      <c r="AP817" s="4"/>
      <c r="AQ817" s="3" t="s">
        <v>12812</v>
      </c>
      <c r="AR817" s="4"/>
      <c r="AS817" s="3" t="s">
        <v>12834</v>
      </c>
      <c r="AT817" s="4"/>
      <c r="AU817" s="3" t="s">
        <v>12833</v>
      </c>
      <c r="AV817" s="4"/>
      <c r="AW817" s="3" t="s">
        <v>12832</v>
      </c>
      <c r="AX817" s="4"/>
      <c r="AY817" s="3" t="s">
        <v>12831</v>
      </c>
      <c r="AZ817" s="4"/>
      <c r="BA817" s="3" t="s">
        <v>12830</v>
      </c>
      <c r="BB817" s="4"/>
      <c r="BC817" s="3" t="s">
        <v>12829</v>
      </c>
      <c r="BD817" s="4"/>
      <c r="BE817" s="3" t="s">
        <v>12828</v>
      </c>
    </row>
    <row r="818" spans="2:57" customFormat="1">
      <c r="B818" t="str">
        <f>IFERROR(VLOOKUP(E818,Swadesh!$C$6:$D$212,2,FALSE),"")</f>
        <v/>
      </c>
      <c r="D818" t="s">
        <v>12393</v>
      </c>
      <c r="E818" s="6" t="s">
        <v>12827</v>
      </c>
      <c r="F818" s="5">
        <v>11.62</v>
      </c>
      <c r="G818">
        <f t="shared" si="12"/>
        <v>3</v>
      </c>
      <c r="H818" s="3" t="s">
        <v>12826</v>
      </c>
      <c r="I818" s="4" t="s">
        <v>12825</v>
      </c>
      <c r="J818" s="3" t="s">
        <v>12824</v>
      </c>
      <c r="K818" s="4" t="s">
        <v>12823</v>
      </c>
      <c r="L818" s="3" t="s">
        <v>12822</v>
      </c>
      <c r="M818" s="4"/>
      <c r="N818" s="3" t="s">
        <v>12821</v>
      </c>
      <c r="O818" s="4"/>
      <c r="P818" t="s">
        <v>907</v>
      </c>
      <c r="Q818" s="3"/>
      <c r="R818" s="4"/>
      <c r="S818" t="s">
        <v>907</v>
      </c>
      <c r="T818" s="3"/>
      <c r="U818" s="4"/>
      <c r="V818" s="3"/>
      <c r="W818" s="4"/>
      <c r="X818" s="3" t="s">
        <v>12820</v>
      </c>
      <c r="Y818" s="4"/>
      <c r="Z818" t="s">
        <v>907</v>
      </c>
      <c r="AA818" s="3" t="s">
        <v>12819</v>
      </c>
      <c r="AB818" s="4"/>
      <c r="AC818" s="3" t="s">
        <v>12818</v>
      </c>
      <c r="AD818" s="4"/>
      <c r="AE818" s="3" t="s">
        <v>12817</v>
      </c>
      <c r="AF818" s="4"/>
      <c r="AG818" s="3"/>
      <c r="AH818" s="4"/>
      <c r="AI818" s="3" t="s">
        <v>12816</v>
      </c>
      <c r="AJ818" s="4"/>
      <c r="AK818" s="3" t="s">
        <v>12815</v>
      </c>
      <c r="AL818" s="4"/>
      <c r="AM818" s="3" t="s">
        <v>12814</v>
      </c>
      <c r="AN818" s="4"/>
      <c r="AO818" s="3" t="s">
        <v>12813</v>
      </c>
      <c r="AP818" s="4"/>
      <c r="AQ818" s="3" t="s">
        <v>12812</v>
      </c>
      <c r="AR818" s="4"/>
      <c r="AS818" s="3" t="s">
        <v>12811</v>
      </c>
      <c r="AT818" s="4"/>
      <c r="AU818" s="3" t="s">
        <v>12810</v>
      </c>
      <c r="AV818" s="4"/>
      <c r="AW818" s="3" t="s">
        <v>12809</v>
      </c>
      <c r="AX818" s="4"/>
      <c r="AY818" s="3" t="s">
        <v>12808</v>
      </c>
      <c r="AZ818" s="4"/>
      <c r="BA818" s="3" t="s">
        <v>12807</v>
      </c>
      <c r="BB818" s="4"/>
      <c r="BC818" s="3" t="s">
        <v>12806</v>
      </c>
      <c r="BD818" s="4"/>
      <c r="BE818" s="3" t="s">
        <v>12805</v>
      </c>
    </row>
    <row r="819" spans="2:57" customFormat="1">
      <c r="B819" t="str">
        <f>IFERROR(VLOOKUP(E819,Swadesh!$C$6:$D$212,2,FALSE),"")</f>
        <v/>
      </c>
      <c r="D819" t="s">
        <v>12393</v>
      </c>
      <c r="E819" s="6" t="s">
        <v>12804</v>
      </c>
      <c r="F819" s="5">
        <v>11.63</v>
      </c>
      <c r="G819">
        <f t="shared" si="12"/>
        <v>3</v>
      </c>
      <c r="H819" s="3" t="s">
        <v>12803</v>
      </c>
      <c r="I819" s="4" t="s">
        <v>12802</v>
      </c>
      <c r="J819" s="3" t="s">
        <v>12801</v>
      </c>
      <c r="K819" s="4" t="s">
        <v>12800</v>
      </c>
      <c r="L819" s="3"/>
      <c r="M819" s="4"/>
      <c r="N819" s="3" t="s">
        <v>12799</v>
      </c>
      <c r="O819" s="4"/>
      <c r="P819" t="s">
        <v>907</v>
      </c>
      <c r="Q819" s="3"/>
      <c r="R819" s="4"/>
      <c r="S819" t="s">
        <v>907</v>
      </c>
      <c r="T819" s="3"/>
      <c r="U819" s="4"/>
      <c r="V819" s="3"/>
      <c r="W819" s="4"/>
      <c r="X819" s="3" t="s">
        <v>12729</v>
      </c>
      <c r="Y819" s="4"/>
      <c r="Z819" t="s">
        <v>907</v>
      </c>
      <c r="AA819" s="3" t="s">
        <v>12798</v>
      </c>
      <c r="AB819" s="4"/>
      <c r="AC819" s="3" t="s">
        <v>12797</v>
      </c>
      <c r="AD819" s="4"/>
      <c r="AE819" s="3" t="s">
        <v>12796</v>
      </c>
      <c r="AF819" s="4" t="s">
        <v>12795</v>
      </c>
      <c r="AG819" s="3" t="s">
        <v>12794</v>
      </c>
      <c r="AH819" s="4"/>
      <c r="AI819" s="3" t="s">
        <v>12793</v>
      </c>
      <c r="AJ819" s="4"/>
      <c r="AK819" s="3" t="s">
        <v>12792</v>
      </c>
      <c r="AL819" s="4"/>
      <c r="AM819" s="3" t="s">
        <v>12791</v>
      </c>
      <c r="AN819" s="4"/>
      <c r="AO819" s="3" t="s">
        <v>12790</v>
      </c>
      <c r="AP819" s="4"/>
      <c r="AQ819" s="3" t="s">
        <v>12789</v>
      </c>
      <c r="AR819" s="4"/>
      <c r="AS819" s="3" t="s">
        <v>12788</v>
      </c>
      <c r="AT819" s="4"/>
      <c r="AU819" s="3" t="s">
        <v>12787</v>
      </c>
      <c r="AV819" s="4"/>
      <c r="AW819" s="3" t="s">
        <v>12786</v>
      </c>
      <c r="AX819" s="4"/>
      <c r="AY819" s="3" t="s">
        <v>12785</v>
      </c>
      <c r="AZ819" s="4"/>
      <c r="BA819" s="3" t="s">
        <v>12784</v>
      </c>
      <c r="BB819" s="4"/>
      <c r="BC819" s="3" t="s">
        <v>12783</v>
      </c>
      <c r="BD819" s="4"/>
      <c r="BE819" s="3" t="s">
        <v>12782</v>
      </c>
    </row>
    <row r="820" spans="2:57" customFormat="1">
      <c r="B820" t="str">
        <f>IFERROR(VLOOKUP(E820,Swadesh!$C$6:$D$212,2,FALSE),"")</f>
        <v/>
      </c>
      <c r="D820" t="s">
        <v>12393</v>
      </c>
      <c r="E820" s="6" t="s">
        <v>12781</v>
      </c>
      <c r="F820" s="5">
        <v>11.64</v>
      </c>
      <c r="G820">
        <f t="shared" si="12"/>
        <v>3</v>
      </c>
      <c r="H820" s="3" t="s">
        <v>12780</v>
      </c>
      <c r="I820" s="4" t="s">
        <v>12779</v>
      </c>
      <c r="J820" s="3" t="s">
        <v>12778</v>
      </c>
      <c r="K820" s="4"/>
      <c r="L820" s="3" t="s">
        <v>12777</v>
      </c>
      <c r="M820" s="4"/>
      <c r="N820" s="3" t="s">
        <v>12776</v>
      </c>
      <c r="O820" s="4"/>
      <c r="P820" t="s">
        <v>907</v>
      </c>
      <c r="Q820" s="3"/>
      <c r="R820" s="4"/>
      <c r="S820" t="s">
        <v>907</v>
      </c>
      <c r="T820" s="3"/>
      <c r="U820" s="4"/>
      <c r="V820" s="3" t="s">
        <v>12775</v>
      </c>
      <c r="W820" s="4"/>
      <c r="X820" s="3" t="s">
        <v>12729</v>
      </c>
      <c r="Y820" s="4"/>
      <c r="Z820" t="s">
        <v>907</v>
      </c>
      <c r="AA820" s="3" t="s">
        <v>12774</v>
      </c>
      <c r="AB820" s="4"/>
      <c r="AC820" s="3" t="s">
        <v>12773</v>
      </c>
      <c r="AD820" s="4"/>
      <c r="AE820" s="3" t="s">
        <v>12772</v>
      </c>
      <c r="AF820" s="4"/>
      <c r="AG820" s="3" t="s">
        <v>12771</v>
      </c>
      <c r="AH820" s="4"/>
      <c r="AI820" s="3" t="s">
        <v>12770</v>
      </c>
      <c r="AJ820" s="4"/>
      <c r="AK820" s="3" t="s">
        <v>12769</v>
      </c>
      <c r="AL820" s="4"/>
      <c r="AM820" s="3" t="s">
        <v>12768</v>
      </c>
      <c r="AN820" s="4"/>
      <c r="AO820" s="3" t="s">
        <v>6065</v>
      </c>
      <c r="AP820" s="4"/>
      <c r="AQ820" s="3" t="s">
        <v>12767</v>
      </c>
      <c r="AR820" s="4" t="s">
        <v>12766</v>
      </c>
      <c r="AS820" s="3" t="s">
        <v>12765</v>
      </c>
      <c r="AT820" s="4"/>
      <c r="AU820" s="3" t="s">
        <v>6064</v>
      </c>
      <c r="AV820" s="4"/>
      <c r="AW820" s="3" t="s">
        <v>12764</v>
      </c>
      <c r="AX820" s="4"/>
      <c r="AY820" s="3" t="s">
        <v>12763</v>
      </c>
      <c r="AZ820" s="4"/>
      <c r="BA820" s="3" t="s">
        <v>12762</v>
      </c>
      <c r="BB820" s="4"/>
      <c r="BC820" s="3" t="s">
        <v>12761</v>
      </c>
      <c r="BD820" s="4"/>
      <c r="BE820" s="3" t="s">
        <v>12760</v>
      </c>
    </row>
    <row r="821" spans="2:57" customFormat="1">
      <c r="B821" t="str">
        <f>IFERROR(VLOOKUP(E821,Swadesh!$C$6:$D$212,2,FALSE),"")</f>
        <v/>
      </c>
      <c r="D821" t="s">
        <v>12393</v>
      </c>
      <c r="E821" s="6" t="s">
        <v>12759</v>
      </c>
      <c r="F821" s="5">
        <v>11.65</v>
      </c>
      <c r="G821">
        <f t="shared" si="12"/>
        <v>3</v>
      </c>
      <c r="H821" s="3" t="s">
        <v>12758</v>
      </c>
      <c r="I821" s="4"/>
      <c r="J821" s="3" t="s">
        <v>12757</v>
      </c>
      <c r="K821" s="4"/>
      <c r="L821" s="3" t="s">
        <v>12756</v>
      </c>
      <c r="M821" s="4"/>
      <c r="N821" s="3" t="s">
        <v>12755</v>
      </c>
      <c r="O821" s="4"/>
      <c r="P821" t="s">
        <v>907</v>
      </c>
      <c r="Q821" s="3"/>
      <c r="R821" s="4" t="s">
        <v>12754</v>
      </c>
      <c r="S821" t="s">
        <v>907</v>
      </c>
      <c r="T821" s="3" t="s">
        <v>12753</v>
      </c>
      <c r="U821" s="4"/>
      <c r="V821" s="3" t="s">
        <v>12752</v>
      </c>
      <c r="W821" s="4"/>
      <c r="X821" s="3" t="s">
        <v>12475</v>
      </c>
      <c r="Y821" s="4"/>
      <c r="Z821" t="s">
        <v>907</v>
      </c>
      <c r="AA821" s="3" t="s">
        <v>12751</v>
      </c>
      <c r="AB821" s="4" t="s">
        <v>12750</v>
      </c>
      <c r="AC821" s="3" t="s">
        <v>12749</v>
      </c>
      <c r="AD821" s="4"/>
      <c r="AE821" s="3" t="s">
        <v>12748</v>
      </c>
      <c r="AF821" s="4"/>
      <c r="AG821" s="3" t="s">
        <v>12747</v>
      </c>
      <c r="AH821" s="4"/>
      <c r="AI821" s="3" t="s">
        <v>12746</v>
      </c>
      <c r="AJ821" s="4"/>
      <c r="AK821" s="3" t="s">
        <v>12745</v>
      </c>
      <c r="AL821" s="4"/>
      <c r="AM821" s="3" t="s">
        <v>12744</v>
      </c>
      <c r="AN821" s="4"/>
      <c r="AO821" s="3" t="s">
        <v>12743</v>
      </c>
      <c r="AP821" s="4"/>
      <c r="AQ821" s="3" t="s">
        <v>12742</v>
      </c>
      <c r="AR821" s="4"/>
      <c r="AS821" s="3" t="e">
        <f>-gildan</f>
        <v>#NAME?</v>
      </c>
      <c r="AT821" s="4"/>
      <c r="AU821" s="3" t="s">
        <v>12741</v>
      </c>
      <c r="AV821" s="4"/>
      <c r="AW821" s="3" t="s">
        <v>12740</v>
      </c>
      <c r="AX821" s="4"/>
      <c r="AY821" s="3" t="s">
        <v>12739</v>
      </c>
      <c r="AZ821" s="4"/>
      <c r="BA821" s="3" t="s">
        <v>12738</v>
      </c>
      <c r="BB821" s="4"/>
      <c r="BC821" s="3" t="s">
        <v>12737</v>
      </c>
      <c r="BD821" s="4"/>
      <c r="BE821" s="3" t="s">
        <v>12736</v>
      </c>
    </row>
    <row r="822" spans="2:57" customFormat="1">
      <c r="B822" t="str">
        <f>IFERROR(VLOOKUP(E822,Swadesh!$C$6:$D$212,2,FALSE),"")</f>
        <v/>
      </c>
      <c r="D822" t="s">
        <v>12393</v>
      </c>
      <c r="E822" s="6" t="s">
        <v>12735</v>
      </c>
      <c r="F822" s="5">
        <v>11.66</v>
      </c>
      <c r="G822">
        <f t="shared" si="12"/>
        <v>3</v>
      </c>
      <c r="H822" s="3" t="s">
        <v>12734</v>
      </c>
      <c r="I822" s="4"/>
      <c r="J822" s="3" t="s">
        <v>12733</v>
      </c>
      <c r="K822" s="4" t="s">
        <v>12732</v>
      </c>
      <c r="L822" s="3" t="s">
        <v>12731</v>
      </c>
      <c r="M822" s="4"/>
      <c r="N822" s="3" t="s">
        <v>12730</v>
      </c>
      <c r="O822" s="4"/>
      <c r="P822" t="s">
        <v>907</v>
      </c>
      <c r="Q822" s="3"/>
      <c r="R822" s="4"/>
      <c r="S822" t="s">
        <v>907</v>
      </c>
      <c r="T822" s="3"/>
      <c r="U822" s="4"/>
      <c r="V822" s="3"/>
      <c r="W822" s="4"/>
      <c r="X822" s="3" t="s">
        <v>12729</v>
      </c>
      <c r="Y822" s="4"/>
      <c r="Z822" t="s">
        <v>907</v>
      </c>
      <c r="AA822" s="3"/>
      <c r="AB822" s="4"/>
      <c r="AC822" s="3" t="s">
        <v>12728</v>
      </c>
      <c r="AD822" s="4"/>
      <c r="AE822" s="3" t="s">
        <v>12727</v>
      </c>
      <c r="AF822" s="4"/>
      <c r="AG822" s="3" t="s">
        <v>12726</v>
      </c>
      <c r="AH822" s="4"/>
      <c r="AI822" s="3" t="s">
        <v>10144</v>
      </c>
      <c r="AJ822" s="4"/>
      <c r="AK822" s="3" t="s">
        <v>12725</v>
      </c>
      <c r="AL822" s="4"/>
      <c r="AM822" s="3" t="s">
        <v>12724</v>
      </c>
      <c r="AN822" s="4"/>
      <c r="AO822" s="3" t="s">
        <v>12723</v>
      </c>
      <c r="AP822" s="4"/>
      <c r="AQ822" s="3" t="s">
        <v>12722</v>
      </c>
      <c r="AR822" s="4" t="s">
        <v>12721</v>
      </c>
      <c r="AS822" s="3" t="s">
        <v>12720</v>
      </c>
      <c r="AT822" s="4"/>
      <c r="AU822" s="3" t="s">
        <v>12719</v>
      </c>
      <c r="AV822" s="4"/>
      <c r="AW822" s="3" t="s">
        <v>12718</v>
      </c>
      <c r="AX822" s="4"/>
      <c r="AY822" s="3" t="s">
        <v>12717</v>
      </c>
      <c r="AZ822" s="4"/>
      <c r="BA822" s="3" t="s">
        <v>12716</v>
      </c>
      <c r="BB822" s="4"/>
      <c r="BC822" s="3" t="s">
        <v>12715</v>
      </c>
      <c r="BD822" s="4"/>
      <c r="BE822" s="3" t="s">
        <v>12714</v>
      </c>
    </row>
    <row r="823" spans="2:57" customFormat="1">
      <c r="B823" t="str">
        <f>IFERROR(VLOOKUP(E823,Swadesh!$C$6:$D$212,2,FALSE),"")</f>
        <v/>
      </c>
      <c r="D823" t="s">
        <v>12393</v>
      </c>
      <c r="E823" s="6" t="s">
        <v>12713</v>
      </c>
      <c r="F823" s="5">
        <v>11.69</v>
      </c>
      <c r="G823">
        <f t="shared" si="12"/>
        <v>3</v>
      </c>
      <c r="H823" s="3" t="s">
        <v>12712</v>
      </c>
      <c r="I823" s="4"/>
      <c r="J823" s="3" t="s">
        <v>12711</v>
      </c>
      <c r="K823" s="4" t="s">
        <v>1129</v>
      </c>
      <c r="L823" s="3" t="s">
        <v>12710</v>
      </c>
      <c r="M823" s="4"/>
      <c r="N823" s="3" t="s">
        <v>12709</v>
      </c>
      <c r="O823" s="4"/>
      <c r="P823" t="s">
        <v>907</v>
      </c>
      <c r="Q823" s="3"/>
      <c r="R823" s="4"/>
      <c r="S823" t="s">
        <v>907</v>
      </c>
      <c r="T823" s="3"/>
      <c r="U823" s="4"/>
      <c r="V823" s="3" t="s">
        <v>12708</v>
      </c>
      <c r="W823" s="4"/>
      <c r="X823" s="3"/>
      <c r="Y823" s="4"/>
      <c r="Z823" t="s">
        <v>907</v>
      </c>
      <c r="AA823" s="3"/>
      <c r="AB823" s="4"/>
      <c r="AC823" s="3" t="s">
        <v>12707</v>
      </c>
      <c r="AD823" s="4"/>
      <c r="AE823" s="3" t="s">
        <v>12706</v>
      </c>
      <c r="AF823" s="4"/>
      <c r="AG823" s="3" t="s">
        <v>12705</v>
      </c>
      <c r="AH823" s="4"/>
      <c r="AI823" s="3" t="s">
        <v>12704</v>
      </c>
      <c r="AJ823" s="4"/>
      <c r="AK823" s="3" t="s">
        <v>12703</v>
      </c>
      <c r="AL823" s="4"/>
      <c r="AM823" s="3" t="s">
        <v>12702</v>
      </c>
      <c r="AN823" s="4"/>
      <c r="AO823" s="3" t="s">
        <v>12701</v>
      </c>
      <c r="AP823" s="4"/>
      <c r="AQ823" s="3" t="s">
        <v>12700</v>
      </c>
      <c r="AR823" s="4"/>
      <c r="AS823" s="3" t="s">
        <v>12699</v>
      </c>
      <c r="AT823" s="4" t="s">
        <v>12698</v>
      </c>
      <c r="AU823" s="3" t="s">
        <v>12697</v>
      </c>
      <c r="AV823" s="4"/>
      <c r="AW823" s="3" t="s">
        <v>12696</v>
      </c>
      <c r="AX823" s="4" t="s">
        <v>12695</v>
      </c>
      <c r="AY823" s="3" t="s">
        <v>12694</v>
      </c>
      <c r="AZ823" s="4"/>
      <c r="BA823" s="3" t="s">
        <v>12693</v>
      </c>
      <c r="BB823" s="4"/>
      <c r="BC823" s="3" t="s">
        <v>12692</v>
      </c>
      <c r="BD823" s="4"/>
      <c r="BE823" s="3" t="s">
        <v>12691</v>
      </c>
    </row>
    <row r="824" spans="2:57" customFormat="1">
      <c r="B824" t="str">
        <f>IFERROR(VLOOKUP(E824,Swadesh!$C$6:$D$212,2,FALSE),"")</f>
        <v/>
      </c>
      <c r="D824" t="s">
        <v>12393</v>
      </c>
      <c r="E824" s="6" t="s">
        <v>12690</v>
      </c>
      <c r="F824" s="5">
        <v>11.77</v>
      </c>
      <c r="G824">
        <f t="shared" si="12"/>
        <v>3</v>
      </c>
      <c r="H824" s="3" t="s">
        <v>12689</v>
      </c>
      <c r="I824" s="4" t="s">
        <v>12688</v>
      </c>
      <c r="J824" s="3" t="s">
        <v>923</v>
      </c>
      <c r="K824" s="4"/>
      <c r="L824" s="3" t="s">
        <v>12687</v>
      </c>
      <c r="M824" s="4"/>
      <c r="N824" s="3" t="s">
        <v>12686</v>
      </c>
      <c r="O824" s="4"/>
      <c r="P824" t="s">
        <v>907</v>
      </c>
      <c r="Q824" s="3"/>
      <c r="R824" s="4"/>
      <c r="S824" t="s">
        <v>907</v>
      </c>
      <c r="T824" s="3"/>
      <c r="U824" s="4"/>
      <c r="V824" s="3"/>
      <c r="W824" s="4"/>
      <c r="X824" s="3"/>
      <c r="Y824" s="4"/>
      <c r="Z824" t="s">
        <v>907</v>
      </c>
      <c r="AA824" s="3"/>
      <c r="AB824" s="4"/>
      <c r="AC824" s="3" t="s">
        <v>12685</v>
      </c>
      <c r="AD824" s="4" t="s">
        <v>12684</v>
      </c>
      <c r="AE824" s="3" t="s">
        <v>12683</v>
      </c>
      <c r="AF824" s="4"/>
      <c r="AG824" s="3" t="s">
        <v>12682</v>
      </c>
      <c r="AH824" s="4"/>
      <c r="AI824" s="3" t="s">
        <v>12681</v>
      </c>
      <c r="AJ824" s="4"/>
      <c r="AK824" s="3" t="s">
        <v>12680</v>
      </c>
      <c r="AL824" s="4"/>
      <c r="AM824" s="3" t="s">
        <v>12679</v>
      </c>
      <c r="AN824" s="4"/>
      <c r="AO824" s="3" t="s">
        <v>12678</v>
      </c>
      <c r="AP824" s="4"/>
      <c r="AQ824" s="3" t="s">
        <v>12677</v>
      </c>
      <c r="AR824" s="4" t="s">
        <v>12676</v>
      </c>
      <c r="AS824" s="3" t="s">
        <v>923</v>
      </c>
      <c r="AT824" s="4"/>
      <c r="AU824" s="3" t="s">
        <v>12675</v>
      </c>
      <c r="AV824" s="4"/>
      <c r="AW824" s="3" t="s">
        <v>12674</v>
      </c>
      <c r="AX824" s="4"/>
      <c r="AY824" s="3" t="s">
        <v>12673</v>
      </c>
      <c r="AZ824" s="4"/>
      <c r="BA824" s="3" t="s">
        <v>12672</v>
      </c>
      <c r="BB824" s="4"/>
      <c r="BC824" s="3" t="s">
        <v>12671</v>
      </c>
      <c r="BD824" s="4"/>
      <c r="BE824" s="3" t="s">
        <v>12670</v>
      </c>
    </row>
    <row r="825" spans="2:57" customFormat="1">
      <c r="B825" t="str">
        <f>IFERROR(VLOOKUP(E825,Swadesh!$C$6:$D$212,2,FALSE),"")</f>
        <v/>
      </c>
      <c r="D825" t="s">
        <v>12393</v>
      </c>
      <c r="E825" s="6" t="s">
        <v>12669</v>
      </c>
      <c r="F825" s="5">
        <v>11.78</v>
      </c>
      <c r="G825">
        <f t="shared" si="12"/>
        <v>3</v>
      </c>
      <c r="H825" s="3" t="s">
        <v>12668</v>
      </c>
      <c r="I825" s="4"/>
      <c r="J825" s="3" t="s">
        <v>12667</v>
      </c>
      <c r="K825" s="4" t="s">
        <v>1932</v>
      </c>
      <c r="L825" s="3" t="s">
        <v>12666</v>
      </c>
      <c r="M825" s="4"/>
      <c r="N825" s="3" t="s">
        <v>12665</v>
      </c>
      <c r="O825" s="4"/>
      <c r="P825" t="s">
        <v>907</v>
      </c>
      <c r="Q825" s="3"/>
      <c r="R825" s="4"/>
      <c r="S825" t="s">
        <v>907</v>
      </c>
      <c r="T825" s="3" t="s">
        <v>12664</v>
      </c>
      <c r="U825" s="4"/>
      <c r="V825" s="3" t="s">
        <v>12476</v>
      </c>
      <c r="W825" s="4"/>
      <c r="X825" s="3" t="s">
        <v>12663</v>
      </c>
      <c r="Y825" s="4"/>
      <c r="Z825" t="s">
        <v>907</v>
      </c>
      <c r="AA825" s="3"/>
      <c r="AB825" s="4"/>
      <c r="AC825" s="3" t="s">
        <v>12662</v>
      </c>
      <c r="AD825" s="4"/>
      <c r="AE825" s="3" t="s">
        <v>12661</v>
      </c>
      <c r="AF825" s="4" t="s">
        <v>12660</v>
      </c>
      <c r="AG825" s="3" t="s">
        <v>12659</v>
      </c>
      <c r="AH825" s="4"/>
      <c r="AI825" s="3" t="s">
        <v>12658</v>
      </c>
      <c r="AJ825" s="4"/>
      <c r="AK825" s="3" t="s">
        <v>12657</v>
      </c>
      <c r="AL825" s="4" t="s">
        <v>12656</v>
      </c>
      <c r="AM825" s="3" t="s">
        <v>12655</v>
      </c>
      <c r="AN825" s="4"/>
      <c r="AO825" s="3" t="s">
        <v>12654</v>
      </c>
      <c r="AP825" s="4"/>
      <c r="AQ825" s="3" t="s">
        <v>12653</v>
      </c>
      <c r="AR825" s="4" t="s">
        <v>12652</v>
      </c>
      <c r="AS825" s="3" t="s">
        <v>12651</v>
      </c>
      <c r="AT825" s="4"/>
      <c r="AU825" s="3" t="s">
        <v>12650</v>
      </c>
      <c r="AV825" s="4"/>
      <c r="AW825" s="3" t="s">
        <v>12649</v>
      </c>
      <c r="AX825" s="4" t="s">
        <v>12648</v>
      </c>
      <c r="AY825" s="3" t="s">
        <v>12647</v>
      </c>
      <c r="AZ825" s="4"/>
      <c r="BA825" s="3" t="s">
        <v>12646</v>
      </c>
      <c r="BB825" s="4"/>
      <c r="BC825" s="3" t="s">
        <v>12645</v>
      </c>
      <c r="BD825" s="4"/>
      <c r="BE825" s="3" t="s">
        <v>12644</v>
      </c>
    </row>
    <row r="826" spans="2:57" customFormat="1">
      <c r="B826" t="str">
        <f>IFERROR(VLOOKUP(E826,Swadesh!$C$6:$D$212,2,FALSE),"")</f>
        <v/>
      </c>
      <c r="D826" t="s">
        <v>12393</v>
      </c>
      <c r="E826" s="6" t="s">
        <v>12643</v>
      </c>
      <c r="F826" s="5">
        <v>11.79</v>
      </c>
      <c r="G826">
        <f t="shared" si="12"/>
        <v>3</v>
      </c>
      <c r="H826" s="3" t="s">
        <v>12642</v>
      </c>
      <c r="I826" s="4" t="s">
        <v>12641</v>
      </c>
      <c r="J826" s="3" t="s">
        <v>12640</v>
      </c>
      <c r="K826" s="4" t="s">
        <v>12639</v>
      </c>
      <c r="L826" s="3" t="s">
        <v>12638</v>
      </c>
      <c r="M826" s="4"/>
      <c r="N826" s="3" t="s">
        <v>12637</v>
      </c>
      <c r="O826" s="4"/>
      <c r="P826" t="s">
        <v>907</v>
      </c>
      <c r="Q826" s="3"/>
      <c r="R826" s="4"/>
      <c r="S826" t="s">
        <v>907</v>
      </c>
      <c r="T826" s="3"/>
      <c r="U826" s="4"/>
      <c r="V826" s="3"/>
      <c r="W826" s="4"/>
      <c r="X826" s="3" t="s">
        <v>12636</v>
      </c>
      <c r="Y826" s="4"/>
      <c r="Z826" t="s">
        <v>907</v>
      </c>
      <c r="AA826" s="3"/>
      <c r="AB826" s="4"/>
      <c r="AC826" s="3" t="s">
        <v>12635</v>
      </c>
      <c r="AD826" s="4"/>
      <c r="AE826" s="3" t="s">
        <v>12634</v>
      </c>
      <c r="AF826" s="4"/>
      <c r="AG826" s="3"/>
      <c r="AH826" s="4"/>
      <c r="AI826" s="3" t="s">
        <v>12633</v>
      </c>
      <c r="AJ826" s="4"/>
      <c r="AK826" s="3" t="s">
        <v>12632</v>
      </c>
      <c r="AL826" s="4"/>
      <c r="AM826" s="3" t="s">
        <v>12631</v>
      </c>
      <c r="AN826" s="4"/>
      <c r="AO826" s="3" t="s">
        <v>12630</v>
      </c>
      <c r="AP826" s="4"/>
      <c r="AQ826" s="3" t="s">
        <v>12629</v>
      </c>
      <c r="AR826" s="4"/>
      <c r="AS826" s="3" t="s">
        <v>923</v>
      </c>
      <c r="AT826" s="4"/>
      <c r="AU826" s="3" t="s">
        <v>12628</v>
      </c>
      <c r="AV826" s="4"/>
      <c r="AW826" s="3" t="s">
        <v>12627</v>
      </c>
      <c r="AX826" s="4"/>
      <c r="AY826" s="3" t="s">
        <v>12626</v>
      </c>
      <c r="AZ826" s="4"/>
      <c r="BA826" s="3" t="s">
        <v>12625</v>
      </c>
      <c r="BB826" s="4"/>
      <c r="BC826" s="3" t="s">
        <v>12624</v>
      </c>
      <c r="BD826" s="4"/>
      <c r="BE826" s="3" t="s">
        <v>12623</v>
      </c>
    </row>
    <row r="827" spans="2:57" customFormat="1">
      <c r="B827" t="str">
        <f>IFERROR(VLOOKUP(E827,Swadesh!$C$6:$D$212,2,FALSE),"")</f>
        <v/>
      </c>
      <c r="D827" t="s">
        <v>12393</v>
      </c>
      <c r="E827" s="6" t="s">
        <v>12622</v>
      </c>
      <c r="F827" s="5">
        <v>11.81</v>
      </c>
      <c r="G827">
        <f t="shared" si="12"/>
        <v>3</v>
      </c>
      <c r="H827" s="3" t="s">
        <v>12621</v>
      </c>
      <c r="I827" s="4"/>
      <c r="J827" s="3" t="s">
        <v>12620</v>
      </c>
      <c r="K827" s="4"/>
      <c r="L827" s="3" t="s">
        <v>12619</v>
      </c>
      <c r="M827" s="4"/>
      <c r="N827" s="3" t="s">
        <v>12618</v>
      </c>
      <c r="O827" s="4"/>
      <c r="P827" t="s">
        <v>907</v>
      </c>
      <c r="Q827" s="3"/>
      <c r="R827" s="4"/>
      <c r="S827" t="s">
        <v>907</v>
      </c>
      <c r="T827" s="3" t="s">
        <v>12593</v>
      </c>
      <c r="U827" s="4" t="s">
        <v>12592</v>
      </c>
      <c r="V827" s="3" t="s">
        <v>12617</v>
      </c>
      <c r="W827" s="4"/>
      <c r="X827" s="3" t="s">
        <v>12616</v>
      </c>
      <c r="Y827" s="4"/>
      <c r="Z827" t="s">
        <v>907</v>
      </c>
      <c r="AA827" s="3" t="s">
        <v>12615</v>
      </c>
      <c r="AB827" s="4" t="s">
        <v>12614</v>
      </c>
      <c r="AC827" s="3" t="s">
        <v>12613</v>
      </c>
      <c r="AD827" s="4"/>
      <c r="AE827" s="3" t="s">
        <v>12612</v>
      </c>
      <c r="AF827" s="4"/>
      <c r="AG827" s="3" t="s">
        <v>12611</v>
      </c>
      <c r="AH827" s="4"/>
      <c r="AI827" s="3" t="s">
        <v>12610</v>
      </c>
      <c r="AJ827" s="4"/>
      <c r="AK827" s="3" t="s">
        <v>12609</v>
      </c>
      <c r="AL827" s="4"/>
      <c r="AM827" s="3" t="s">
        <v>12608</v>
      </c>
      <c r="AN827" s="4"/>
      <c r="AO827" s="3" t="s">
        <v>12607</v>
      </c>
      <c r="AP827" s="4"/>
      <c r="AQ827" s="3" t="s">
        <v>12606</v>
      </c>
      <c r="AR827" s="4"/>
      <c r="AS827" s="3" t="s">
        <v>12605</v>
      </c>
      <c r="AT827" s="4"/>
      <c r="AU827" s="3" t="s">
        <v>12604</v>
      </c>
      <c r="AV827" s="4"/>
      <c r="AW827" s="3" t="s">
        <v>12603</v>
      </c>
      <c r="AX827" s="4"/>
      <c r="AY827" s="3" t="s">
        <v>12602</v>
      </c>
      <c r="AZ827" s="4"/>
      <c r="BA827" s="3" t="s">
        <v>12601</v>
      </c>
      <c r="BB827" s="4"/>
      <c r="BC827" s="3" t="s">
        <v>12600</v>
      </c>
      <c r="BD827" s="4"/>
      <c r="BE827" s="3" t="s">
        <v>12599</v>
      </c>
    </row>
    <row r="828" spans="2:57" customFormat="1">
      <c r="B828" t="str">
        <f>IFERROR(VLOOKUP(E828,Swadesh!$C$6:$D$212,2,FALSE),"")</f>
        <v/>
      </c>
      <c r="D828" t="s">
        <v>12393</v>
      </c>
      <c r="E828" s="6" t="s">
        <v>12598</v>
      </c>
      <c r="F828" s="5">
        <v>11.82</v>
      </c>
      <c r="G828">
        <f t="shared" si="12"/>
        <v>3</v>
      </c>
      <c r="H828" s="3" t="s">
        <v>12597</v>
      </c>
      <c r="I828" s="4"/>
      <c r="J828" s="3" t="s">
        <v>12596</v>
      </c>
      <c r="K828" s="4"/>
      <c r="L828" s="3" t="s">
        <v>12595</v>
      </c>
      <c r="M828" s="4"/>
      <c r="N828" s="3" t="s">
        <v>12594</v>
      </c>
      <c r="O828" s="4"/>
      <c r="P828" t="s">
        <v>907</v>
      </c>
      <c r="Q828" s="3"/>
      <c r="R828" s="4"/>
      <c r="S828" t="s">
        <v>907</v>
      </c>
      <c r="T828" s="3" t="s">
        <v>12593</v>
      </c>
      <c r="U828" s="4" t="s">
        <v>12592</v>
      </c>
      <c r="V828" s="3" t="s">
        <v>12568</v>
      </c>
      <c r="W828" s="4"/>
      <c r="X828" s="3" t="s">
        <v>12591</v>
      </c>
      <c r="Y828" s="4"/>
      <c r="Z828" t="s">
        <v>907</v>
      </c>
      <c r="AA828" s="3" t="s">
        <v>12590</v>
      </c>
      <c r="AB828" s="4"/>
      <c r="AC828" s="3" t="s">
        <v>12589</v>
      </c>
      <c r="AD828" s="4"/>
      <c r="AE828" s="3" t="s">
        <v>12588</v>
      </c>
      <c r="AF828" s="4"/>
      <c r="AG828" s="3"/>
      <c r="AH828" s="4"/>
      <c r="AI828" s="3" t="s">
        <v>12587</v>
      </c>
      <c r="AJ828" s="4"/>
      <c r="AK828" s="3" t="s">
        <v>12586</v>
      </c>
      <c r="AL828" s="4"/>
      <c r="AM828" s="3" t="s">
        <v>12585</v>
      </c>
      <c r="AN828" s="4"/>
      <c r="AO828" s="3" t="s">
        <v>12584</v>
      </c>
      <c r="AP828" s="4"/>
      <c r="AQ828" s="3" t="s">
        <v>12583</v>
      </c>
      <c r="AR828" s="4"/>
      <c r="AS828" s="3" t="s">
        <v>12582</v>
      </c>
      <c r="AT828" s="4"/>
      <c r="AU828" s="3" t="s">
        <v>12581</v>
      </c>
      <c r="AV828" s="4"/>
      <c r="AW828" s="3" t="s">
        <v>12580</v>
      </c>
      <c r="AX828" s="4"/>
      <c r="AY828" s="3" t="s">
        <v>12579</v>
      </c>
      <c r="AZ828" s="4"/>
      <c r="BA828" s="3" t="s">
        <v>12578</v>
      </c>
      <c r="BB828" s="4"/>
      <c r="BC828" s="3" t="s">
        <v>12577</v>
      </c>
      <c r="BD828" s="4"/>
      <c r="BE828" s="3" t="s">
        <v>12576</v>
      </c>
    </row>
    <row r="829" spans="2:57" customFormat="1">
      <c r="B829" t="str">
        <f>IFERROR(VLOOKUP(E829,Swadesh!$C$6:$D$212,2,FALSE),"")</f>
        <v/>
      </c>
      <c r="D829" t="s">
        <v>12393</v>
      </c>
      <c r="E829" s="6" t="s">
        <v>12575</v>
      </c>
      <c r="F829" s="5">
        <v>11.83</v>
      </c>
      <c r="G829">
        <f t="shared" si="12"/>
        <v>3</v>
      </c>
      <c r="H829" s="3" t="s">
        <v>12574</v>
      </c>
      <c r="I829" s="4"/>
      <c r="J829" s="3" t="s">
        <v>12573</v>
      </c>
      <c r="K829" s="4" t="s">
        <v>12572</v>
      </c>
      <c r="L829" s="3" t="s">
        <v>12571</v>
      </c>
      <c r="M829" s="4"/>
      <c r="N829" s="3" t="s">
        <v>12570</v>
      </c>
      <c r="O829" s="4"/>
      <c r="P829" t="s">
        <v>907</v>
      </c>
      <c r="Q829" s="3"/>
      <c r="R829" s="4" t="s">
        <v>12569</v>
      </c>
      <c r="S829" t="s">
        <v>907</v>
      </c>
      <c r="T829" s="3" t="s">
        <v>12477</v>
      </c>
      <c r="U829" s="4"/>
      <c r="V829" s="3" t="s">
        <v>12568</v>
      </c>
      <c r="W829" s="4"/>
      <c r="X829" s="3" t="s">
        <v>12567</v>
      </c>
      <c r="Y829" s="4"/>
      <c r="Z829" t="s">
        <v>907</v>
      </c>
      <c r="AA829" s="3"/>
      <c r="AB829" s="4"/>
      <c r="AC829" s="3" t="s">
        <v>12566</v>
      </c>
      <c r="AD829" s="4" t="s">
        <v>12565</v>
      </c>
      <c r="AE829" s="3" t="s">
        <v>12564</v>
      </c>
      <c r="AF829" s="4" t="s">
        <v>12563</v>
      </c>
      <c r="AG829" s="3"/>
      <c r="AH829" s="4"/>
      <c r="AI829" s="3" t="s">
        <v>12562</v>
      </c>
      <c r="AJ829" s="4"/>
      <c r="AK829" s="3" t="s">
        <v>12561</v>
      </c>
      <c r="AL829" s="4"/>
      <c r="AM829" s="3" t="s">
        <v>12560</v>
      </c>
      <c r="AN829" s="4"/>
      <c r="AO829" s="3" t="s">
        <v>12559</v>
      </c>
      <c r="AP829" s="4"/>
      <c r="AQ829" s="3" t="s">
        <v>12558</v>
      </c>
      <c r="AR829" s="4"/>
      <c r="AS829" s="3" t="s">
        <v>12557</v>
      </c>
      <c r="AT829" s="4"/>
      <c r="AU829" s="3" t="s">
        <v>12556</v>
      </c>
      <c r="AV829" s="4"/>
      <c r="AW829" s="3" t="s">
        <v>12555</v>
      </c>
      <c r="AX829" s="4"/>
      <c r="AY829" s="3" t="s">
        <v>12554</v>
      </c>
      <c r="AZ829" s="4"/>
      <c r="BA829" s="3" t="s">
        <v>12553</v>
      </c>
      <c r="BB829" s="4"/>
      <c r="BC829" s="3" t="s">
        <v>12552</v>
      </c>
      <c r="BD829" s="4"/>
      <c r="BE829" s="3" t="s">
        <v>12551</v>
      </c>
    </row>
    <row r="830" spans="2:57" customFormat="1">
      <c r="B830" t="str">
        <f>IFERROR(VLOOKUP(E830,Swadesh!$C$6:$D$212,2,FALSE),"")</f>
        <v/>
      </c>
      <c r="D830" t="s">
        <v>12393</v>
      </c>
      <c r="E830" s="6" t="s">
        <v>12550</v>
      </c>
      <c r="F830" s="5">
        <v>11.84</v>
      </c>
      <c r="G830">
        <f t="shared" si="12"/>
        <v>3</v>
      </c>
      <c r="H830" s="3" t="s">
        <v>12549</v>
      </c>
      <c r="I830" s="4"/>
      <c r="J830" s="3" t="s">
        <v>12548</v>
      </c>
      <c r="K830" s="4" t="s">
        <v>12547</v>
      </c>
      <c r="L830" s="3" t="s">
        <v>12546</v>
      </c>
      <c r="M830" s="4"/>
      <c r="N830" s="3" t="s">
        <v>12545</v>
      </c>
      <c r="O830" s="4"/>
      <c r="P830" t="s">
        <v>907</v>
      </c>
      <c r="Q830" s="3"/>
      <c r="R830" s="4"/>
      <c r="S830" t="s">
        <v>907</v>
      </c>
      <c r="T830" s="3"/>
      <c r="U830" s="4"/>
      <c r="V830" s="3"/>
      <c r="W830" s="4"/>
      <c r="X830" s="3" t="s">
        <v>12544</v>
      </c>
      <c r="Y830" s="4"/>
      <c r="Z830" t="s">
        <v>907</v>
      </c>
      <c r="AA830" s="3"/>
      <c r="AB830" s="4"/>
      <c r="AC830" s="3" t="s">
        <v>12543</v>
      </c>
      <c r="AD830" s="4"/>
      <c r="AE830" s="3" t="s">
        <v>12542</v>
      </c>
      <c r="AF830" s="4" t="s">
        <v>12541</v>
      </c>
      <c r="AG830" s="3" t="s">
        <v>12540</v>
      </c>
      <c r="AH830" s="4"/>
      <c r="AI830" s="3" t="s">
        <v>12539</v>
      </c>
      <c r="AJ830" s="4"/>
      <c r="AK830" s="3" t="s">
        <v>12538</v>
      </c>
      <c r="AL830" s="4"/>
      <c r="AM830" s="3" t="s">
        <v>12537</v>
      </c>
      <c r="AN830" s="4"/>
      <c r="AO830" s="3" t="s">
        <v>12536</v>
      </c>
      <c r="AP830" s="4"/>
      <c r="AQ830" s="3" t="s">
        <v>12535</v>
      </c>
      <c r="AR830" s="4" t="s">
        <v>12534</v>
      </c>
      <c r="AS830" s="3" t="s">
        <v>923</v>
      </c>
      <c r="AT830" s="4"/>
      <c r="AU830" s="3" t="s">
        <v>12533</v>
      </c>
      <c r="AV830" s="4"/>
      <c r="AW830" s="3" t="s">
        <v>12532</v>
      </c>
      <c r="AX830" s="4"/>
      <c r="AY830" s="3" t="s">
        <v>12531</v>
      </c>
      <c r="AZ830" s="4"/>
      <c r="BA830" s="3" t="s">
        <v>12530</v>
      </c>
      <c r="BB830" s="4"/>
      <c r="BC830" s="3" t="s">
        <v>12529</v>
      </c>
      <c r="BD830" s="4"/>
      <c r="BE830" s="3" t="s">
        <v>12528</v>
      </c>
    </row>
    <row r="831" spans="2:57" customFormat="1">
      <c r="B831" t="str">
        <f>IFERROR(VLOOKUP(E831,Swadesh!$C$6:$D$212,2,FALSE),"")</f>
        <v/>
      </c>
      <c r="D831" t="s">
        <v>12393</v>
      </c>
      <c r="E831" s="6" t="s">
        <v>12527</v>
      </c>
      <c r="F831" s="5">
        <v>11.85</v>
      </c>
      <c r="G831">
        <f t="shared" si="12"/>
        <v>3</v>
      </c>
      <c r="H831" s="3" t="s">
        <v>12526</v>
      </c>
      <c r="I831" s="4"/>
      <c r="J831" s="3" t="s">
        <v>12525</v>
      </c>
      <c r="K831" s="4" t="s">
        <v>12524</v>
      </c>
      <c r="L831" s="3" t="s">
        <v>12523</v>
      </c>
      <c r="M831" s="4"/>
      <c r="N831" s="3" t="s">
        <v>12522</v>
      </c>
      <c r="O831" s="4"/>
      <c r="P831" t="s">
        <v>907</v>
      </c>
      <c r="Q831" s="3"/>
      <c r="R831" s="4"/>
      <c r="S831" t="s">
        <v>907</v>
      </c>
      <c r="T831" s="3"/>
      <c r="U831" s="4"/>
      <c r="V831" s="3"/>
      <c r="W831" s="4"/>
      <c r="X831" s="3" t="s">
        <v>12521</v>
      </c>
      <c r="Y831" s="4"/>
      <c r="Z831" t="s">
        <v>907</v>
      </c>
      <c r="AA831" s="3"/>
      <c r="AB831" s="4"/>
      <c r="AC831" s="3" t="s">
        <v>12520</v>
      </c>
      <c r="AD831" s="4"/>
      <c r="AE831" s="3" t="s">
        <v>12519</v>
      </c>
      <c r="AF831" s="4"/>
      <c r="AG831" s="3" t="s">
        <v>12518</v>
      </c>
      <c r="AH831" s="4"/>
      <c r="AI831" s="3" t="s">
        <v>12517</v>
      </c>
      <c r="AJ831" s="4"/>
      <c r="AK831" s="3" t="s">
        <v>12516</v>
      </c>
      <c r="AL831" s="4"/>
      <c r="AM831" s="3" t="s">
        <v>12515</v>
      </c>
      <c r="AN831" s="4"/>
      <c r="AO831" s="3" t="s">
        <v>12514</v>
      </c>
      <c r="AP831" s="4"/>
      <c r="AQ831" s="3" t="s">
        <v>12513</v>
      </c>
      <c r="AR831" s="4" t="s">
        <v>12512</v>
      </c>
      <c r="AS831" s="3" t="s">
        <v>12511</v>
      </c>
      <c r="AT831" s="4"/>
      <c r="AU831" s="3" t="s">
        <v>12510</v>
      </c>
      <c r="AV831" s="4"/>
      <c r="AW831" s="3" t="s">
        <v>12509</v>
      </c>
      <c r="AX831" s="4"/>
      <c r="AY831" s="3" t="s">
        <v>12508</v>
      </c>
      <c r="AZ831" s="4"/>
      <c r="BA831" s="3" t="s">
        <v>12507</v>
      </c>
      <c r="BB831" s="4"/>
      <c r="BC831" s="3" t="s">
        <v>12506</v>
      </c>
      <c r="BD831" s="4"/>
      <c r="BE831" s="3" t="s">
        <v>12505</v>
      </c>
    </row>
    <row r="832" spans="2:57" customFormat="1">
      <c r="B832" t="str">
        <f>IFERROR(VLOOKUP(E832,Swadesh!$C$6:$D$212,2,FALSE),"")</f>
        <v/>
      </c>
      <c r="D832" t="s">
        <v>12393</v>
      </c>
      <c r="E832" s="6" t="s">
        <v>12504</v>
      </c>
      <c r="F832" s="5">
        <v>11.86</v>
      </c>
      <c r="G832">
        <f t="shared" si="12"/>
        <v>3</v>
      </c>
      <c r="H832" s="3" t="s">
        <v>12503</v>
      </c>
      <c r="I832" s="4"/>
      <c r="J832" s="3" t="s">
        <v>12502</v>
      </c>
      <c r="K832" s="4"/>
      <c r="L832" s="3" t="s">
        <v>12501</v>
      </c>
      <c r="M832" s="4"/>
      <c r="N832" s="3" t="s">
        <v>12500</v>
      </c>
      <c r="O832" s="4"/>
      <c r="P832" t="s">
        <v>907</v>
      </c>
      <c r="Q832" s="3"/>
      <c r="R832" s="4"/>
      <c r="S832" t="s">
        <v>907</v>
      </c>
      <c r="T832" s="3"/>
      <c r="U832" s="4"/>
      <c r="V832" s="3" t="s">
        <v>12499</v>
      </c>
      <c r="W832" s="4"/>
      <c r="X832" s="3" t="s">
        <v>12498</v>
      </c>
      <c r="Y832" s="4"/>
      <c r="Z832" t="s">
        <v>907</v>
      </c>
      <c r="AA832" s="3"/>
      <c r="AB832" s="4"/>
      <c r="AC832" s="3" t="s">
        <v>12497</v>
      </c>
      <c r="AD832" s="4"/>
      <c r="AE832" s="3" t="s">
        <v>12496</v>
      </c>
      <c r="AF832" s="4"/>
      <c r="AG832" s="3"/>
      <c r="AH832" s="4"/>
      <c r="AI832" s="3" t="s">
        <v>12495</v>
      </c>
      <c r="AJ832" s="4"/>
      <c r="AK832" s="3" t="s">
        <v>12494</v>
      </c>
      <c r="AL832" s="4"/>
      <c r="AM832" s="3" t="s">
        <v>12493</v>
      </c>
      <c r="AN832" s="4"/>
      <c r="AO832" s="3" t="s">
        <v>12492</v>
      </c>
      <c r="AP832" s="4"/>
      <c r="AQ832" s="3" t="s">
        <v>12491</v>
      </c>
      <c r="AR832" s="4"/>
      <c r="AS832" s="3" t="s">
        <v>923</v>
      </c>
      <c r="AT832" s="4"/>
      <c r="AU832" s="3" t="s">
        <v>12490</v>
      </c>
      <c r="AV832" s="4" t="s">
        <v>12489</v>
      </c>
      <c r="AW832" s="3" t="s">
        <v>12488</v>
      </c>
      <c r="AX832" s="4" t="s">
        <v>12487</v>
      </c>
      <c r="AY832" s="3" t="s">
        <v>12486</v>
      </c>
      <c r="AZ832" s="4"/>
      <c r="BA832" s="3" t="s">
        <v>12485</v>
      </c>
      <c r="BB832" s="4"/>
      <c r="BC832" s="3" t="s">
        <v>12484</v>
      </c>
      <c r="BD832" s="4"/>
      <c r="BE832" s="3" t="s">
        <v>12483</v>
      </c>
    </row>
    <row r="833" spans="2:57" customFormat="1">
      <c r="B833" t="str">
        <f>IFERROR(VLOOKUP(E833,Swadesh!$C$6:$D$212,2,FALSE),"")</f>
        <v/>
      </c>
      <c r="D833" t="s">
        <v>12393</v>
      </c>
      <c r="E833" s="6" t="s">
        <v>12482</v>
      </c>
      <c r="F833" s="5">
        <v>11.87</v>
      </c>
      <c r="G833">
        <f t="shared" si="12"/>
        <v>3</v>
      </c>
      <c r="H833" s="3" t="s">
        <v>12481</v>
      </c>
      <c r="I833" s="4"/>
      <c r="J833" s="3" t="s">
        <v>12480</v>
      </c>
      <c r="K833" s="4"/>
      <c r="L833" s="3" t="s">
        <v>12479</v>
      </c>
      <c r="M833" s="4"/>
      <c r="N833" s="3" t="s">
        <v>12478</v>
      </c>
      <c r="O833" s="4"/>
      <c r="P833" t="s">
        <v>907</v>
      </c>
      <c r="Q833" s="3"/>
      <c r="R833" s="4"/>
      <c r="S833" t="s">
        <v>907</v>
      </c>
      <c r="T833" s="3" t="s">
        <v>12477</v>
      </c>
      <c r="U833" s="4"/>
      <c r="V833" s="3" t="s">
        <v>12476</v>
      </c>
      <c r="W833" s="4"/>
      <c r="X833" s="3" t="s">
        <v>12475</v>
      </c>
      <c r="Y833" s="4"/>
      <c r="Z833" t="s">
        <v>907</v>
      </c>
      <c r="AA833" s="3" t="s">
        <v>12474</v>
      </c>
      <c r="AB833" s="4"/>
      <c r="AC833" s="3" t="s">
        <v>12473</v>
      </c>
      <c r="AD833" s="4"/>
      <c r="AE833" s="3" t="s">
        <v>12472</v>
      </c>
      <c r="AF833" s="4"/>
      <c r="AG833" s="3" t="s">
        <v>12471</v>
      </c>
      <c r="AH833" s="4"/>
      <c r="AI833" s="3" t="s">
        <v>12467</v>
      </c>
      <c r="AJ833" s="4"/>
      <c r="AK833" s="3" t="s">
        <v>12470</v>
      </c>
      <c r="AL833" s="4"/>
      <c r="AM833" s="3" t="s">
        <v>12469</v>
      </c>
      <c r="AN833" s="4"/>
      <c r="AO833" s="3" t="s">
        <v>12468</v>
      </c>
      <c r="AP833" s="4"/>
      <c r="AQ833" s="3" t="s">
        <v>12467</v>
      </c>
      <c r="AR833" s="4"/>
      <c r="AS833" s="3" t="s">
        <v>12466</v>
      </c>
      <c r="AT833" s="4"/>
      <c r="AU833" s="3" t="s">
        <v>12465</v>
      </c>
      <c r="AV833" s="4"/>
      <c r="AW833" s="3" t="s">
        <v>12464</v>
      </c>
      <c r="AX833" s="4"/>
      <c r="AY833" s="3" t="s">
        <v>12463</v>
      </c>
      <c r="AZ833" s="4"/>
      <c r="BA833" s="3" t="s">
        <v>12462</v>
      </c>
      <c r="BB833" s="4"/>
      <c r="BC833" s="3" t="s">
        <v>12461</v>
      </c>
      <c r="BD833" s="4"/>
      <c r="BE833" s="3" t="s">
        <v>12460</v>
      </c>
    </row>
    <row r="834" spans="2:57" customFormat="1">
      <c r="B834" t="str">
        <f>IFERROR(VLOOKUP(E834,Swadesh!$C$6:$D$212,2,FALSE),"")</f>
        <v/>
      </c>
      <c r="D834" t="s">
        <v>12393</v>
      </c>
      <c r="E834" s="6" t="s">
        <v>12459</v>
      </c>
      <c r="F834" s="5">
        <v>11.88</v>
      </c>
      <c r="G834">
        <f t="shared" si="12"/>
        <v>3</v>
      </c>
      <c r="H834" s="3" t="s">
        <v>12458</v>
      </c>
      <c r="I834" s="4"/>
      <c r="J834" s="3" t="s">
        <v>12457</v>
      </c>
      <c r="K834" s="4"/>
      <c r="L834" s="3" t="s">
        <v>12456</v>
      </c>
      <c r="M834" s="4"/>
      <c r="N834" s="3" t="s">
        <v>12455</v>
      </c>
      <c r="O834" s="4"/>
      <c r="P834" t="s">
        <v>907</v>
      </c>
      <c r="Q834" s="3"/>
      <c r="R834" s="4"/>
      <c r="S834" t="s">
        <v>907</v>
      </c>
      <c r="T834" s="3"/>
      <c r="U834" s="4"/>
      <c r="V834" s="3" t="s">
        <v>12454</v>
      </c>
      <c r="W834" s="4"/>
      <c r="X834" s="3" t="s">
        <v>7369</v>
      </c>
      <c r="Y834" s="4"/>
      <c r="Z834" t="s">
        <v>907</v>
      </c>
      <c r="AA834" s="3" t="s">
        <v>12453</v>
      </c>
      <c r="AB834" s="4"/>
      <c r="AC834" s="3" t="s">
        <v>12452</v>
      </c>
      <c r="AD834" s="4"/>
      <c r="AE834" s="3" t="s">
        <v>12451</v>
      </c>
      <c r="AF834" s="4"/>
      <c r="AG834" s="3" t="s">
        <v>12450</v>
      </c>
      <c r="AH834" s="4"/>
      <c r="AI834" s="3" t="s">
        <v>12449</v>
      </c>
      <c r="AJ834" s="4"/>
      <c r="AK834" s="3" t="s">
        <v>12448</v>
      </c>
      <c r="AL834" s="4"/>
      <c r="AM834" s="3" t="s">
        <v>12447</v>
      </c>
      <c r="AN834" s="4"/>
      <c r="AO834" s="3" t="s">
        <v>12446</v>
      </c>
      <c r="AP834" s="4"/>
      <c r="AQ834" s="3" t="s">
        <v>12445</v>
      </c>
      <c r="AR834" s="4"/>
      <c r="AS834" s="3" t="s">
        <v>12444</v>
      </c>
      <c r="AT834" s="4"/>
      <c r="AU834" s="3" t="s">
        <v>12443</v>
      </c>
      <c r="AV834" s="4"/>
      <c r="AW834" s="3" t="s">
        <v>12442</v>
      </c>
      <c r="AX834" s="4"/>
      <c r="AY834" s="3" t="s">
        <v>12441</v>
      </c>
      <c r="AZ834" s="4"/>
      <c r="BA834" s="3" t="s">
        <v>12440</v>
      </c>
      <c r="BB834" s="4"/>
      <c r="BC834" s="3" t="s">
        <v>12439</v>
      </c>
      <c r="BD834" s="4"/>
      <c r="BE834" s="3" t="s">
        <v>12438</v>
      </c>
    </row>
    <row r="835" spans="2:57" customFormat="1">
      <c r="B835" t="str">
        <f>IFERROR(VLOOKUP(E835,Swadesh!$C$6:$D$212,2,FALSE),"")</f>
        <v/>
      </c>
      <c r="D835" t="s">
        <v>12393</v>
      </c>
      <c r="E835" s="6" t="s">
        <v>12437</v>
      </c>
      <c r="F835" s="5">
        <v>11.89</v>
      </c>
      <c r="G835">
        <f t="shared" ref="G835:G898" si="13">LEN(F835)-2</f>
        <v>3</v>
      </c>
      <c r="H835" s="3" t="s">
        <v>12436</v>
      </c>
      <c r="I835" s="4"/>
      <c r="J835" s="3" t="s">
        <v>12435</v>
      </c>
      <c r="K835" s="4" t="s">
        <v>959</v>
      </c>
      <c r="L835" s="3" t="s">
        <v>12434</v>
      </c>
      <c r="M835" s="4"/>
      <c r="N835" s="3" t="s">
        <v>12433</v>
      </c>
      <c r="O835" s="4"/>
      <c r="P835" t="s">
        <v>907</v>
      </c>
      <c r="Q835" s="3"/>
      <c r="R835" s="4"/>
      <c r="S835" t="s">
        <v>907</v>
      </c>
      <c r="T835" s="3" t="s">
        <v>12432</v>
      </c>
      <c r="U835" s="4"/>
      <c r="V835" s="3"/>
      <c r="W835" s="4"/>
      <c r="X835" s="3" t="s">
        <v>12431</v>
      </c>
      <c r="Y835" s="4"/>
      <c r="Z835" t="s">
        <v>907</v>
      </c>
      <c r="AA835" s="3" t="s">
        <v>12430</v>
      </c>
      <c r="AB835" s="4" t="s">
        <v>12429</v>
      </c>
      <c r="AC835" s="3" t="s">
        <v>12428</v>
      </c>
      <c r="AD835" s="4"/>
      <c r="AE835" s="3" t="s">
        <v>12427</v>
      </c>
      <c r="AF835" s="4" t="s">
        <v>12426</v>
      </c>
      <c r="AG835" s="3"/>
      <c r="AH835" s="4"/>
      <c r="AI835" s="3" t="s">
        <v>12425</v>
      </c>
      <c r="AJ835" s="4"/>
      <c r="AK835" s="3" t="s">
        <v>12424</v>
      </c>
      <c r="AL835" s="4"/>
      <c r="AM835" s="3" t="s">
        <v>12423</v>
      </c>
      <c r="AN835" s="4"/>
      <c r="AO835" s="3" t="s">
        <v>12422</v>
      </c>
      <c r="AP835" s="4"/>
      <c r="AQ835" s="3" t="s">
        <v>12421</v>
      </c>
      <c r="AR835" s="4"/>
      <c r="AS835" s="3" t="s">
        <v>923</v>
      </c>
      <c r="AT835" s="4"/>
      <c r="AU835" s="3" t="s">
        <v>12420</v>
      </c>
      <c r="AV835" s="4"/>
      <c r="AW835" s="3" t="s">
        <v>12419</v>
      </c>
      <c r="AX835" s="4"/>
      <c r="AY835" s="3" t="s">
        <v>12418</v>
      </c>
      <c r="AZ835" s="4"/>
      <c r="BA835" s="3" t="s">
        <v>12417</v>
      </c>
      <c r="BB835" s="4"/>
      <c r="BC835" s="3" t="s">
        <v>12416</v>
      </c>
      <c r="BD835" s="4"/>
      <c r="BE835" s="3" t="s">
        <v>12415</v>
      </c>
    </row>
    <row r="836" spans="2:57" customFormat="1">
      <c r="B836" t="str">
        <f>IFERROR(VLOOKUP(E836,Swadesh!$C$6:$D$212,2,FALSE),"")</f>
        <v/>
      </c>
      <c r="D836" t="s">
        <v>12393</v>
      </c>
      <c r="E836" s="6" t="s">
        <v>12414</v>
      </c>
      <c r="F836" s="5">
        <v>11.91</v>
      </c>
      <c r="G836">
        <f t="shared" si="13"/>
        <v>3</v>
      </c>
      <c r="H836" s="3" t="s">
        <v>12413</v>
      </c>
      <c r="I836" s="4"/>
      <c r="J836" s="3" t="s">
        <v>11814</v>
      </c>
      <c r="K836" s="4" t="s">
        <v>1932</v>
      </c>
      <c r="L836" s="3" t="s">
        <v>12412</v>
      </c>
      <c r="M836" s="4"/>
      <c r="N836" s="3" t="s">
        <v>12411</v>
      </c>
      <c r="O836" s="4"/>
      <c r="P836" t="s">
        <v>907</v>
      </c>
      <c r="Q836" s="3"/>
      <c r="R836" s="4" t="s">
        <v>12410</v>
      </c>
      <c r="S836" t="s">
        <v>907</v>
      </c>
      <c r="T836" s="3" t="s">
        <v>12409</v>
      </c>
      <c r="U836" s="4"/>
      <c r="V836" s="3" t="s">
        <v>12408</v>
      </c>
      <c r="W836" s="4"/>
      <c r="X836" s="3" t="s">
        <v>12407</v>
      </c>
      <c r="Y836" s="4"/>
      <c r="Z836" t="s">
        <v>907</v>
      </c>
      <c r="AA836" s="3" t="s">
        <v>12406</v>
      </c>
      <c r="AB836" s="4"/>
      <c r="AC836" s="3" t="s">
        <v>12405</v>
      </c>
      <c r="AD836" s="4"/>
      <c r="AE836" s="3" t="s">
        <v>12404</v>
      </c>
      <c r="AF836" s="4"/>
      <c r="AG836" s="3"/>
      <c r="AH836" s="4"/>
      <c r="AI836" s="3" t="s">
        <v>12403</v>
      </c>
      <c r="AJ836" s="4"/>
      <c r="AK836" s="3" t="s">
        <v>12402</v>
      </c>
      <c r="AL836" s="4"/>
      <c r="AM836" s="3" t="s">
        <v>12401</v>
      </c>
      <c r="AN836" s="4"/>
      <c r="AO836" s="3"/>
      <c r="AP836" s="4"/>
      <c r="AQ836" s="3" t="s">
        <v>12400</v>
      </c>
      <c r="AR836" s="4"/>
      <c r="AS836" s="3" t="s">
        <v>12399</v>
      </c>
      <c r="AT836" s="4"/>
      <c r="AU836" s="3" t="s">
        <v>12398</v>
      </c>
      <c r="AV836" s="4"/>
      <c r="AW836" s="3" t="s">
        <v>12397</v>
      </c>
      <c r="AX836" s="4"/>
      <c r="AY836" s="3" t="s">
        <v>12396</v>
      </c>
      <c r="AZ836" s="4"/>
      <c r="BA836" s="3" t="s">
        <v>12395</v>
      </c>
      <c r="BB836" s="4"/>
      <c r="BC836" s="3" t="s">
        <v>12394</v>
      </c>
      <c r="BD836" s="4"/>
      <c r="BE836" s="3" t="s">
        <v>11793</v>
      </c>
    </row>
    <row r="837" spans="2:57" customFormat="1">
      <c r="B837" t="str">
        <f>IFERROR(VLOOKUP(E837,Swadesh!$C$6:$D$212,2,FALSE),"")</f>
        <v/>
      </c>
      <c r="D837" t="s">
        <v>12393</v>
      </c>
      <c r="E837" s="6" t="s">
        <v>12392</v>
      </c>
      <c r="F837" s="5">
        <v>11.92</v>
      </c>
      <c r="G837">
        <f t="shared" si="13"/>
        <v>3</v>
      </c>
      <c r="H837" s="3"/>
      <c r="I837" s="4"/>
      <c r="J837" s="3" t="s">
        <v>12391</v>
      </c>
      <c r="K837" s="4"/>
      <c r="L837" s="3" t="s">
        <v>12390</v>
      </c>
      <c r="M837" s="4"/>
      <c r="N837" s="3" t="s">
        <v>12389</v>
      </c>
      <c r="O837" s="4"/>
      <c r="P837" t="s">
        <v>907</v>
      </c>
      <c r="Q837" s="3"/>
      <c r="R837" s="4"/>
      <c r="S837" t="s">
        <v>907</v>
      </c>
      <c r="T837" s="3" t="s">
        <v>12388</v>
      </c>
      <c r="U837" s="4"/>
      <c r="V837" s="3" t="s">
        <v>12387</v>
      </c>
      <c r="W837" s="4"/>
      <c r="X837" s="3" t="s">
        <v>12386</v>
      </c>
      <c r="Y837" s="4"/>
      <c r="Z837" t="s">
        <v>907</v>
      </c>
      <c r="AA837" s="3"/>
      <c r="AB837" s="4"/>
      <c r="AC837" s="3" t="s">
        <v>12385</v>
      </c>
      <c r="AD837" s="4"/>
      <c r="AE837" s="3" t="s">
        <v>12384</v>
      </c>
      <c r="AF837" s="4"/>
      <c r="AG837" s="3"/>
      <c r="AH837" s="4"/>
      <c r="AI837" s="3" t="s">
        <v>12383</v>
      </c>
      <c r="AJ837" s="4"/>
      <c r="AK837" s="3" t="s">
        <v>12382</v>
      </c>
      <c r="AL837" s="4"/>
      <c r="AM837" s="3" t="s">
        <v>12381</v>
      </c>
      <c r="AN837" s="4"/>
      <c r="AO837" s="3"/>
      <c r="AP837" s="4"/>
      <c r="AQ837" s="3" t="s">
        <v>12380</v>
      </c>
      <c r="AR837" s="4"/>
      <c r="AS837" s="3" t="s">
        <v>923</v>
      </c>
      <c r="AT837" s="4"/>
      <c r="AU837" s="3" t="s">
        <v>12379</v>
      </c>
      <c r="AV837" s="4"/>
      <c r="AW837" s="3" t="s">
        <v>12378</v>
      </c>
      <c r="AX837" s="4" t="s">
        <v>12377</v>
      </c>
      <c r="AY837" s="3" t="s">
        <v>12376</v>
      </c>
      <c r="AZ837" s="4"/>
      <c r="BA837" s="3" t="s">
        <v>12375</v>
      </c>
      <c r="BB837" s="4"/>
      <c r="BC837" s="3" t="s">
        <v>12374</v>
      </c>
      <c r="BD837" s="4"/>
      <c r="BE837" s="3" t="s">
        <v>12373</v>
      </c>
    </row>
    <row r="838" spans="2:57" customFormat="1">
      <c r="B838" t="str">
        <f>IFERROR(VLOOKUP(E838,Swadesh!$C$6:$D$212,2,FALSE),"")</f>
        <v/>
      </c>
      <c r="D838" t="s">
        <v>10580</v>
      </c>
      <c r="E838" s="6" t="s">
        <v>12372</v>
      </c>
      <c r="F838" s="5">
        <v>12.1</v>
      </c>
      <c r="G838">
        <f t="shared" si="13"/>
        <v>2</v>
      </c>
      <c r="H838" s="3" t="s">
        <v>12371</v>
      </c>
      <c r="I838" s="4" t="s">
        <v>12370</v>
      </c>
      <c r="J838" s="3" t="s">
        <v>12349</v>
      </c>
      <c r="K838" s="4"/>
      <c r="L838" s="3" t="s">
        <v>12369</v>
      </c>
      <c r="M838" s="4"/>
      <c r="N838" s="3" t="s">
        <v>12368</v>
      </c>
      <c r="O838" s="4"/>
      <c r="P838" t="s">
        <v>907</v>
      </c>
      <c r="Q838" s="3"/>
      <c r="R838" s="4"/>
      <c r="S838" t="s">
        <v>907</v>
      </c>
      <c r="T838" s="3"/>
      <c r="U838" s="4"/>
      <c r="V838" s="3" t="s">
        <v>12367</v>
      </c>
      <c r="W838" s="4"/>
      <c r="X838" s="3" t="s">
        <v>12366</v>
      </c>
      <c r="Y838" s="4"/>
      <c r="Z838" t="s">
        <v>907</v>
      </c>
      <c r="AA838" s="3"/>
      <c r="AB838" s="4"/>
      <c r="AC838" s="3" t="s">
        <v>12365</v>
      </c>
      <c r="AD838" s="4"/>
      <c r="AE838" s="3" t="s">
        <v>12364</v>
      </c>
      <c r="AF838" s="4"/>
      <c r="AG838" s="3"/>
      <c r="AH838" s="4"/>
      <c r="AI838" s="3" t="s">
        <v>12363</v>
      </c>
      <c r="AJ838" s="4"/>
      <c r="AK838" s="3" t="s">
        <v>12362</v>
      </c>
      <c r="AL838" s="4"/>
      <c r="AM838" s="3" t="s">
        <v>12361</v>
      </c>
      <c r="AN838" s="4"/>
      <c r="AO838" s="3"/>
      <c r="AP838" s="4"/>
      <c r="AQ838" s="3" t="s">
        <v>12360</v>
      </c>
      <c r="AR838" s="4"/>
      <c r="AS838" s="3" t="s">
        <v>12359</v>
      </c>
      <c r="AT838" s="4" t="s">
        <v>12358</v>
      </c>
      <c r="AU838" s="3" t="s">
        <v>12357</v>
      </c>
      <c r="AV838" s="4"/>
      <c r="AW838" s="3" t="s">
        <v>12356</v>
      </c>
      <c r="AX838" s="4"/>
      <c r="AY838" s="3" t="s">
        <v>12355</v>
      </c>
      <c r="AZ838" s="4"/>
      <c r="BA838" s="3" t="s">
        <v>12354</v>
      </c>
      <c r="BB838" s="4"/>
      <c r="BC838" s="3" t="s">
        <v>12353</v>
      </c>
      <c r="BD838" s="4"/>
      <c r="BE838" s="3" t="s">
        <v>12352</v>
      </c>
    </row>
    <row r="839" spans="2:57" customFormat="1">
      <c r="B839" t="str">
        <f>IFERROR(VLOOKUP(E839,Swadesh!$C$6:$D$212,2,FALSE),"")</f>
        <v/>
      </c>
      <c r="D839" t="s">
        <v>10580</v>
      </c>
      <c r="E839" s="6" t="s">
        <v>12351</v>
      </c>
      <c r="F839" s="5">
        <v>12.11</v>
      </c>
      <c r="G839">
        <f t="shared" si="13"/>
        <v>3</v>
      </c>
      <c r="H839" s="3" t="s">
        <v>12350</v>
      </c>
      <c r="I839" s="4"/>
      <c r="J839" s="3" t="s">
        <v>12349</v>
      </c>
      <c r="K839" s="4"/>
      <c r="L839" s="3" t="s">
        <v>12348</v>
      </c>
      <c r="M839" s="4"/>
      <c r="N839" s="3" t="s">
        <v>12347</v>
      </c>
      <c r="O839" s="4"/>
      <c r="P839" t="s">
        <v>907</v>
      </c>
      <c r="Q839" s="3"/>
      <c r="R839" s="4" t="s">
        <v>12346</v>
      </c>
      <c r="S839" t="s">
        <v>907</v>
      </c>
      <c r="T839" s="3" t="s">
        <v>12345</v>
      </c>
      <c r="U839" s="4"/>
      <c r="V839" s="3" t="s">
        <v>12344</v>
      </c>
      <c r="W839" s="4"/>
      <c r="X839" s="3" t="s">
        <v>12343</v>
      </c>
      <c r="Y839" s="4"/>
      <c r="Z839" t="s">
        <v>907</v>
      </c>
      <c r="AA839" s="3" t="s">
        <v>12342</v>
      </c>
      <c r="AB839" s="4" t="s">
        <v>12341</v>
      </c>
      <c r="AC839" s="3" t="s">
        <v>12340</v>
      </c>
      <c r="AD839" s="4"/>
      <c r="AE839" s="3" t="s">
        <v>12339</v>
      </c>
      <c r="AF839" s="4"/>
      <c r="AG839" s="3"/>
      <c r="AH839" s="4"/>
      <c r="AI839" s="3" t="s">
        <v>12338</v>
      </c>
      <c r="AJ839" s="4"/>
      <c r="AK839" s="3" t="s">
        <v>12337</v>
      </c>
      <c r="AL839" s="4"/>
      <c r="AM839" s="3" t="s">
        <v>12336</v>
      </c>
      <c r="AN839" s="4"/>
      <c r="AO839" s="3"/>
      <c r="AP839" s="4"/>
      <c r="AQ839" s="3" t="s">
        <v>12335</v>
      </c>
      <c r="AR839" s="4"/>
      <c r="AS839" s="3" t="s">
        <v>12334</v>
      </c>
      <c r="AT839" s="4"/>
      <c r="AU839" s="3" t="s">
        <v>12333</v>
      </c>
      <c r="AV839" s="4"/>
      <c r="AW839" s="3" t="s">
        <v>12332</v>
      </c>
      <c r="AX839" s="4"/>
      <c r="AY839" s="3" t="s">
        <v>12331</v>
      </c>
      <c r="AZ839" s="4"/>
      <c r="BA839" s="3" t="s">
        <v>12330</v>
      </c>
      <c r="BB839" s="4"/>
      <c r="BC839" s="3" t="s">
        <v>12329</v>
      </c>
      <c r="BD839" s="4"/>
      <c r="BE839" s="3" t="s">
        <v>12328</v>
      </c>
    </row>
    <row r="840" spans="2:57" customFormat="1">
      <c r="B840" t="str">
        <f>IFERROR(VLOOKUP(E840,Swadesh!$C$6:$D$212,2,FALSE),"")</f>
        <v/>
      </c>
      <c r="D840" t="s">
        <v>10580</v>
      </c>
      <c r="E840" s="6" t="s">
        <v>12327</v>
      </c>
      <c r="F840" s="5">
        <v>12.2</v>
      </c>
      <c r="G840">
        <f t="shared" si="13"/>
        <v>2</v>
      </c>
      <c r="H840" s="3" t="s">
        <v>12326</v>
      </c>
      <c r="I840" s="4"/>
      <c r="J840" s="3" t="s">
        <v>12325</v>
      </c>
      <c r="K840" s="4"/>
      <c r="L840" s="3" t="s">
        <v>12324</v>
      </c>
      <c r="M840" s="4"/>
      <c r="N840" s="3" t="s">
        <v>12323</v>
      </c>
      <c r="O840" s="4"/>
      <c r="P840" t="s">
        <v>907</v>
      </c>
      <c r="Q840" s="3"/>
      <c r="R840" s="4"/>
      <c r="S840" t="s">
        <v>907</v>
      </c>
      <c r="T840" s="3"/>
      <c r="U840" s="4"/>
      <c r="V840" s="3" t="s">
        <v>12322</v>
      </c>
      <c r="W840" s="4"/>
      <c r="X840" s="3" t="s">
        <v>12321</v>
      </c>
      <c r="Y840" s="4"/>
      <c r="Z840" t="s">
        <v>907</v>
      </c>
      <c r="AA840" s="3" t="s">
        <v>12320</v>
      </c>
      <c r="AB840" s="4" t="s">
        <v>12319</v>
      </c>
      <c r="AC840" s="3" t="s">
        <v>12318</v>
      </c>
      <c r="AD840" s="4"/>
      <c r="AE840" s="3" t="s">
        <v>12317</v>
      </c>
      <c r="AF840" s="4"/>
      <c r="AG840" s="3"/>
      <c r="AH840" s="4"/>
      <c r="AI840" s="3" t="s">
        <v>12316</v>
      </c>
      <c r="AJ840" s="4"/>
      <c r="AK840" s="3" t="s">
        <v>12315</v>
      </c>
      <c r="AL840" s="4"/>
      <c r="AM840" s="3" t="s">
        <v>12314</v>
      </c>
      <c r="AN840" s="4"/>
      <c r="AO840" s="3"/>
      <c r="AP840" s="4"/>
      <c r="AQ840" s="3" t="s">
        <v>12313</v>
      </c>
      <c r="AR840" s="4"/>
      <c r="AS840" s="3" t="s">
        <v>923</v>
      </c>
      <c r="AT840" s="4"/>
      <c r="AU840" s="3" t="s">
        <v>12312</v>
      </c>
      <c r="AV840" s="4"/>
      <c r="AW840" s="3" t="s">
        <v>12311</v>
      </c>
      <c r="AX840" s="4"/>
      <c r="AY840" s="3" t="s">
        <v>12310</v>
      </c>
      <c r="AZ840" s="4"/>
      <c r="BA840" s="3" t="s">
        <v>12309</v>
      </c>
      <c r="BB840" s="4"/>
      <c r="BC840" s="3" t="s">
        <v>12308</v>
      </c>
      <c r="BD840" s="4"/>
      <c r="BE840" s="3" t="s">
        <v>12307</v>
      </c>
    </row>
    <row r="841" spans="2:57" customFormat="1">
      <c r="B841" t="str">
        <f>IFERROR(VLOOKUP(E841,Swadesh!$C$6:$D$212,2,FALSE),"")</f>
        <v/>
      </c>
      <c r="D841" t="s">
        <v>10580</v>
      </c>
      <c r="E841" s="6" t="s">
        <v>12306</v>
      </c>
      <c r="F841" s="5">
        <v>12.3</v>
      </c>
      <c r="G841">
        <f t="shared" si="13"/>
        <v>2</v>
      </c>
      <c r="H841" s="3" t="s">
        <v>12305</v>
      </c>
      <c r="I841" s="4"/>
      <c r="J841" s="3" t="s">
        <v>12304</v>
      </c>
      <c r="K841" s="4"/>
      <c r="L841" s="3" t="s">
        <v>12303</v>
      </c>
      <c r="M841" s="4"/>
      <c r="N841" s="3" t="s">
        <v>12302</v>
      </c>
      <c r="O841" s="4"/>
      <c r="P841" t="s">
        <v>907</v>
      </c>
      <c r="Q841" s="3"/>
      <c r="R841" s="4" t="s">
        <v>12301</v>
      </c>
      <c r="S841" t="s">
        <v>907</v>
      </c>
      <c r="T841" s="3" t="s">
        <v>12300</v>
      </c>
      <c r="U841" s="4"/>
      <c r="V841" s="3" t="s">
        <v>12299</v>
      </c>
      <c r="W841" s="4"/>
      <c r="X841" s="3" t="s">
        <v>12298</v>
      </c>
      <c r="Y841" s="4"/>
      <c r="Z841" t="s">
        <v>907</v>
      </c>
      <c r="AA841" s="3" t="s">
        <v>12297</v>
      </c>
      <c r="AB841" s="4"/>
      <c r="AC841" s="3" t="s">
        <v>12296</v>
      </c>
      <c r="AD841" s="4"/>
      <c r="AE841" s="3" t="s">
        <v>12175</v>
      </c>
      <c r="AF841" s="4"/>
      <c r="AG841" s="3"/>
      <c r="AH841" s="4"/>
      <c r="AI841" s="3" t="s">
        <v>12295</v>
      </c>
      <c r="AJ841" s="4"/>
      <c r="AK841" s="3" t="s">
        <v>12294</v>
      </c>
      <c r="AL841" s="4"/>
      <c r="AM841" s="3" t="s">
        <v>12293</v>
      </c>
      <c r="AN841" s="4"/>
      <c r="AO841" s="3"/>
      <c r="AP841" s="4"/>
      <c r="AQ841" s="3" t="s">
        <v>12292</v>
      </c>
      <c r="AR841" s="4"/>
      <c r="AS841" s="3" t="s">
        <v>12291</v>
      </c>
      <c r="AT841" s="4"/>
      <c r="AU841" s="3" t="s">
        <v>12169</v>
      </c>
      <c r="AV841" s="4"/>
      <c r="AW841" s="3" t="s">
        <v>12290</v>
      </c>
      <c r="AX841" s="4" t="s">
        <v>12289</v>
      </c>
      <c r="AY841" s="3" t="s">
        <v>12167</v>
      </c>
      <c r="AZ841" s="4"/>
      <c r="BA841" s="3" t="s">
        <v>12288</v>
      </c>
      <c r="BB841" s="4"/>
      <c r="BC841" s="3" t="s">
        <v>12287</v>
      </c>
      <c r="BD841" s="4"/>
      <c r="BE841" s="3" t="s">
        <v>12286</v>
      </c>
    </row>
    <row r="842" spans="2:57" customFormat="1">
      <c r="B842" t="str">
        <f>IFERROR(VLOOKUP(E842,Swadesh!$C$6:$D$212,2,FALSE),"")</f>
        <v/>
      </c>
      <c r="D842" t="s">
        <v>10580</v>
      </c>
      <c r="E842" s="6" t="s">
        <v>12285</v>
      </c>
      <c r="F842" s="5">
        <v>12.4</v>
      </c>
      <c r="G842">
        <f t="shared" si="13"/>
        <v>2</v>
      </c>
      <c r="H842" s="3" t="s">
        <v>12284</v>
      </c>
      <c r="I842" s="4" t="s">
        <v>12283</v>
      </c>
      <c r="J842" s="3" t="s">
        <v>12282</v>
      </c>
      <c r="K842" s="4"/>
      <c r="L842" s="3" t="s">
        <v>12281</v>
      </c>
      <c r="M842" s="4"/>
      <c r="N842" s="3" t="s">
        <v>12280</v>
      </c>
      <c r="O842" s="4"/>
      <c r="P842" t="s">
        <v>907</v>
      </c>
      <c r="Q842" s="3"/>
      <c r="R842" s="4" t="s">
        <v>12279</v>
      </c>
      <c r="S842" t="s">
        <v>907</v>
      </c>
      <c r="T842" s="3" t="s">
        <v>12278</v>
      </c>
      <c r="U842" s="4"/>
      <c r="V842" s="3" t="s">
        <v>12277</v>
      </c>
      <c r="W842" s="4"/>
      <c r="X842" s="3" t="s">
        <v>12276</v>
      </c>
      <c r="Y842" s="4"/>
      <c r="Z842" t="s">
        <v>907</v>
      </c>
      <c r="AA842" s="3" t="s">
        <v>12275</v>
      </c>
      <c r="AB842" s="4"/>
      <c r="AC842" s="3" t="s">
        <v>12274</v>
      </c>
      <c r="AD842" s="4"/>
      <c r="AE842" s="3" t="s">
        <v>12273</v>
      </c>
      <c r="AF842" s="4" t="s">
        <v>12272</v>
      </c>
      <c r="AG842" s="3"/>
      <c r="AH842" s="4"/>
      <c r="AI842" s="3" t="s">
        <v>12271</v>
      </c>
      <c r="AJ842" s="4"/>
      <c r="AK842" s="3" t="s">
        <v>12270</v>
      </c>
      <c r="AL842" s="4"/>
      <c r="AM842" s="3" t="s">
        <v>12269</v>
      </c>
      <c r="AN842" s="4"/>
      <c r="AO842" s="3"/>
      <c r="AP842" s="4"/>
      <c r="AQ842" s="3" t="s">
        <v>12268</v>
      </c>
      <c r="AR842" s="4"/>
      <c r="AS842" s="3" t="s">
        <v>12267</v>
      </c>
      <c r="AT842" s="4"/>
      <c r="AU842" s="3" t="s">
        <v>12266</v>
      </c>
      <c r="AV842" s="4"/>
      <c r="AW842" s="3" t="s">
        <v>12265</v>
      </c>
      <c r="AX842" s="4" t="s">
        <v>12264</v>
      </c>
      <c r="AY842" s="3" t="s">
        <v>12263</v>
      </c>
      <c r="AZ842" s="4"/>
      <c r="BA842" s="3" t="s">
        <v>12262</v>
      </c>
      <c r="BB842" s="4"/>
      <c r="BC842" s="3" t="s">
        <v>12237</v>
      </c>
      <c r="BD842" s="4"/>
      <c r="BE842" s="3" t="s">
        <v>12261</v>
      </c>
    </row>
    <row r="843" spans="2:57" customFormat="1">
      <c r="B843" t="str">
        <f>IFERROR(VLOOKUP(E843,Swadesh!$C$6:$D$212,2,FALSE),"")</f>
        <v/>
      </c>
      <c r="D843" t="s">
        <v>10580</v>
      </c>
      <c r="E843" s="6" t="s">
        <v>12260</v>
      </c>
      <c r="F843" s="5">
        <v>12.41</v>
      </c>
      <c r="G843">
        <f t="shared" si="13"/>
        <v>3</v>
      </c>
      <c r="H843" s="3" t="s">
        <v>12259</v>
      </c>
      <c r="I843" s="4" t="s">
        <v>12258</v>
      </c>
      <c r="J843" s="3" t="s">
        <v>12257</v>
      </c>
      <c r="K843" s="4" t="s">
        <v>12256</v>
      </c>
      <c r="L843" s="3" t="s">
        <v>12255</v>
      </c>
      <c r="M843" s="4"/>
      <c r="N843" s="3" t="s">
        <v>12254</v>
      </c>
      <c r="O843" s="4"/>
      <c r="P843" t="s">
        <v>907</v>
      </c>
      <c r="Q843" s="3"/>
      <c r="R843" s="4" t="s">
        <v>12253</v>
      </c>
      <c r="S843" t="s">
        <v>907</v>
      </c>
      <c r="T843" s="3" t="s">
        <v>12252</v>
      </c>
      <c r="U843" s="4"/>
      <c r="V843" s="3" t="s">
        <v>12251</v>
      </c>
      <c r="W843" s="4"/>
      <c r="X843" s="3" t="s">
        <v>12250</v>
      </c>
      <c r="Y843" s="4"/>
      <c r="Z843" t="s">
        <v>907</v>
      </c>
      <c r="AA843" s="3" t="s">
        <v>12249</v>
      </c>
      <c r="AB843" s="4" t="s">
        <v>12248</v>
      </c>
      <c r="AC843" s="3" t="s">
        <v>12247</v>
      </c>
      <c r="AD843" s="4"/>
      <c r="AE843" s="3" t="s">
        <v>12246</v>
      </c>
      <c r="AF843" s="4"/>
      <c r="AG843" s="3"/>
      <c r="AH843" s="4"/>
      <c r="AI843" s="3" t="s">
        <v>12245</v>
      </c>
      <c r="AJ843" s="4"/>
      <c r="AK843" s="3" t="s">
        <v>12244</v>
      </c>
      <c r="AL843" s="4"/>
      <c r="AM843" s="3" t="s">
        <v>12243</v>
      </c>
      <c r="AN843" s="4"/>
      <c r="AO843" s="3"/>
      <c r="AP843" s="4"/>
      <c r="AQ843" s="3" t="s">
        <v>12242</v>
      </c>
      <c r="AR843" s="4"/>
      <c r="AS843" s="3" t="s">
        <v>923</v>
      </c>
      <c r="AT843" s="4"/>
      <c r="AU843" s="3" t="s">
        <v>12241</v>
      </c>
      <c r="AV843" s="4"/>
      <c r="AW843" s="3" t="s">
        <v>12240</v>
      </c>
      <c r="AX843" s="4"/>
      <c r="AY843" s="3" t="s">
        <v>12239</v>
      </c>
      <c r="AZ843" s="4"/>
      <c r="BA843" s="3" t="s">
        <v>12238</v>
      </c>
      <c r="BB843" s="4"/>
      <c r="BC843" s="3" t="s">
        <v>12237</v>
      </c>
      <c r="BD843" s="4"/>
      <c r="BE843" s="3" t="s">
        <v>12236</v>
      </c>
    </row>
    <row r="844" spans="2:57" customFormat="1">
      <c r="B844" t="str">
        <f>IFERROR(VLOOKUP(E844,Swadesh!$C$6:$D$212,2,FALSE),"")</f>
        <v/>
      </c>
      <c r="D844" t="s">
        <v>10580</v>
      </c>
      <c r="E844" s="6" t="s">
        <v>12235</v>
      </c>
      <c r="F844" s="5">
        <v>12.5</v>
      </c>
      <c r="G844">
        <f t="shared" si="13"/>
        <v>2</v>
      </c>
      <c r="H844" s="3" t="s">
        <v>12234</v>
      </c>
      <c r="I844" s="4" t="s">
        <v>12233</v>
      </c>
      <c r="J844" s="3" t="s">
        <v>12232</v>
      </c>
      <c r="K844" s="4"/>
      <c r="L844" s="3" t="s">
        <v>12231</v>
      </c>
      <c r="M844" s="4"/>
      <c r="N844" s="3" t="s">
        <v>12230</v>
      </c>
      <c r="O844" s="4"/>
      <c r="P844" t="s">
        <v>907</v>
      </c>
      <c r="Q844" s="3"/>
      <c r="R844" s="4" t="s">
        <v>12229</v>
      </c>
      <c r="S844" t="s">
        <v>907</v>
      </c>
      <c r="T844" s="3" t="s">
        <v>12228</v>
      </c>
      <c r="U844" s="4" t="s">
        <v>12227</v>
      </c>
      <c r="V844" s="3" t="s">
        <v>12226</v>
      </c>
      <c r="W844" s="4" t="s">
        <v>12225</v>
      </c>
      <c r="X844" s="3" t="s">
        <v>12224</v>
      </c>
      <c r="Y844" s="4" t="s">
        <v>12223</v>
      </c>
      <c r="Z844" t="s">
        <v>907</v>
      </c>
      <c r="AA844" s="3" t="s">
        <v>12222</v>
      </c>
      <c r="AB844" s="4" t="s">
        <v>12221</v>
      </c>
      <c r="AC844" s="3" t="s">
        <v>12220</v>
      </c>
      <c r="AD844" s="4"/>
      <c r="AE844" s="3" t="s">
        <v>12219</v>
      </c>
      <c r="AF844" s="4"/>
      <c r="AG844" s="3"/>
      <c r="AH844" s="4"/>
      <c r="AI844" s="3" t="s">
        <v>12218</v>
      </c>
      <c r="AJ844" s="4"/>
      <c r="AK844" s="3" t="s">
        <v>12217</v>
      </c>
      <c r="AL844" s="4"/>
      <c r="AM844" s="3" t="s">
        <v>12216</v>
      </c>
      <c r="AN844" s="4"/>
      <c r="AO844" s="3"/>
      <c r="AP844" s="4"/>
      <c r="AQ844" s="3" t="s">
        <v>12215</v>
      </c>
      <c r="AR844" s="4"/>
      <c r="AS844" s="3" t="s">
        <v>12214</v>
      </c>
      <c r="AT844" s="4"/>
      <c r="AU844" s="3" t="s">
        <v>12213</v>
      </c>
      <c r="AV844" s="4"/>
      <c r="AW844" s="3" t="s">
        <v>12212</v>
      </c>
      <c r="AX844" s="4"/>
      <c r="AY844" s="3" t="s">
        <v>12211</v>
      </c>
      <c r="AZ844" s="4"/>
      <c r="BA844" s="3" t="s">
        <v>12210</v>
      </c>
      <c r="BB844" s="4"/>
      <c r="BC844" s="3" t="s">
        <v>12209</v>
      </c>
      <c r="BD844" s="4"/>
      <c r="BE844" s="3" t="s">
        <v>12208</v>
      </c>
    </row>
    <row r="845" spans="2:57" customFormat="1">
      <c r="B845" t="str">
        <f>IFERROR(VLOOKUP(E845,Swadesh!$C$6:$D$212,2,FALSE),"")</f>
        <v/>
      </c>
      <c r="D845" t="s">
        <v>10580</v>
      </c>
      <c r="E845" s="6" t="s">
        <v>12207</v>
      </c>
      <c r="F845" s="5">
        <v>12.6</v>
      </c>
      <c r="G845">
        <f t="shared" si="13"/>
        <v>2</v>
      </c>
      <c r="H845" s="3" t="s">
        <v>12206</v>
      </c>
      <c r="I845" s="4"/>
      <c r="J845" s="3" t="s">
        <v>12205</v>
      </c>
      <c r="K845" s="4"/>
      <c r="L845" s="3" t="s">
        <v>12204</v>
      </c>
      <c r="M845" s="4"/>
      <c r="N845" s="3" t="s">
        <v>12203</v>
      </c>
      <c r="O845" s="4"/>
      <c r="P845" t="s">
        <v>907</v>
      </c>
      <c r="Q845" s="3"/>
      <c r="R845" s="4"/>
      <c r="S845" t="s">
        <v>907</v>
      </c>
      <c r="T845" s="3" t="s">
        <v>12202</v>
      </c>
      <c r="U845" s="4"/>
      <c r="V845" s="3" t="s">
        <v>12201</v>
      </c>
      <c r="W845" s="4"/>
      <c r="X845" s="3" t="s">
        <v>12200</v>
      </c>
      <c r="Y845" s="4"/>
      <c r="Z845" t="s">
        <v>907</v>
      </c>
      <c r="AA845" s="3" t="s">
        <v>12199</v>
      </c>
      <c r="AB845" s="4"/>
      <c r="AC845" s="3" t="s">
        <v>12198</v>
      </c>
      <c r="AD845" s="4"/>
      <c r="AE845" s="3" t="s">
        <v>12197</v>
      </c>
      <c r="AF845" s="4" t="s">
        <v>12196</v>
      </c>
      <c r="AG845" s="3"/>
      <c r="AH845" s="4"/>
      <c r="AI845" s="3" t="s">
        <v>12195</v>
      </c>
      <c r="AJ845" s="4"/>
      <c r="AK845" s="3" t="s">
        <v>12194</v>
      </c>
      <c r="AL845" s="4"/>
      <c r="AM845" s="3" t="s">
        <v>12193</v>
      </c>
      <c r="AN845" s="4"/>
      <c r="AO845" s="3"/>
      <c r="AP845" s="4"/>
      <c r="AQ845" s="3" t="s">
        <v>12192</v>
      </c>
      <c r="AR845" s="4"/>
      <c r="AS845" s="3" t="s">
        <v>12191</v>
      </c>
      <c r="AT845" s="4"/>
      <c r="AU845" s="3" t="s">
        <v>12190</v>
      </c>
      <c r="AV845" s="4"/>
      <c r="AW845" s="3" t="s">
        <v>12189</v>
      </c>
      <c r="AX845" s="4"/>
      <c r="AY845" s="3" t="s">
        <v>12188</v>
      </c>
      <c r="AZ845" s="4"/>
      <c r="BA845" s="3" t="s">
        <v>12187</v>
      </c>
      <c r="BB845" s="4"/>
      <c r="BC845" s="3" t="s">
        <v>12186</v>
      </c>
      <c r="BD845" s="4"/>
      <c r="BE845" s="3" t="s">
        <v>12185</v>
      </c>
    </row>
    <row r="846" spans="2:57" customFormat="1">
      <c r="B846" t="str">
        <f>IFERROR(VLOOKUP(E846,Swadesh!$C$6:$D$212,2,FALSE),"")</f>
        <v/>
      </c>
      <c r="D846" t="s">
        <v>10580</v>
      </c>
      <c r="E846" s="6" t="s">
        <v>12169</v>
      </c>
      <c r="F846" s="5">
        <v>12.7</v>
      </c>
      <c r="G846">
        <f t="shared" si="13"/>
        <v>2</v>
      </c>
      <c r="H846" s="3" t="s">
        <v>12184</v>
      </c>
      <c r="I846" s="4"/>
      <c r="J846" s="3" t="s">
        <v>12183</v>
      </c>
      <c r="K846" s="4"/>
      <c r="L846" s="3" t="s">
        <v>12182</v>
      </c>
      <c r="M846" s="4"/>
      <c r="N846" s="3" t="s">
        <v>12181</v>
      </c>
      <c r="O846" s="4"/>
      <c r="P846" t="s">
        <v>907</v>
      </c>
      <c r="Q846" s="3"/>
      <c r="R846" s="4"/>
      <c r="S846" t="s">
        <v>907</v>
      </c>
      <c r="T846" s="3" t="s">
        <v>12180</v>
      </c>
      <c r="U846" s="4"/>
      <c r="V846" s="3" t="s">
        <v>12179</v>
      </c>
      <c r="W846" s="4"/>
      <c r="X846" s="3" t="s">
        <v>12178</v>
      </c>
      <c r="Y846" s="4"/>
      <c r="Z846" t="s">
        <v>907</v>
      </c>
      <c r="AA846" s="3" t="s">
        <v>12177</v>
      </c>
      <c r="AB846" s="4"/>
      <c r="AC846" s="3" t="s">
        <v>12176</v>
      </c>
      <c r="AD846" s="4"/>
      <c r="AE846" s="3" t="s">
        <v>12175</v>
      </c>
      <c r="AF846" s="4"/>
      <c r="AG846" s="3"/>
      <c r="AH846" s="4"/>
      <c r="AI846" s="3" t="s">
        <v>12174</v>
      </c>
      <c r="AJ846" s="4"/>
      <c r="AK846" s="3" t="s">
        <v>12173</v>
      </c>
      <c r="AL846" s="4"/>
      <c r="AM846" s="3" t="s">
        <v>12172</v>
      </c>
      <c r="AN846" s="4"/>
      <c r="AO846" s="3"/>
      <c r="AP846" s="4"/>
      <c r="AQ846" s="3" t="s">
        <v>12171</v>
      </c>
      <c r="AR846" s="4"/>
      <c r="AS846" s="3" t="s">
        <v>12170</v>
      </c>
      <c r="AT846" s="4"/>
      <c r="AU846" s="3" t="s">
        <v>12169</v>
      </c>
      <c r="AV846" s="4"/>
      <c r="AW846" s="3" t="s">
        <v>12168</v>
      </c>
      <c r="AX846" s="4"/>
      <c r="AY846" s="3" t="s">
        <v>12167</v>
      </c>
      <c r="AZ846" s="4"/>
      <c r="BA846" s="3" t="s">
        <v>12166</v>
      </c>
      <c r="BB846" s="4"/>
      <c r="BC846" s="3" t="s">
        <v>12165</v>
      </c>
      <c r="BD846" s="4"/>
      <c r="BE846" s="3" t="s">
        <v>12164</v>
      </c>
    </row>
    <row r="847" spans="2:57" customFormat="1">
      <c r="B847" t="str">
        <f>IFERROR(VLOOKUP(E847,Swadesh!$C$6:$D$212,2,FALSE),"")</f>
        <v/>
      </c>
      <c r="D847" t="s">
        <v>10580</v>
      </c>
      <c r="E847" s="6" t="s">
        <v>12163</v>
      </c>
      <c r="F847" s="5">
        <v>12.8</v>
      </c>
      <c r="G847">
        <f t="shared" si="13"/>
        <v>2</v>
      </c>
      <c r="H847" s="3" t="s">
        <v>12162</v>
      </c>
      <c r="I847" s="4" t="s">
        <v>12161</v>
      </c>
      <c r="J847" s="3" t="s">
        <v>12160</v>
      </c>
      <c r="K847" s="4"/>
      <c r="L847" s="3" t="s">
        <v>12159</v>
      </c>
      <c r="M847" s="4"/>
      <c r="N847" s="3" t="s">
        <v>12158</v>
      </c>
      <c r="O847" s="4"/>
      <c r="P847" t="s">
        <v>907</v>
      </c>
      <c r="Q847" s="3"/>
      <c r="R847" s="4" t="s">
        <v>12157</v>
      </c>
      <c r="S847" t="s">
        <v>907</v>
      </c>
      <c r="T847" s="3" t="s">
        <v>12156</v>
      </c>
      <c r="U847" s="4" t="s">
        <v>12155</v>
      </c>
      <c r="V847" s="3" t="s">
        <v>12154</v>
      </c>
      <c r="W847" s="4" t="s">
        <v>12153</v>
      </c>
      <c r="X847" s="3" t="s">
        <v>12152</v>
      </c>
      <c r="Y847" s="4"/>
      <c r="Z847" t="s">
        <v>907</v>
      </c>
      <c r="AA847" s="3" t="s">
        <v>12151</v>
      </c>
      <c r="AB847" s="4" t="s">
        <v>12150</v>
      </c>
      <c r="AC847" s="3" t="s">
        <v>12149</v>
      </c>
      <c r="AD847" s="4" t="s">
        <v>12148</v>
      </c>
      <c r="AE847" s="3" t="s">
        <v>12147</v>
      </c>
      <c r="AF847" s="4"/>
      <c r="AG847" s="3"/>
      <c r="AH847" s="4"/>
      <c r="AI847" s="3" t="s">
        <v>12146</v>
      </c>
      <c r="AJ847" s="4" t="s">
        <v>12145</v>
      </c>
      <c r="AK847" s="3" t="s">
        <v>12144</v>
      </c>
      <c r="AL847" s="4"/>
      <c r="AM847" s="3" t="s">
        <v>12143</v>
      </c>
      <c r="AN847" s="4"/>
      <c r="AO847" s="3"/>
      <c r="AP847" s="4"/>
      <c r="AQ847" s="3" t="s">
        <v>12142</v>
      </c>
      <c r="AR847" s="4"/>
      <c r="AS847" s="3" t="s">
        <v>12141</v>
      </c>
      <c r="AT847" s="4"/>
      <c r="AU847" s="3" t="s">
        <v>12140</v>
      </c>
      <c r="AV847" s="4"/>
      <c r="AW847" s="3" t="s">
        <v>12139</v>
      </c>
      <c r="AX847" s="4" t="s">
        <v>12138</v>
      </c>
      <c r="AY847" s="3" t="s">
        <v>12137</v>
      </c>
      <c r="AZ847" s="4"/>
      <c r="BA847" s="3" t="s">
        <v>12136</v>
      </c>
      <c r="BB847" s="4"/>
      <c r="BC847" s="3" t="s">
        <v>12135</v>
      </c>
      <c r="BD847" s="4"/>
      <c r="BE847" s="3" t="s">
        <v>12134</v>
      </c>
    </row>
    <row r="848" spans="2:57" customFormat="1">
      <c r="B848" t="str">
        <f>IFERROR(VLOOKUP(E848,Swadesh!$C$6:$D$212,2,FALSE),"")</f>
        <v/>
      </c>
      <c r="D848" t="s">
        <v>10580</v>
      </c>
      <c r="E848" s="6" t="s">
        <v>12133</v>
      </c>
      <c r="F848" s="5">
        <v>12.11</v>
      </c>
      <c r="G848">
        <f t="shared" si="13"/>
        <v>3</v>
      </c>
      <c r="H848" s="3" t="s">
        <v>12132</v>
      </c>
      <c r="I848" s="4"/>
      <c r="J848" s="3" t="s">
        <v>12131</v>
      </c>
      <c r="K848" s="4"/>
      <c r="L848" s="3" t="s">
        <v>12130</v>
      </c>
      <c r="M848" s="4"/>
      <c r="N848" s="3" t="s">
        <v>12129</v>
      </c>
      <c r="O848" s="4"/>
      <c r="P848" t="s">
        <v>907</v>
      </c>
      <c r="Q848" s="3" t="s">
        <v>12128</v>
      </c>
      <c r="R848" s="4" t="s">
        <v>12127</v>
      </c>
      <c r="S848" t="s">
        <v>907</v>
      </c>
      <c r="T848" s="3" t="s">
        <v>12126</v>
      </c>
      <c r="U848" s="4" t="s">
        <v>12125</v>
      </c>
      <c r="V848" s="3" t="s">
        <v>12124</v>
      </c>
      <c r="W848" s="4" t="s">
        <v>12123</v>
      </c>
      <c r="X848" s="3" t="s">
        <v>12122</v>
      </c>
      <c r="Y848" s="4"/>
      <c r="Z848" t="s">
        <v>907</v>
      </c>
      <c r="AA848" s="3" t="s">
        <v>12121</v>
      </c>
      <c r="AB848" s="4" t="s">
        <v>12120</v>
      </c>
      <c r="AC848" s="3" t="s">
        <v>12119</v>
      </c>
      <c r="AD848" s="4"/>
      <c r="AE848" s="3" t="s">
        <v>12118</v>
      </c>
      <c r="AF848" s="4" t="s">
        <v>12117</v>
      </c>
      <c r="AG848" s="3" t="s">
        <v>12116</v>
      </c>
      <c r="AH848" s="4"/>
      <c r="AI848" s="3" t="s">
        <v>12115</v>
      </c>
      <c r="AJ848" s="4"/>
      <c r="AK848" s="3" t="s">
        <v>12114</v>
      </c>
      <c r="AL848" s="4"/>
      <c r="AM848" s="3" t="s">
        <v>12113</v>
      </c>
      <c r="AN848" s="4"/>
      <c r="AO848" s="3" t="s">
        <v>12112</v>
      </c>
      <c r="AP848" s="4"/>
      <c r="AQ848" s="3" t="s">
        <v>12111</v>
      </c>
      <c r="AR848" s="4"/>
      <c r="AS848" s="3" t="s">
        <v>12110</v>
      </c>
      <c r="AT848" s="4"/>
      <c r="AU848" s="3" t="s">
        <v>12109</v>
      </c>
      <c r="AV848" s="4"/>
      <c r="AW848" s="3" t="s">
        <v>12108</v>
      </c>
      <c r="AX848" s="4"/>
      <c r="AY848" s="3" t="s">
        <v>12107</v>
      </c>
      <c r="AZ848" s="4"/>
      <c r="BA848" s="3" t="s">
        <v>12106</v>
      </c>
      <c r="BB848" s="4"/>
      <c r="BC848" s="3" t="s">
        <v>12105</v>
      </c>
      <c r="BD848" s="4"/>
      <c r="BE848" s="3" t="s">
        <v>12104</v>
      </c>
    </row>
    <row r="849" spans="2:57" customFormat="1">
      <c r="B849" t="str">
        <f>IFERROR(VLOOKUP(E849,Swadesh!$C$6:$D$212,2,FALSE),"")</f>
        <v/>
      </c>
      <c r="D849" t="s">
        <v>10580</v>
      </c>
      <c r="E849" s="6" t="s">
        <v>12103</v>
      </c>
      <c r="F849" s="5">
        <v>12.12</v>
      </c>
      <c r="G849">
        <f t="shared" si="13"/>
        <v>3</v>
      </c>
      <c r="H849" s="3" t="s">
        <v>12102</v>
      </c>
      <c r="I849" s="4"/>
      <c r="J849" s="3" t="s">
        <v>12101</v>
      </c>
      <c r="K849" s="4"/>
      <c r="L849" s="3" t="s">
        <v>12100</v>
      </c>
      <c r="M849" s="4"/>
      <c r="N849" s="3" t="s">
        <v>12099</v>
      </c>
      <c r="O849" s="4"/>
      <c r="P849" t="s">
        <v>907</v>
      </c>
      <c r="Q849" s="3"/>
      <c r="R849" s="4" t="s">
        <v>12098</v>
      </c>
      <c r="S849" t="s">
        <v>907</v>
      </c>
      <c r="T849" s="3" t="s">
        <v>12097</v>
      </c>
      <c r="U849" s="4" t="s">
        <v>12096</v>
      </c>
      <c r="V849" s="3" t="s">
        <v>12095</v>
      </c>
      <c r="W849" s="4"/>
      <c r="X849" s="3" t="s">
        <v>12094</v>
      </c>
      <c r="Y849" s="4"/>
      <c r="Z849" t="s">
        <v>907</v>
      </c>
      <c r="AA849" s="3" t="s">
        <v>12093</v>
      </c>
      <c r="AB849" s="4" t="s">
        <v>12092</v>
      </c>
      <c r="AC849" s="3" t="s">
        <v>12091</v>
      </c>
      <c r="AD849" s="4"/>
      <c r="AE849" s="3" t="s">
        <v>12090</v>
      </c>
      <c r="AF849" s="4"/>
      <c r="AG849" s="3" t="s">
        <v>12089</v>
      </c>
      <c r="AH849" s="4"/>
      <c r="AI849" s="3" t="s">
        <v>12088</v>
      </c>
      <c r="AJ849" s="4"/>
      <c r="AK849" s="3" t="s">
        <v>12087</v>
      </c>
      <c r="AL849" s="4"/>
      <c r="AM849" s="3" t="s">
        <v>12086</v>
      </c>
      <c r="AN849" s="4"/>
      <c r="AO849" s="3" t="s">
        <v>12085</v>
      </c>
      <c r="AP849" s="4"/>
      <c r="AQ849" s="3" t="s">
        <v>12084</v>
      </c>
      <c r="AR849" s="4"/>
      <c r="AS849" s="3" t="s">
        <v>12083</v>
      </c>
      <c r="AT849" s="4"/>
      <c r="AU849" s="3" t="s">
        <v>12082</v>
      </c>
      <c r="AV849" s="4"/>
      <c r="AW849" s="3" t="s">
        <v>12081</v>
      </c>
      <c r="AX849" s="4" t="s">
        <v>12080</v>
      </c>
      <c r="AY849" s="3" t="s">
        <v>12079</v>
      </c>
      <c r="AZ849" s="4"/>
      <c r="BA849" s="3" t="s">
        <v>12078</v>
      </c>
      <c r="BB849" s="4"/>
      <c r="BC849" s="3" t="s">
        <v>12077</v>
      </c>
      <c r="BD849" s="4"/>
      <c r="BE849" s="3" t="s">
        <v>12076</v>
      </c>
    </row>
    <row r="850" spans="2:57" customFormat="1">
      <c r="B850">
        <f>IFERROR(VLOOKUP(E850,Swadesh!$C$6:$D$212,2,FALSE),"")</f>
        <v>124</v>
      </c>
      <c r="D850" t="s">
        <v>10580</v>
      </c>
      <c r="E850" s="6" t="s">
        <v>12075</v>
      </c>
      <c r="F850" s="5">
        <v>12.13</v>
      </c>
      <c r="G850">
        <f t="shared" si="13"/>
        <v>3</v>
      </c>
      <c r="H850" s="3" t="s">
        <v>12074</v>
      </c>
      <c r="I850" s="4"/>
      <c r="J850" s="3" t="s">
        <v>12073</v>
      </c>
      <c r="K850" s="4" t="s">
        <v>12072</v>
      </c>
      <c r="L850" s="3" t="s">
        <v>12071</v>
      </c>
      <c r="M850" s="4"/>
      <c r="N850" s="3" t="s">
        <v>12070</v>
      </c>
      <c r="O850" s="4"/>
      <c r="P850" t="s">
        <v>907</v>
      </c>
      <c r="Q850" s="3"/>
      <c r="R850" s="4" t="s">
        <v>12069</v>
      </c>
      <c r="S850" t="s">
        <v>907</v>
      </c>
      <c r="T850" s="3" t="s">
        <v>12068</v>
      </c>
      <c r="U850" s="4" t="s">
        <v>12067</v>
      </c>
      <c r="V850" s="3" t="s">
        <v>12066</v>
      </c>
      <c r="W850" s="4"/>
      <c r="X850" s="3" t="s">
        <v>12065</v>
      </c>
      <c r="Y850" s="4"/>
      <c r="Z850" t="s">
        <v>907</v>
      </c>
      <c r="AA850" s="3" t="s">
        <v>12064</v>
      </c>
      <c r="AB850" s="4" t="s">
        <v>12063</v>
      </c>
      <c r="AC850" s="3" t="s">
        <v>12062</v>
      </c>
      <c r="AD850" s="4"/>
      <c r="AE850" s="3" t="s">
        <v>12061</v>
      </c>
      <c r="AF850" s="4"/>
      <c r="AG850" s="3" t="s">
        <v>12060</v>
      </c>
      <c r="AH850" s="4"/>
      <c r="AI850" s="3" t="s">
        <v>12059</v>
      </c>
      <c r="AJ850" s="4"/>
      <c r="AK850" s="3" t="s">
        <v>12058</v>
      </c>
      <c r="AL850" s="4"/>
      <c r="AM850" s="3" t="s">
        <v>12057</v>
      </c>
      <c r="AN850" s="4"/>
      <c r="AO850" s="3" t="s">
        <v>12056</v>
      </c>
      <c r="AP850" s="4"/>
      <c r="AQ850" s="3" t="s">
        <v>12055</v>
      </c>
      <c r="AR850" s="4"/>
      <c r="AS850" s="3" t="s">
        <v>12054</v>
      </c>
      <c r="AT850" s="4"/>
      <c r="AU850" s="3" t="s">
        <v>12053</v>
      </c>
      <c r="AV850" s="4"/>
      <c r="AW850" s="3" t="s">
        <v>12052</v>
      </c>
      <c r="AX850" s="4" t="s">
        <v>12051</v>
      </c>
      <c r="AY850" s="3" t="s">
        <v>12050</v>
      </c>
      <c r="AZ850" s="4"/>
      <c r="BA850" s="3" t="s">
        <v>12049</v>
      </c>
      <c r="BB850" s="4"/>
      <c r="BC850" s="3" t="s">
        <v>12048</v>
      </c>
      <c r="BD850" s="4"/>
      <c r="BE850" s="3" t="s">
        <v>12047</v>
      </c>
    </row>
    <row r="851" spans="2:57" customFormat="1">
      <c r="B851" t="str">
        <f>IFERROR(VLOOKUP(E851,Swadesh!$C$6:$D$212,2,FALSE),"")</f>
        <v/>
      </c>
      <c r="D851" t="s">
        <v>10580</v>
      </c>
      <c r="E851" s="6" t="s">
        <v>12046</v>
      </c>
      <c r="F851" s="5">
        <v>12.14</v>
      </c>
      <c r="G851">
        <f t="shared" si="13"/>
        <v>3</v>
      </c>
      <c r="H851" s="3" t="s">
        <v>12045</v>
      </c>
      <c r="I851" s="4"/>
      <c r="J851" s="3" t="s">
        <v>12044</v>
      </c>
      <c r="K851" s="4"/>
      <c r="L851" s="3" t="s">
        <v>12043</v>
      </c>
      <c r="M851" s="4"/>
      <c r="N851" s="3" t="s">
        <v>12042</v>
      </c>
      <c r="O851" s="4"/>
      <c r="P851" t="s">
        <v>907</v>
      </c>
      <c r="Q851" s="3"/>
      <c r="R851" s="4" t="s">
        <v>12041</v>
      </c>
      <c r="S851" t="s">
        <v>907</v>
      </c>
      <c r="T851" s="3" t="s">
        <v>12040</v>
      </c>
      <c r="U851" s="4" t="s">
        <v>12039</v>
      </c>
      <c r="V851" s="3" t="s">
        <v>12038</v>
      </c>
      <c r="W851" s="4" t="s">
        <v>12037</v>
      </c>
      <c r="X851" s="3" t="s">
        <v>12036</v>
      </c>
      <c r="Y851" s="4" t="s">
        <v>12035</v>
      </c>
      <c r="Z851" t="s">
        <v>907</v>
      </c>
      <c r="AA851" s="3" t="s">
        <v>12034</v>
      </c>
      <c r="AB851" s="4" t="s">
        <v>12033</v>
      </c>
      <c r="AC851" s="3" t="s">
        <v>12032</v>
      </c>
      <c r="AD851" s="4"/>
      <c r="AE851" s="3" t="s">
        <v>12031</v>
      </c>
      <c r="AF851" s="4"/>
      <c r="AG851" s="3" t="s">
        <v>12030</v>
      </c>
      <c r="AH851" s="4"/>
      <c r="AI851" s="3" t="s">
        <v>12029</v>
      </c>
      <c r="AJ851" s="4"/>
      <c r="AK851" s="3" t="s">
        <v>12028</v>
      </c>
      <c r="AL851" s="4"/>
      <c r="AM851" s="3" t="s">
        <v>12027</v>
      </c>
      <c r="AN851" s="4"/>
      <c r="AO851" s="3" t="s">
        <v>12026</v>
      </c>
      <c r="AP851" s="4"/>
      <c r="AQ851" s="3" t="s">
        <v>12025</v>
      </c>
      <c r="AR851" s="4"/>
      <c r="AS851" s="3" t="s">
        <v>12024</v>
      </c>
      <c r="AT851" s="4"/>
      <c r="AU851" s="3" t="s">
        <v>12023</v>
      </c>
      <c r="AV851" s="4"/>
      <c r="AW851" s="3" t="s">
        <v>12022</v>
      </c>
      <c r="AX851" s="4"/>
      <c r="AY851" s="3" t="s">
        <v>12021</v>
      </c>
      <c r="AZ851" s="4"/>
      <c r="BA851" s="3" t="s">
        <v>12020</v>
      </c>
      <c r="BB851" s="4"/>
      <c r="BC851" s="3" t="s">
        <v>12019</v>
      </c>
      <c r="BD851" s="4"/>
      <c r="BE851" s="3" t="s">
        <v>12018</v>
      </c>
    </row>
    <row r="852" spans="2:57" customFormat="1">
      <c r="B852">
        <f>IFERROR(VLOOKUP(E852,Swadesh!$C$6:$D$212,2,FALSE),"")</f>
        <v>125</v>
      </c>
      <c r="D852" t="s">
        <v>10580</v>
      </c>
      <c r="E852" s="6" t="s">
        <v>12017</v>
      </c>
      <c r="F852" s="5">
        <v>12.15</v>
      </c>
      <c r="G852">
        <f t="shared" si="13"/>
        <v>3</v>
      </c>
      <c r="H852" s="3" t="s">
        <v>9302</v>
      </c>
      <c r="I852" s="4"/>
      <c r="J852" s="3" t="s">
        <v>12016</v>
      </c>
      <c r="K852" s="4" t="s">
        <v>9819</v>
      </c>
      <c r="L852" s="3" t="s">
        <v>12015</v>
      </c>
      <c r="M852" s="4"/>
      <c r="N852" s="3" t="s">
        <v>12014</v>
      </c>
      <c r="O852" s="4"/>
      <c r="P852" t="s">
        <v>907</v>
      </c>
      <c r="Q852" s="3" t="s">
        <v>12013</v>
      </c>
      <c r="R852" s="4" t="s">
        <v>12012</v>
      </c>
      <c r="S852" t="s">
        <v>907</v>
      </c>
      <c r="T852" s="3" t="s">
        <v>12011</v>
      </c>
      <c r="U852" s="4"/>
      <c r="V852" s="3" t="s">
        <v>12010</v>
      </c>
      <c r="W852" s="4"/>
      <c r="X852" s="3" t="s">
        <v>12009</v>
      </c>
      <c r="Y852" s="4"/>
      <c r="Z852" t="s">
        <v>907</v>
      </c>
      <c r="AA852" s="3" t="s">
        <v>12008</v>
      </c>
      <c r="AB852" s="4" t="s">
        <v>12007</v>
      </c>
      <c r="AC852" s="3" t="s">
        <v>12006</v>
      </c>
      <c r="AD852" s="4"/>
      <c r="AE852" s="3" t="s">
        <v>12005</v>
      </c>
      <c r="AF852" s="4"/>
      <c r="AG852" s="3" t="s">
        <v>12004</v>
      </c>
      <c r="AH852" s="4"/>
      <c r="AI852" s="3" t="s">
        <v>12003</v>
      </c>
      <c r="AJ852" s="4"/>
      <c r="AK852" s="3" t="s">
        <v>12002</v>
      </c>
      <c r="AL852" s="4"/>
      <c r="AM852" s="3" t="s">
        <v>12001</v>
      </c>
      <c r="AN852" s="4"/>
      <c r="AO852" s="3" t="s">
        <v>12000</v>
      </c>
      <c r="AP852" s="4"/>
      <c r="AQ852" s="3" t="s">
        <v>11999</v>
      </c>
      <c r="AR852" s="4"/>
      <c r="AS852" s="3" t="s">
        <v>11998</v>
      </c>
      <c r="AT852" s="4"/>
      <c r="AU852" s="3" t="s">
        <v>11997</v>
      </c>
      <c r="AV852" s="4"/>
      <c r="AW852" s="3" t="s">
        <v>11996</v>
      </c>
      <c r="AX852" s="4"/>
      <c r="AY852" s="3" t="s">
        <v>11995</v>
      </c>
      <c r="AZ852" s="4"/>
      <c r="BA852" s="3" t="s">
        <v>11994</v>
      </c>
      <c r="BB852" s="4"/>
      <c r="BC852" s="3" t="s">
        <v>11993</v>
      </c>
      <c r="BD852" s="4"/>
      <c r="BE852" s="3" t="s">
        <v>11992</v>
      </c>
    </row>
    <row r="853" spans="2:57" customFormat="1">
      <c r="B853" t="str">
        <f>IFERROR(VLOOKUP(E853,Swadesh!$C$6:$D$212,2,FALSE),"")</f>
        <v/>
      </c>
      <c r="D853" t="s">
        <v>10580</v>
      </c>
      <c r="E853" s="6" t="s">
        <v>11991</v>
      </c>
      <c r="F853" s="5">
        <v>12.16</v>
      </c>
      <c r="G853">
        <f t="shared" si="13"/>
        <v>3</v>
      </c>
      <c r="H853" s="3" t="s">
        <v>11990</v>
      </c>
      <c r="I853" s="4"/>
      <c r="J853" s="3" t="s">
        <v>9228</v>
      </c>
      <c r="K853" s="4"/>
      <c r="L853" s="3" t="s">
        <v>11989</v>
      </c>
      <c r="M853" s="4"/>
      <c r="N853" s="3" t="s">
        <v>11988</v>
      </c>
      <c r="O853" s="4"/>
      <c r="P853" t="s">
        <v>907</v>
      </c>
      <c r="Q853" s="3"/>
      <c r="R853" s="4" t="s">
        <v>11987</v>
      </c>
      <c r="S853" t="s">
        <v>907</v>
      </c>
      <c r="T853" s="3" t="s">
        <v>11986</v>
      </c>
      <c r="U853" s="4" t="s">
        <v>11985</v>
      </c>
      <c r="V853" s="3" t="s">
        <v>11984</v>
      </c>
      <c r="W853" s="4"/>
      <c r="X853" s="3" t="s">
        <v>11983</v>
      </c>
      <c r="Y853" s="4"/>
      <c r="Z853" t="s">
        <v>907</v>
      </c>
      <c r="AA853" s="3" t="s">
        <v>11982</v>
      </c>
      <c r="AB853" s="4" t="s">
        <v>11981</v>
      </c>
      <c r="AC853" s="3" t="s">
        <v>11980</v>
      </c>
      <c r="AD853" s="4"/>
      <c r="AE853" s="3" t="s">
        <v>11979</v>
      </c>
      <c r="AF853" s="4"/>
      <c r="AG853" s="3" t="s">
        <v>11978</v>
      </c>
      <c r="AH853" s="4"/>
      <c r="AI853" s="3" t="s">
        <v>11977</v>
      </c>
      <c r="AJ853" s="4"/>
      <c r="AK853" s="3" t="s">
        <v>11976</v>
      </c>
      <c r="AL853" s="4"/>
      <c r="AM853" s="3" t="s">
        <v>11975</v>
      </c>
      <c r="AN853" s="4"/>
      <c r="AO853" s="3" t="s">
        <v>11974</v>
      </c>
      <c r="AP853" s="4"/>
      <c r="AQ853" s="3" t="s">
        <v>11973</v>
      </c>
      <c r="AR853" s="4" t="s">
        <v>11972</v>
      </c>
      <c r="AS853" s="3" t="s">
        <v>11971</v>
      </c>
      <c r="AT853" s="4"/>
      <c r="AU853" s="3" t="s">
        <v>11970</v>
      </c>
      <c r="AV853" s="4"/>
      <c r="AW853" s="3" t="s">
        <v>11969</v>
      </c>
      <c r="AX853" s="4"/>
      <c r="AY853" s="3" t="s">
        <v>11968</v>
      </c>
      <c r="AZ853" s="4"/>
      <c r="BA853" s="3" t="s">
        <v>11967</v>
      </c>
      <c r="BB853" s="4"/>
      <c r="BC853" s="3" t="s">
        <v>11966</v>
      </c>
      <c r="BD853" s="4"/>
      <c r="BE853" s="3" t="s">
        <v>11965</v>
      </c>
    </row>
    <row r="854" spans="2:57" customFormat="1">
      <c r="B854" t="str">
        <f>IFERROR(VLOOKUP(E854,Swadesh!$C$6:$D$212,2,FALSE),"")</f>
        <v/>
      </c>
      <c r="D854" t="s">
        <v>10580</v>
      </c>
      <c r="E854" s="6" t="s">
        <v>11964</v>
      </c>
      <c r="F854" s="5">
        <v>12.17</v>
      </c>
      <c r="G854">
        <f t="shared" si="13"/>
        <v>3</v>
      </c>
      <c r="H854" s="3" t="s">
        <v>11963</v>
      </c>
      <c r="I854" s="4" t="s">
        <v>11962</v>
      </c>
      <c r="J854" s="3" t="s">
        <v>11961</v>
      </c>
      <c r="K854" s="4" t="s">
        <v>11960</v>
      </c>
      <c r="L854" s="3" t="s">
        <v>11959</v>
      </c>
      <c r="M854" s="4"/>
      <c r="N854" s="3" t="s">
        <v>11958</v>
      </c>
      <c r="O854" s="4"/>
      <c r="P854" t="s">
        <v>907</v>
      </c>
      <c r="Q854" s="3"/>
      <c r="R854" s="4"/>
      <c r="S854" t="s">
        <v>907</v>
      </c>
      <c r="T854" s="3" t="s">
        <v>11957</v>
      </c>
      <c r="U854" s="4"/>
      <c r="V854" s="3" t="s">
        <v>11956</v>
      </c>
      <c r="W854" s="4"/>
      <c r="X854" s="3" t="s">
        <v>11955</v>
      </c>
      <c r="Y854" s="4"/>
      <c r="Z854" t="s">
        <v>907</v>
      </c>
      <c r="AA854" s="3" t="s">
        <v>11954</v>
      </c>
      <c r="AB854" s="4"/>
      <c r="AC854" s="3" t="s">
        <v>11953</v>
      </c>
      <c r="AD854" s="4"/>
      <c r="AE854" s="3" t="s">
        <v>11952</v>
      </c>
      <c r="AF854" s="4"/>
      <c r="AG854" s="3" t="s">
        <v>11951</v>
      </c>
      <c r="AH854" s="4" t="s">
        <v>11950</v>
      </c>
      <c r="AI854" s="3" t="s">
        <v>11949</v>
      </c>
      <c r="AJ854" s="4"/>
      <c r="AK854" s="3" t="s">
        <v>11948</v>
      </c>
      <c r="AL854" s="4"/>
      <c r="AM854" s="3" t="s">
        <v>11947</v>
      </c>
      <c r="AN854" s="4"/>
      <c r="AO854" s="3" t="s">
        <v>11946</v>
      </c>
      <c r="AP854" s="4"/>
      <c r="AQ854" s="3" t="s">
        <v>11945</v>
      </c>
      <c r="AR854" s="4"/>
      <c r="AS854" s="3" t="s">
        <v>11944</v>
      </c>
      <c r="AT854" s="4"/>
      <c r="AU854" s="3" t="s">
        <v>11943</v>
      </c>
      <c r="AV854" s="4"/>
      <c r="AW854" s="3" t="s">
        <v>11942</v>
      </c>
      <c r="AX854" s="4"/>
      <c r="AY854" s="3" t="s">
        <v>11941</v>
      </c>
      <c r="AZ854" s="4"/>
      <c r="BA854" s="3" t="s">
        <v>11940</v>
      </c>
      <c r="BB854" s="4"/>
      <c r="BC854" s="3" t="s">
        <v>11939</v>
      </c>
      <c r="BD854" s="4"/>
      <c r="BE854" s="3" t="s">
        <v>11938</v>
      </c>
    </row>
    <row r="855" spans="2:57" customFormat="1">
      <c r="B855" t="str">
        <f>IFERROR(VLOOKUP(E855,Swadesh!$C$6:$D$212,2,FALSE),"")</f>
        <v/>
      </c>
      <c r="D855" t="s">
        <v>10580</v>
      </c>
      <c r="E855" s="6" t="s">
        <v>11937</v>
      </c>
      <c r="F855" s="5">
        <v>12.21</v>
      </c>
      <c r="G855">
        <f t="shared" si="13"/>
        <v>3</v>
      </c>
      <c r="H855" s="3" t="s">
        <v>11936</v>
      </c>
      <c r="I855" s="4"/>
      <c r="J855" s="3" t="s">
        <v>11908</v>
      </c>
      <c r="K855" s="4"/>
      <c r="L855" s="3" t="s">
        <v>11935</v>
      </c>
      <c r="M855" s="4"/>
      <c r="N855" s="3" t="s">
        <v>11934</v>
      </c>
      <c r="O855" s="4"/>
      <c r="P855" t="s">
        <v>907</v>
      </c>
      <c r="Q855" s="3" t="s">
        <v>11933</v>
      </c>
      <c r="R855" s="4" t="s">
        <v>11932</v>
      </c>
      <c r="S855" t="s">
        <v>907</v>
      </c>
      <c r="T855" s="3" t="s">
        <v>11931</v>
      </c>
      <c r="U855" s="4" t="s">
        <v>11930</v>
      </c>
      <c r="V855" s="3" t="s">
        <v>11929</v>
      </c>
      <c r="W855" s="4" t="s">
        <v>11928</v>
      </c>
      <c r="X855" s="3" t="s">
        <v>11927</v>
      </c>
      <c r="Y855" s="4"/>
      <c r="Z855" t="s">
        <v>907</v>
      </c>
      <c r="AA855" s="3" t="s">
        <v>11926</v>
      </c>
      <c r="AB855" s="4" t="s">
        <v>11925</v>
      </c>
      <c r="AC855" s="3" t="s">
        <v>11924</v>
      </c>
      <c r="AD855" s="4"/>
      <c r="AE855" s="3" t="s">
        <v>11902</v>
      </c>
      <c r="AF855" s="4"/>
      <c r="AG855" s="3" t="s">
        <v>11923</v>
      </c>
      <c r="AH855" s="4"/>
      <c r="AI855" s="3" t="s">
        <v>11922</v>
      </c>
      <c r="AJ855" s="4"/>
      <c r="AK855" s="3" t="s">
        <v>11921</v>
      </c>
      <c r="AL855" s="4"/>
      <c r="AM855" s="3" t="s">
        <v>11920</v>
      </c>
      <c r="AN855" s="4"/>
      <c r="AO855" s="3" t="s">
        <v>11919</v>
      </c>
      <c r="AP855" s="4"/>
      <c r="AQ855" s="3" t="s">
        <v>11918</v>
      </c>
      <c r="AR855" s="4"/>
      <c r="AS855" s="3" t="s">
        <v>11917</v>
      </c>
      <c r="AT855" s="4"/>
      <c r="AU855" s="3" t="s">
        <v>11916</v>
      </c>
      <c r="AV855" s="4"/>
      <c r="AW855" s="3" t="s">
        <v>11915</v>
      </c>
      <c r="AX855" s="4"/>
      <c r="AY855" s="3" t="s">
        <v>11914</v>
      </c>
      <c r="AZ855" s="4"/>
      <c r="BA855" s="3" t="s">
        <v>11913</v>
      </c>
      <c r="BB855" s="4"/>
      <c r="BC855" s="3" t="s">
        <v>11893</v>
      </c>
      <c r="BD855" s="4"/>
      <c r="BE855" s="3" t="s">
        <v>11912</v>
      </c>
    </row>
    <row r="856" spans="2:57" customFormat="1">
      <c r="B856" t="str">
        <f>IFERROR(VLOOKUP(E856,Swadesh!$C$6:$D$212,2,FALSE),"")</f>
        <v/>
      </c>
      <c r="D856" t="s">
        <v>10580</v>
      </c>
      <c r="E856" s="6" t="s">
        <v>11911</v>
      </c>
      <c r="F856" s="5">
        <v>12.212</v>
      </c>
      <c r="G856">
        <f t="shared" si="13"/>
        <v>4</v>
      </c>
      <c r="H856" s="3" t="s">
        <v>11910</v>
      </c>
      <c r="I856" s="4" t="s">
        <v>11909</v>
      </c>
      <c r="J856" s="3" t="s">
        <v>11908</v>
      </c>
      <c r="K856" s="4"/>
      <c r="L856" s="3" t="s">
        <v>11907</v>
      </c>
      <c r="M856" s="4"/>
      <c r="N856" s="3" t="s">
        <v>11906</v>
      </c>
      <c r="O856" s="4"/>
      <c r="P856" t="s">
        <v>907</v>
      </c>
      <c r="Q856" s="3"/>
      <c r="R856" s="4"/>
      <c r="S856" t="s">
        <v>907</v>
      </c>
      <c r="T856" s="3" t="s">
        <v>11905</v>
      </c>
      <c r="U856" s="4"/>
      <c r="V856" s="3"/>
      <c r="W856" s="4"/>
      <c r="X856" s="3" t="s">
        <v>11904</v>
      </c>
      <c r="Y856" s="4"/>
      <c r="Z856" t="s">
        <v>907</v>
      </c>
      <c r="AA856" s="3"/>
      <c r="AB856" s="4"/>
      <c r="AC856" s="3" t="s">
        <v>11903</v>
      </c>
      <c r="AD856" s="4"/>
      <c r="AE856" s="3" t="s">
        <v>11902</v>
      </c>
      <c r="AF856" s="4"/>
      <c r="AG856" s="3"/>
      <c r="AH856" s="4"/>
      <c r="AI856" s="3" t="s">
        <v>11901</v>
      </c>
      <c r="AJ856" s="4"/>
      <c r="AK856" s="3" t="s">
        <v>11900</v>
      </c>
      <c r="AL856" s="4"/>
      <c r="AM856" s="3" t="s">
        <v>11899</v>
      </c>
      <c r="AN856" s="4"/>
      <c r="AO856" s="3"/>
      <c r="AP856" s="4"/>
      <c r="AQ856" s="3" t="s">
        <v>11898</v>
      </c>
      <c r="AR856" s="4"/>
      <c r="AS856" s="3" t="s">
        <v>923</v>
      </c>
      <c r="AT856" s="4"/>
      <c r="AU856" s="3" t="s">
        <v>11897</v>
      </c>
      <c r="AV856" s="4"/>
      <c r="AW856" s="3" t="s">
        <v>11896</v>
      </c>
      <c r="AX856" s="4"/>
      <c r="AY856" s="3" t="s">
        <v>11895</v>
      </c>
      <c r="AZ856" s="4"/>
      <c r="BA856" s="3" t="s">
        <v>11894</v>
      </c>
      <c r="BB856" s="4"/>
      <c r="BC856" s="3" t="s">
        <v>11893</v>
      </c>
      <c r="BD856" s="4"/>
      <c r="BE856" s="3" t="s">
        <v>11892</v>
      </c>
    </row>
    <row r="857" spans="2:57" customFormat="1">
      <c r="B857" t="str">
        <f>IFERROR(VLOOKUP(E857,Swadesh!$C$6:$D$212,2,FALSE),"")</f>
        <v/>
      </c>
      <c r="D857" t="s">
        <v>10580</v>
      </c>
      <c r="E857" s="6" t="s">
        <v>11891</v>
      </c>
      <c r="F857" s="5">
        <v>12.212999999999999</v>
      </c>
      <c r="G857">
        <f t="shared" si="13"/>
        <v>4</v>
      </c>
      <c r="H857" s="3" t="s">
        <v>11890</v>
      </c>
      <c r="I857" s="4"/>
      <c r="J857" s="3" t="s">
        <v>11889</v>
      </c>
      <c r="K857" s="4" t="s">
        <v>11888</v>
      </c>
      <c r="L857" s="3"/>
      <c r="M857" s="4"/>
      <c r="N857" s="3" t="s">
        <v>11887</v>
      </c>
      <c r="O857" s="4"/>
      <c r="P857" t="s">
        <v>907</v>
      </c>
      <c r="Q857" s="3" t="s">
        <v>11886</v>
      </c>
      <c r="R857" s="4" t="s">
        <v>11885</v>
      </c>
      <c r="S857" t="s">
        <v>907</v>
      </c>
      <c r="T857" s="3" t="s">
        <v>11884</v>
      </c>
      <c r="U857" s="4" t="s">
        <v>11883</v>
      </c>
      <c r="V857" s="3" t="s">
        <v>11882</v>
      </c>
      <c r="W857" s="4" t="s">
        <v>11881</v>
      </c>
      <c r="X857" s="3" t="s">
        <v>11880</v>
      </c>
      <c r="Y857" s="4"/>
      <c r="Z857" t="s">
        <v>907</v>
      </c>
      <c r="AA857" s="3" t="s">
        <v>11879</v>
      </c>
      <c r="AB857" s="4"/>
      <c r="AC857" s="3" t="s">
        <v>11878</v>
      </c>
      <c r="AD857" s="4"/>
      <c r="AE857" s="3" t="s">
        <v>11877</v>
      </c>
      <c r="AF857" s="4"/>
      <c r="AG857" s="3"/>
      <c r="AH857" s="4"/>
      <c r="AI857" s="3" t="s">
        <v>11876</v>
      </c>
      <c r="AJ857" s="4"/>
      <c r="AK857" s="3" t="s">
        <v>11875</v>
      </c>
      <c r="AL857" s="4"/>
      <c r="AM857" s="3" t="s">
        <v>11874</v>
      </c>
      <c r="AN857" s="4"/>
      <c r="AO857" s="3"/>
      <c r="AP857" s="4"/>
      <c r="AQ857" s="3" t="s">
        <v>11873</v>
      </c>
      <c r="AR857" s="4"/>
      <c r="AS857" s="3" t="s">
        <v>923</v>
      </c>
      <c r="AT857" s="4"/>
      <c r="AU857" s="3" t="s">
        <v>11872</v>
      </c>
      <c r="AV857" s="4"/>
      <c r="AW857" s="3" t="s">
        <v>11871</v>
      </c>
      <c r="AX857" s="4"/>
      <c r="AY857" s="3" t="s">
        <v>11870</v>
      </c>
      <c r="AZ857" s="4"/>
      <c r="BA857" s="3" t="s">
        <v>11869</v>
      </c>
      <c r="BB857" s="4"/>
      <c r="BC857" s="3" t="s">
        <v>11868</v>
      </c>
      <c r="BD857" s="4"/>
      <c r="BE857" s="3" t="s">
        <v>11867</v>
      </c>
    </row>
    <row r="858" spans="2:57" customFormat="1">
      <c r="B858" t="str">
        <f>IFERROR(VLOOKUP(E858,Swadesh!$C$6:$D$212,2,FALSE),"")</f>
        <v/>
      </c>
      <c r="D858" t="s">
        <v>10580</v>
      </c>
      <c r="E858" s="6" t="s">
        <v>11866</v>
      </c>
      <c r="F858" s="5">
        <v>12.22</v>
      </c>
      <c r="G858">
        <f t="shared" si="13"/>
        <v>3</v>
      </c>
      <c r="H858" s="3" t="s">
        <v>11865</v>
      </c>
      <c r="I858" s="4" t="s">
        <v>11864</v>
      </c>
      <c r="J858" s="3" t="s">
        <v>11863</v>
      </c>
      <c r="K858" s="4" t="s">
        <v>11862</v>
      </c>
      <c r="L858" s="3" t="s">
        <v>11861</v>
      </c>
      <c r="M858" s="4"/>
      <c r="N858" s="3" t="s">
        <v>11860</v>
      </c>
      <c r="O858" s="4"/>
      <c r="P858" t="s">
        <v>907</v>
      </c>
      <c r="Q858" s="3" t="s">
        <v>11859</v>
      </c>
      <c r="R858" s="4" t="s">
        <v>11858</v>
      </c>
      <c r="S858" t="s">
        <v>907</v>
      </c>
      <c r="T858" s="3" t="s">
        <v>11857</v>
      </c>
      <c r="U858" s="4" t="s">
        <v>11856</v>
      </c>
      <c r="V858" s="3" t="s">
        <v>11855</v>
      </c>
      <c r="W858" s="4"/>
      <c r="X858" s="3" t="s">
        <v>11854</v>
      </c>
      <c r="Y858" s="4"/>
      <c r="Z858" t="s">
        <v>907</v>
      </c>
      <c r="AA858" s="3" t="s">
        <v>11853</v>
      </c>
      <c r="AB858" s="4"/>
      <c r="AC858" s="3" t="s">
        <v>11852</v>
      </c>
      <c r="AD858" s="4"/>
      <c r="AE858" s="3" t="s">
        <v>11851</v>
      </c>
      <c r="AF858" s="4"/>
      <c r="AG858" s="3" t="s">
        <v>11850</v>
      </c>
      <c r="AH858" s="4" t="s">
        <v>5395</v>
      </c>
      <c r="AI858" s="3" t="s">
        <v>11849</v>
      </c>
      <c r="AJ858" s="4"/>
      <c r="AK858" s="3" t="s">
        <v>11848</v>
      </c>
      <c r="AL858" s="4"/>
      <c r="AM858" s="3" t="s">
        <v>11847</v>
      </c>
      <c r="AN858" s="4"/>
      <c r="AO858" s="3" t="s">
        <v>11846</v>
      </c>
      <c r="AP858" s="4"/>
      <c r="AQ858" s="3" t="s">
        <v>11845</v>
      </c>
      <c r="AR858" s="4"/>
      <c r="AS858" s="3" t="s">
        <v>11844</v>
      </c>
      <c r="AT858" s="4"/>
      <c r="AU858" s="3" t="s">
        <v>11843</v>
      </c>
      <c r="AV858" s="4"/>
      <c r="AW858" s="3" t="s">
        <v>11842</v>
      </c>
      <c r="AX858" s="4"/>
      <c r="AY858" s="3" t="s">
        <v>11841</v>
      </c>
      <c r="AZ858" s="4"/>
      <c r="BA858" s="3" t="s">
        <v>11840</v>
      </c>
      <c r="BB858" s="4"/>
      <c r="BC858" s="3" t="s">
        <v>11839</v>
      </c>
      <c r="BD858" s="4"/>
      <c r="BE858" s="3" t="s">
        <v>11838</v>
      </c>
    </row>
    <row r="859" spans="2:57" customFormat="1">
      <c r="B859" t="str">
        <f>IFERROR(VLOOKUP(E859,Swadesh!$C$6:$D$212,2,FALSE),"")</f>
        <v/>
      </c>
      <c r="D859" t="s">
        <v>10580</v>
      </c>
      <c r="E859" s="6" t="s">
        <v>11837</v>
      </c>
      <c r="F859" s="5">
        <v>12.23</v>
      </c>
      <c r="G859">
        <f t="shared" si="13"/>
        <v>3</v>
      </c>
      <c r="H859" s="3" t="s">
        <v>11836</v>
      </c>
      <c r="I859" s="4"/>
      <c r="J859" s="3" t="s">
        <v>11814</v>
      </c>
      <c r="K859" s="4" t="s">
        <v>1932</v>
      </c>
      <c r="L859" s="3" t="s">
        <v>11835</v>
      </c>
      <c r="M859" s="4"/>
      <c r="N859" s="3" t="s">
        <v>11834</v>
      </c>
      <c r="O859" s="4"/>
      <c r="P859" t="s">
        <v>907</v>
      </c>
      <c r="Q859" s="3"/>
      <c r="R859" s="4"/>
      <c r="S859" t="s">
        <v>907</v>
      </c>
      <c r="T859" s="3" t="s">
        <v>11833</v>
      </c>
      <c r="U859" s="4"/>
      <c r="V859" s="3" t="s">
        <v>11832</v>
      </c>
      <c r="W859" s="4"/>
      <c r="X859" s="3" t="s">
        <v>11831</v>
      </c>
      <c r="Y859" s="4"/>
      <c r="Z859" t="s">
        <v>907</v>
      </c>
      <c r="AA859" s="3" t="s">
        <v>11830</v>
      </c>
      <c r="AB859" s="4"/>
      <c r="AC859" s="3" t="s">
        <v>11829</v>
      </c>
      <c r="AD859" s="4"/>
      <c r="AE859" s="3" t="s">
        <v>11828</v>
      </c>
      <c r="AF859" s="4"/>
      <c r="AG859" s="3" t="s">
        <v>11827</v>
      </c>
      <c r="AH859" s="4"/>
      <c r="AI859" s="3" t="s">
        <v>11826</v>
      </c>
      <c r="AJ859" s="4"/>
      <c r="AK859" s="3" t="s">
        <v>11825</v>
      </c>
      <c r="AL859" s="4"/>
      <c r="AM859" s="3" t="s">
        <v>11824</v>
      </c>
      <c r="AN859" s="4"/>
      <c r="AO859" s="3" t="s">
        <v>5772</v>
      </c>
      <c r="AP859" s="4"/>
      <c r="AQ859" s="3" t="s">
        <v>5772</v>
      </c>
      <c r="AR859" s="4"/>
      <c r="AS859" s="3" t="s">
        <v>11823</v>
      </c>
      <c r="AT859" s="4"/>
      <c r="AU859" s="3" t="s">
        <v>11822</v>
      </c>
      <c r="AV859" s="4"/>
      <c r="AW859" s="3" t="s">
        <v>11821</v>
      </c>
      <c r="AX859" s="4"/>
      <c r="AY859" s="3" t="s">
        <v>11820</v>
      </c>
      <c r="AZ859" s="4"/>
      <c r="BA859" s="3" t="s">
        <v>11819</v>
      </c>
      <c r="BB859" s="4"/>
      <c r="BC859" s="3" t="s">
        <v>11818</v>
      </c>
      <c r="BD859" s="4"/>
      <c r="BE859" s="3" t="s">
        <v>11817</v>
      </c>
    </row>
    <row r="860" spans="2:57" customFormat="1">
      <c r="B860" t="str">
        <f>IFERROR(VLOOKUP(E860,Swadesh!$C$6:$D$212,2,FALSE),"")</f>
        <v/>
      </c>
      <c r="D860" t="s">
        <v>10580</v>
      </c>
      <c r="E860" s="6" t="s">
        <v>11816</v>
      </c>
      <c r="F860" s="5">
        <v>12.231999999999999</v>
      </c>
      <c r="G860">
        <f t="shared" si="13"/>
        <v>4</v>
      </c>
      <c r="H860" s="3" t="s">
        <v>11815</v>
      </c>
      <c r="I860" s="4"/>
      <c r="J860" s="3" t="s">
        <v>11814</v>
      </c>
      <c r="K860" s="4" t="s">
        <v>1932</v>
      </c>
      <c r="L860" s="3"/>
      <c r="M860" s="4"/>
      <c r="N860" s="3" t="s">
        <v>11813</v>
      </c>
      <c r="O860" s="4"/>
      <c r="P860" t="s">
        <v>907</v>
      </c>
      <c r="Q860" s="3"/>
      <c r="R860" s="4" t="s">
        <v>11812</v>
      </c>
      <c r="S860" t="s">
        <v>907</v>
      </c>
      <c r="T860" s="3" t="s">
        <v>11811</v>
      </c>
      <c r="U860" s="4"/>
      <c r="V860" s="3" t="s">
        <v>11810</v>
      </c>
      <c r="W860" s="4"/>
      <c r="X860" s="3" t="s">
        <v>11809</v>
      </c>
      <c r="Y860" s="4"/>
      <c r="Z860" t="s">
        <v>907</v>
      </c>
      <c r="AA860" s="3" t="s">
        <v>11808</v>
      </c>
      <c r="AB860" s="4" t="s">
        <v>11470</v>
      </c>
      <c r="AC860" s="3" t="s">
        <v>11807</v>
      </c>
      <c r="AD860" s="4"/>
      <c r="AE860" s="3" t="s">
        <v>11806</v>
      </c>
      <c r="AF860" s="4" t="s">
        <v>11805</v>
      </c>
      <c r="AG860" s="3"/>
      <c r="AH860" s="4"/>
      <c r="AI860" s="3" t="s">
        <v>11804</v>
      </c>
      <c r="AJ860" s="4"/>
      <c r="AK860" s="3" t="s">
        <v>11803</v>
      </c>
      <c r="AL860" s="4"/>
      <c r="AM860" s="3" t="s">
        <v>11802</v>
      </c>
      <c r="AN860" s="4"/>
      <c r="AO860" s="3"/>
      <c r="AP860" s="4"/>
      <c r="AQ860" s="3" t="s">
        <v>11801</v>
      </c>
      <c r="AR860" s="4"/>
      <c r="AS860" s="3" t="s">
        <v>11800</v>
      </c>
      <c r="AT860" s="4"/>
      <c r="AU860" s="3" t="s">
        <v>11799</v>
      </c>
      <c r="AV860" s="4"/>
      <c r="AW860" s="3" t="s">
        <v>11798</v>
      </c>
      <c r="AX860" s="4" t="s">
        <v>11797</v>
      </c>
      <c r="AY860" s="3" t="s">
        <v>11796</v>
      </c>
      <c r="AZ860" s="4"/>
      <c r="BA860" s="3" t="s">
        <v>11795</v>
      </c>
      <c r="BB860" s="4"/>
      <c r="BC860" s="3" t="s">
        <v>11794</v>
      </c>
      <c r="BD860" s="4"/>
      <c r="BE860" s="3" t="s">
        <v>11793</v>
      </c>
    </row>
    <row r="861" spans="2:57" customFormat="1">
      <c r="B861" t="str">
        <f>IFERROR(VLOOKUP(E861,Swadesh!$C$6:$D$212,2,FALSE),"")</f>
        <v/>
      </c>
      <c r="D861" t="s">
        <v>10580</v>
      </c>
      <c r="E861" s="6" t="s">
        <v>11792</v>
      </c>
      <c r="F861" s="5">
        <v>12.24</v>
      </c>
      <c r="G861">
        <f t="shared" si="13"/>
        <v>3</v>
      </c>
      <c r="H861" s="3" t="s">
        <v>11791</v>
      </c>
      <c r="I861" s="4" t="s">
        <v>11790</v>
      </c>
      <c r="J861" s="3" t="s">
        <v>11789</v>
      </c>
      <c r="K861" s="4" t="s">
        <v>9819</v>
      </c>
      <c r="L861" s="3" t="s">
        <v>11788</v>
      </c>
      <c r="M861" s="4"/>
      <c r="N861" s="3" t="s">
        <v>11787</v>
      </c>
      <c r="O861" s="4"/>
      <c r="P861" t="s">
        <v>907</v>
      </c>
      <c r="Q861" s="3" t="s">
        <v>11786</v>
      </c>
      <c r="R861" s="4" t="s">
        <v>11785</v>
      </c>
      <c r="S861" t="s">
        <v>907</v>
      </c>
      <c r="T861" s="3" t="s">
        <v>11784</v>
      </c>
      <c r="U861" s="4" t="s">
        <v>11783</v>
      </c>
      <c r="V861" s="3" t="s">
        <v>11782</v>
      </c>
      <c r="W861" s="4" t="s">
        <v>11781</v>
      </c>
      <c r="X861" s="3" t="s">
        <v>11780</v>
      </c>
      <c r="Y861" s="4"/>
      <c r="Z861" t="s">
        <v>907</v>
      </c>
      <c r="AA861" s="3" t="s">
        <v>11779</v>
      </c>
      <c r="AB861" s="4" t="s">
        <v>11778</v>
      </c>
      <c r="AC861" s="3" t="s">
        <v>11777</v>
      </c>
      <c r="AD861" s="4"/>
      <c r="AE861" s="3" t="s">
        <v>11040</v>
      </c>
      <c r="AF861" s="4"/>
      <c r="AG861" s="3" t="s">
        <v>11776</v>
      </c>
      <c r="AH861" s="4" t="s">
        <v>4108</v>
      </c>
      <c r="AI861" s="3" t="s">
        <v>11775</v>
      </c>
      <c r="AJ861" s="4"/>
      <c r="AK861" s="3" t="s">
        <v>11774</v>
      </c>
      <c r="AL861" s="4"/>
      <c r="AM861" s="3" t="s">
        <v>11773</v>
      </c>
      <c r="AN861" s="4"/>
      <c r="AO861" s="3" t="s">
        <v>11772</v>
      </c>
      <c r="AP861" s="4"/>
      <c r="AQ861" s="3" t="s">
        <v>11771</v>
      </c>
      <c r="AR861" s="4"/>
      <c r="AS861" s="3" t="s">
        <v>11770</v>
      </c>
      <c r="AT861" s="4"/>
      <c r="AU861" s="3" t="s">
        <v>11769</v>
      </c>
      <c r="AV861" s="4"/>
      <c r="AW861" s="3" t="s">
        <v>11768</v>
      </c>
      <c r="AX861" s="4"/>
      <c r="AY861" s="3" t="s">
        <v>11767</v>
      </c>
      <c r="AZ861" s="4"/>
      <c r="BA861" s="3" t="s">
        <v>11766</v>
      </c>
      <c r="BB861" s="4"/>
      <c r="BC861" s="3" t="s">
        <v>11765</v>
      </c>
      <c r="BD861" s="4"/>
      <c r="BE861" s="3" t="s">
        <v>11764</v>
      </c>
    </row>
    <row r="862" spans="2:57" customFormat="1">
      <c r="B862" t="str">
        <f>IFERROR(VLOOKUP(E862,Swadesh!$C$6:$D$212,2,FALSE),"")</f>
        <v/>
      </c>
      <c r="D862" t="s">
        <v>10580</v>
      </c>
      <c r="E862" s="6" t="s">
        <v>11763</v>
      </c>
      <c r="F862" s="5">
        <v>12.25</v>
      </c>
      <c r="G862">
        <f t="shared" si="13"/>
        <v>3</v>
      </c>
      <c r="H862" s="3" t="s">
        <v>11762</v>
      </c>
      <c r="I862" s="4" t="s">
        <v>11761</v>
      </c>
      <c r="J862" s="3" t="s">
        <v>11760</v>
      </c>
      <c r="K862" s="4"/>
      <c r="L862" s="3" t="s">
        <v>11759</v>
      </c>
      <c r="M862" s="4"/>
      <c r="N862" s="3" t="s">
        <v>11758</v>
      </c>
      <c r="O862" s="4"/>
      <c r="P862" t="s">
        <v>907</v>
      </c>
      <c r="Q862" s="3" t="s">
        <v>11757</v>
      </c>
      <c r="R862" s="4" t="s">
        <v>11756</v>
      </c>
      <c r="S862" t="s">
        <v>907</v>
      </c>
      <c r="T862" s="3" t="s">
        <v>11755</v>
      </c>
      <c r="U862" s="4"/>
      <c r="V862" s="3" t="s">
        <v>11754</v>
      </c>
      <c r="W862" s="4" t="s">
        <v>11753</v>
      </c>
      <c r="X862" s="3" t="s">
        <v>11752</v>
      </c>
      <c r="Y862" s="4"/>
      <c r="Z862" t="s">
        <v>907</v>
      </c>
      <c r="AA862" s="3" t="s">
        <v>11751</v>
      </c>
      <c r="AB862" s="4" t="s">
        <v>11750</v>
      </c>
      <c r="AC862" s="3" t="s">
        <v>11749</v>
      </c>
      <c r="AD862" s="4"/>
      <c r="AE862" s="3" t="s">
        <v>11748</v>
      </c>
      <c r="AF862" s="4" t="s">
        <v>11747</v>
      </c>
      <c r="AG862" s="3" t="s">
        <v>11746</v>
      </c>
      <c r="AH862" s="4"/>
      <c r="AI862" s="3" t="s">
        <v>11745</v>
      </c>
      <c r="AJ862" s="4"/>
      <c r="AK862" s="3" t="s">
        <v>11744</v>
      </c>
      <c r="AL862" s="4"/>
      <c r="AM862" s="3" t="s">
        <v>11743</v>
      </c>
      <c r="AN862" s="4"/>
      <c r="AO862" s="3" t="s">
        <v>11742</v>
      </c>
      <c r="AP862" s="4"/>
      <c r="AQ862" s="3" t="s">
        <v>11741</v>
      </c>
      <c r="AR862" s="4"/>
      <c r="AS862" s="3" t="s">
        <v>11740</v>
      </c>
      <c r="AT862" s="4"/>
      <c r="AU862" s="3" t="s">
        <v>11739</v>
      </c>
      <c r="AV862" s="4"/>
      <c r="AW862" s="3" t="s">
        <v>11738</v>
      </c>
      <c r="AX862" s="4"/>
      <c r="AY862" s="3" t="s">
        <v>11737</v>
      </c>
      <c r="AZ862" s="4"/>
      <c r="BA862" s="3" t="s">
        <v>11736</v>
      </c>
      <c r="BB862" s="4"/>
      <c r="BC862" s="3" t="s">
        <v>11735</v>
      </c>
      <c r="BD862" s="4"/>
      <c r="BE862" s="3" t="s">
        <v>11734</v>
      </c>
    </row>
    <row r="863" spans="2:57" customFormat="1">
      <c r="B863" t="str">
        <f>IFERROR(VLOOKUP(E863,Swadesh!$C$6:$D$212,2,FALSE),"")</f>
        <v/>
      </c>
      <c r="D863" t="s">
        <v>10580</v>
      </c>
      <c r="E863" s="6" t="s">
        <v>11733</v>
      </c>
      <c r="F863" s="5">
        <v>12.26</v>
      </c>
      <c r="G863">
        <f t="shared" si="13"/>
        <v>3</v>
      </c>
      <c r="H863" s="3" t="s">
        <v>11732</v>
      </c>
      <c r="I863" s="4"/>
      <c r="J863" s="3" t="s">
        <v>11731</v>
      </c>
      <c r="K863" s="4"/>
      <c r="L863" s="3" t="s">
        <v>11730</v>
      </c>
      <c r="M863" s="4"/>
      <c r="N863" s="3" t="s">
        <v>11729</v>
      </c>
      <c r="O863" s="4"/>
      <c r="P863" t="s">
        <v>907</v>
      </c>
      <c r="Q863" s="3" t="s">
        <v>11728</v>
      </c>
      <c r="R863" s="4" t="s">
        <v>11727</v>
      </c>
      <c r="S863" t="s">
        <v>907</v>
      </c>
      <c r="T863" s="3" t="s">
        <v>11726</v>
      </c>
      <c r="U863" s="4" t="s">
        <v>11725</v>
      </c>
      <c r="V863" s="3" t="s">
        <v>11724</v>
      </c>
      <c r="W863" s="4" t="s">
        <v>11723</v>
      </c>
      <c r="X863" s="3" t="s">
        <v>11722</v>
      </c>
      <c r="Y863" s="4" t="s">
        <v>11721</v>
      </c>
      <c r="Z863" t="s">
        <v>907</v>
      </c>
      <c r="AA863" s="3" t="s">
        <v>11720</v>
      </c>
      <c r="AB863" s="4" t="s">
        <v>11719</v>
      </c>
      <c r="AC863" s="3" t="s">
        <v>11718</v>
      </c>
      <c r="AD863" s="4"/>
      <c r="AE863" s="3" t="s">
        <v>11717</v>
      </c>
      <c r="AF863" s="4" t="s">
        <v>11716</v>
      </c>
      <c r="AG863" s="3" t="s">
        <v>11715</v>
      </c>
      <c r="AH863" s="4"/>
      <c r="AI863" s="3" t="s">
        <v>11714</v>
      </c>
      <c r="AJ863" s="4"/>
      <c r="AK863" s="3" t="s">
        <v>11713</v>
      </c>
      <c r="AL863" s="4"/>
      <c r="AM863" s="3" t="s">
        <v>11712</v>
      </c>
      <c r="AN863" s="4"/>
      <c r="AO863" s="3" t="s">
        <v>11711</v>
      </c>
      <c r="AP863" s="4"/>
      <c r="AQ863" s="3" t="s">
        <v>11710</v>
      </c>
      <c r="AR863" s="4" t="s">
        <v>5188</v>
      </c>
      <c r="AS863" s="3" t="s">
        <v>11709</v>
      </c>
      <c r="AT863" s="4"/>
      <c r="AU863" s="3" t="s">
        <v>11708</v>
      </c>
      <c r="AV863" s="4"/>
      <c r="AW863" s="3" t="s">
        <v>11707</v>
      </c>
      <c r="AX863" s="4"/>
      <c r="AY863" s="3" t="s">
        <v>11706</v>
      </c>
      <c r="AZ863" s="4"/>
      <c r="BA863" s="3" t="s">
        <v>11705</v>
      </c>
      <c r="BB863" s="4"/>
      <c r="BC863" s="3" t="s">
        <v>11704</v>
      </c>
      <c r="BD863" s="4"/>
      <c r="BE863" s="3" t="s">
        <v>11703</v>
      </c>
    </row>
    <row r="864" spans="2:57" customFormat="1">
      <c r="B864" t="str">
        <f>IFERROR(VLOOKUP(E864,Swadesh!$C$6:$D$212,2,FALSE),"")</f>
        <v/>
      </c>
      <c r="D864" t="s">
        <v>10580</v>
      </c>
      <c r="E864" s="6" t="s">
        <v>11702</v>
      </c>
      <c r="F864" s="5">
        <v>12.27</v>
      </c>
      <c r="G864">
        <f t="shared" si="13"/>
        <v>3</v>
      </c>
      <c r="H864" s="3" t="s">
        <v>11701</v>
      </c>
      <c r="I864" s="4"/>
      <c r="J864" s="3" t="s">
        <v>11700</v>
      </c>
      <c r="K864" s="4"/>
      <c r="L864" s="3" t="s">
        <v>11699</v>
      </c>
      <c r="M864" s="4"/>
      <c r="N864" s="3" t="s">
        <v>11698</v>
      </c>
      <c r="O864" s="4"/>
      <c r="P864" t="s">
        <v>907</v>
      </c>
      <c r="Q864" s="3"/>
      <c r="R864" s="4" t="s">
        <v>11697</v>
      </c>
      <c r="S864" t="s">
        <v>907</v>
      </c>
      <c r="T864" s="3" t="s">
        <v>11696</v>
      </c>
      <c r="U864" s="4" t="s">
        <v>11695</v>
      </c>
      <c r="V864" s="3" t="s">
        <v>11694</v>
      </c>
      <c r="W864" s="4"/>
      <c r="X864" s="3" t="s">
        <v>11693</v>
      </c>
      <c r="Y864" s="4"/>
      <c r="Z864" t="s">
        <v>907</v>
      </c>
      <c r="AA864" s="3" t="s">
        <v>11692</v>
      </c>
      <c r="AB864" s="4"/>
      <c r="AC864" s="3" t="s">
        <v>11691</v>
      </c>
      <c r="AD864" s="4"/>
      <c r="AE864" s="3" t="s">
        <v>11690</v>
      </c>
      <c r="AF864" s="4"/>
      <c r="AG864" s="3" t="s">
        <v>11689</v>
      </c>
      <c r="AH864" s="4"/>
      <c r="AI864" s="3" t="s">
        <v>11688</v>
      </c>
      <c r="AJ864" s="4"/>
      <c r="AK864" s="3" t="s">
        <v>11687</v>
      </c>
      <c r="AL864" s="4"/>
      <c r="AM864" s="3" t="s">
        <v>11686</v>
      </c>
      <c r="AN864" s="4"/>
      <c r="AO864" s="3" t="s">
        <v>11685</v>
      </c>
      <c r="AP864" s="4"/>
      <c r="AQ864" s="3" t="s">
        <v>11684</v>
      </c>
      <c r="AR864" s="4"/>
      <c r="AS864" s="3" t="s">
        <v>11683</v>
      </c>
      <c r="AT864" s="4"/>
      <c r="AU864" s="3" t="s">
        <v>11682</v>
      </c>
      <c r="AV864" s="4"/>
      <c r="AW864" s="3" t="s">
        <v>11681</v>
      </c>
      <c r="AX864" s="4"/>
      <c r="AY864" s="3" t="s">
        <v>11680</v>
      </c>
      <c r="AZ864" s="4"/>
      <c r="BA864" s="3" t="s">
        <v>11679</v>
      </c>
      <c r="BB864" s="4"/>
      <c r="BC864" s="3" t="s">
        <v>11678</v>
      </c>
      <c r="BD864" s="4" t="s">
        <v>11677</v>
      </c>
      <c r="BE864" s="3" t="s">
        <v>11676</v>
      </c>
    </row>
    <row r="865" spans="2:58" customFormat="1">
      <c r="B865" t="str">
        <f>IFERROR(VLOOKUP(E865,Swadesh!$C$6:$D$212,2,FALSE),"")</f>
        <v/>
      </c>
      <c r="D865" t="s">
        <v>10580</v>
      </c>
      <c r="E865" s="6" t="s">
        <v>11675</v>
      </c>
      <c r="F865" s="5">
        <v>12.31</v>
      </c>
      <c r="G865">
        <f t="shared" si="13"/>
        <v>3</v>
      </c>
      <c r="H865" s="3" t="s">
        <v>11674</v>
      </c>
      <c r="I865" s="4"/>
      <c r="J865" s="3" t="s">
        <v>11094</v>
      </c>
      <c r="K865" s="4"/>
      <c r="L865" s="3" t="s">
        <v>8004</v>
      </c>
      <c r="M865" s="4"/>
      <c r="N865" s="3" t="s">
        <v>11673</v>
      </c>
      <c r="O865" s="4"/>
      <c r="P865" t="s">
        <v>907</v>
      </c>
      <c r="Q865" s="3"/>
      <c r="R865" s="4"/>
      <c r="S865" t="s">
        <v>11672</v>
      </c>
      <c r="T865" s="3" t="s">
        <v>11671</v>
      </c>
      <c r="U865" s="4" t="s">
        <v>11670</v>
      </c>
      <c r="V865" s="3" t="s">
        <v>11669</v>
      </c>
      <c r="W865" s="4"/>
      <c r="X865" s="3" t="s">
        <v>11668</v>
      </c>
      <c r="Y865" s="4"/>
      <c r="Z865" t="s">
        <v>907</v>
      </c>
      <c r="AA865" s="3" t="s">
        <v>11667</v>
      </c>
      <c r="AB865" s="4"/>
      <c r="AC865" s="3" t="s">
        <v>11666</v>
      </c>
      <c r="AD865" s="4"/>
      <c r="AE865" s="3" t="s">
        <v>11665</v>
      </c>
      <c r="AF865" s="4"/>
      <c r="AG865" s="3" t="s">
        <v>11664</v>
      </c>
      <c r="AH865" s="4"/>
      <c r="AI865" s="3" t="s">
        <v>11663</v>
      </c>
      <c r="AJ865" s="4"/>
      <c r="AK865" s="3" t="s">
        <v>11662</v>
      </c>
      <c r="AL865" s="4"/>
      <c r="AM865" s="3" t="s">
        <v>11661</v>
      </c>
      <c r="AN865" s="4"/>
      <c r="AO865" s="3" t="s">
        <v>7994</v>
      </c>
      <c r="AP865" s="4"/>
      <c r="AQ865" s="3" t="s">
        <v>7993</v>
      </c>
      <c r="AR865" s="4"/>
      <c r="AS865" s="3" t="s">
        <v>11660</v>
      </c>
      <c r="AT865" s="4"/>
      <c r="AU865" s="3" t="s">
        <v>11659</v>
      </c>
      <c r="AV865" s="4"/>
      <c r="AW865" s="3" t="s">
        <v>11080</v>
      </c>
      <c r="AX865" s="4"/>
      <c r="AY865" s="3" t="s">
        <v>11658</v>
      </c>
      <c r="AZ865" s="4"/>
      <c r="BA865" s="3" t="s">
        <v>11078</v>
      </c>
      <c r="BB865" s="4"/>
      <c r="BC865" s="3" t="s">
        <v>11657</v>
      </c>
      <c r="BD865" s="4"/>
      <c r="BE865" s="3" t="s">
        <v>7987</v>
      </c>
      <c r="BF865" s="4"/>
    </row>
    <row r="866" spans="2:58" customFormat="1">
      <c r="B866" t="str">
        <f>IFERROR(VLOOKUP(E866,Swadesh!$C$6:$D$212,2,FALSE),"")</f>
        <v/>
      </c>
      <c r="D866" t="s">
        <v>10580</v>
      </c>
      <c r="E866" s="6" t="s">
        <v>11656</v>
      </c>
      <c r="F866" s="5">
        <v>12.32</v>
      </c>
      <c r="G866">
        <f t="shared" si="13"/>
        <v>3</v>
      </c>
      <c r="H866" s="3" t="s">
        <v>11655</v>
      </c>
      <c r="I866" s="4"/>
      <c r="J866" s="3" t="s">
        <v>11144</v>
      </c>
      <c r="K866" s="4" t="s">
        <v>11654</v>
      </c>
      <c r="L866" s="3" t="s">
        <v>11653</v>
      </c>
      <c r="M866" s="4"/>
      <c r="N866" s="3" t="s">
        <v>11652</v>
      </c>
      <c r="O866" s="4"/>
      <c r="P866" t="s">
        <v>907</v>
      </c>
      <c r="Q866" s="3"/>
      <c r="R866" s="4"/>
      <c r="S866" t="s">
        <v>907</v>
      </c>
      <c r="T866" s="3"/>
      <c r="U866" s="4"/>
      <c r="V866" s="3" t="s">
        <v>11651</v>
      </c>
      <c r="W866" s="4"/>
      <c r="X866" s="3" t="s">
        <v>11650</v>
      </c>
      <c r="Y866" s="4"/>
      <c r="Z866" t="s">
        <v>907</v>
      </c>
      <c r="AA866" s="3"/>
      <c r="AB866" s="4"/>
      <c r="AC866" s="3" t="s">
        <v>11649</v>
      </c>
      <c r="AD866" s="4"/>
      <c r="AE866" s="3" t="s">
        <v>11648</v>
      </c>
      <c r="AF866" s="4"/>
      <c r="AG866" s="3" t="s">
        <v>11647</v>
      </c>
      <c r="AH866" s="4"/>
      <c r="AI866" s="3" t="s">
        <v>11646</v>
      </c>
      <c r="AJ866" s="4"/>
      <c r="AK866" s="3" t="s">
        <v>11645</v>
      </c>
      <c r="AL866" s="4"/>
      <c r="AM866" s="3" t="s">
        <v>10910</v>
      </c>
      <c r="AN866" s="4"/>
      <c r="AO866" s="3" t="s">
        <v>11644</v>
      </c>
      <c r="AP866" s="4"/>
      <c r="AQ866" s="3" t="s">
        <v>11643</v>
      </c>
      <c r="AR866" s="4"/>
      <c r="AS866" s="3" t="s">
        <v>923</v>
      </c>
      <c r="AT866" s="4"/>
      <c r="AU866" s="3" t="s">
        <v>11642</v>
      </c>
      <c r="AV866" s="4"/>
      <c r="AW866" s="3" t="s">
        <v>11641</v>
      </c>
      <c r="AX866" s="4"/>
      <c r="AY866" s="3" t="s">
        <v>11640</v>
      </c>
      <c r="AZ866" s="4"/>
      <c r="BA866" s="3" t="s">
        <v>11639</v>
      </c>
      <c r="BB866" s="4"/>
      <c r="BC866" s="3" t="s">
        <v>11638</v>
      </c>
      <c r="BD866" s="4"/>
      <c r="BE866" s="3" t="s">
        <v>11637</v>
      </c>
      <c r="BF866" s="4"/>
    </row>
    <row r="867" spans="2:58" customFormat="1">
      <c r="B867" t="str">
        <f>IFERROR(VLOOKUP(E867,Swadesh!$C$6:$D$212,2,FALSE),"")</f>
        <v/>
      </c>
      <c r="D867" t="s">
        <v>10580</v>
      </c>
      <c r="E867" s="6" t="s">
        <v>11636</v>
      </c>
      <c r="F867" s="5">
        <v>12.33</v>
      </c>
      <c r="G867">
        <f t="shared" si="13"/>
        <v>3</v>
      </c>
      <c r="H867" s="3" t="s">
        <v>11635</v>
      </c>
      <c r="I867" s="4" t="s">
        <v>11634</v>
      </c>
      <c r="J867" s="3" t="s">
        <v>9279</v>
      </c>
      <c r="K867" s="4" t="s">
        <v>11633</v>
      </c>
      <c r="L867" s="3" t="s">
        <v>11632</v>
      </c>
      <c r="M867" s="4"/>
      <c r="N867" s="3" t="s">
        <v>11631</v>
      </c>
      <c r="O867" s="4"/>
      <c r="P867" t="s">
        <v>907</v>
      </c>
      <c r="Q867" s="3" t="s">
        <v>11630</v>
      </c>
      <c r="R867" s="4" t="s">
        <v>11629</v>
      </c>
      <c r="S867" s="8" t="s">
        <v>11628</v>
      </c>
      <c r="T867" s="3" t="s">
        <v>11627</v>
      </c>
      <c r="U867" s="4"/>
      <c r="V867" s="3" t="s">
        <v>11626</v>
      </c>
      <c r="W867" s="4" t="s">
        <v>11625</v>
      </c>
      <c r="X867" s="3" t="s">
        <v>11624</v>
      </c>
      <c r="Y867" s="4"/>
      <c r="Z867" t="s">
        <v>907</v>
      </c>
      <c r="AA867" s="3" t="s">
        <v>11623</v>
      </c>
      <c r="AB867" s="4" t="s">
        <v>11622</v>
      </c>
      <c r="AC867" s="3" t="s">
        <v>11621</v>
      </c>
      <c r="AD867" s="4"/>
      <c r="AE867" s="3" t="s">
        <v>11620</v>
      </c>
      <c r="AF867" s="4" t="s">
        <v>11619</v>
      </c>
      <c r="AG867" s="3" t="s">
        <v>11618</v>
      </c>
      <c r="AH867" s="4"/>
      <c r="AI867" s="3" t="s">
        <v>11617</v>
      </c>
      <c r="AJ867" s="4"/>
      <c r="AK867" s="3" t="s">
        <v>11616</v>
      </c>
      <c r="AL867" s="4"/>
      <c r="AM867" s="3" t="s">
        <v>11615</v>
      </c>
      <c r="AN867" s="4"/>
      <c r="AO867" s="3" t="s">
        <v>11614</v>
      </c>
      <c r="AP867" s="4"/>
      <c r="AQ867" s="3" t="s">
        <v>11613</v>
      </c>
      <c r="AR867" s="4" t="s">
        <v>11612</v>
      </c>
      <c r="AS867" s="3" t="s">
        <v>923</v>
      </c>
      <c r="AT867" s="4"/>
      <c r="AU867" s="3" t="s">
        <v>11611</v>
      </c>
      <c r="AV867" s="4"/>
      <c r="AW867" s="3" t="s">
        <v>11610</v>
      </c>
      <c r="AX867" s="4"/>
      <c r="AY867" s="3" t="s">
        <v>11609</v>
      </c>
      <c r="AZ867" s="4"/>
      <c r="BA867" s="3" t="s">
        <v>11608</v>
      </c>
      <c r="BB867" s="4"/>
      <c r="BC867" s="3" t="s">
        <v>11607</v>
      </c>
      <c r="BD867" s="4"/>
      <c r="BE867" s="3" t="s">
        <v>11606</v>
      </c>
      <c r="BF867" s="4"/>
    </row>
    <row r="868" spans="2:58" customFormat="1">
      <c r="B868" t="str">
        <f>IFERROR(VLOOKUP(E868,Swadesh!$C$6:$D$212,2,FALSE),"")</f>
        <v/>
      </c>
      <c r="D868" t="s">
        <v>10580</v>
      </c>
      <c r="E868" s="6" t="s">
        <v>11605</v>
      </c>
      <c r="F868" s="5">
        <v>12.34</v>
      </c>
      <c r="G868">
        <f t="shared" si="13"/>
        <v>3</v>
      </c>
      <c r="H868" s="3" t="s">
        <v>11604</v>
      </c>
      <c r="I868" s="4"/>
      <c r="J868" s="3" t="s">
        <v>11603</v>
      </c>
      <c r="K868" s="4" t="s">
        <v>959</v>
      </c>
      <c r="L868" s="3" t="s">
        <v>11602</v>
      </c>
      <c r="M868" s="4"/>
      <c r="N868" s="3" t="s">
        <v>11601</v>
      </c>
      <c r="O868" s="4"/>
      <c r="P868" t="s">
        <v>907</v>
      </c>
      <c r="Q868" s="3" t="s">
        <v>11600</v>
      </c>
      <c r="R868" s="4"/>
      <c r="S868" t="s">
        <v>907</v>
      </c>
      <c r="T868" s="3"/>
      <c r="U868" s="4"/>
      <c r="V868" s="3" t="s">
        <v>11599</v>
      </c>
      <c r="W868" s="4" t="s">
        <v>11598</v>
      </c>
      <c r="X868" s="3"/>
      <c r="Y868" s="4"/>
      <c r="Z868" t="s">
        <v>907</v>
      </c>
      <c r="AA868" s="3"/>
      <c r="AB868" s="4"/>
      <c r="AC868" s="3" t="s">
        <v>11597</v>
      </c>
      <c r="AD868" s="4"/>
      <c r="AE868" s="3" t="s">
        <v>11596</v>
      </c>
      <c r="AF868" s="4"/>
      <c r="AG868" s="3" t="s">
        <v>11595</v>
      </c>
      <c r="AH868" s="4"/>
      <c r="AI868" s="3" t="s">
        <v>11594</v>
      </c>
      <c r="AJ868" s="4"/>
      <c r="AK868" s="3" t="s">
        <v>11593</v>
      </c>
      <c r="AL868" s="4"/>
      <c r="AM868" s="3" t="s">
        <v>11592</v>
      </c>
      <c r="AN868" s="4"/>
      <c r="AO868" s="3" t="s">
        <v>11591</v>
      </c>
      <c r="AP868" s="4"/>
      <c r="AQ868" s="3" t="s">
        <v>11590</v>
      </c>
      <c r="AR868" s="4"/>
      <c r="AS868" s="3" t="s">
        <v>923</v>
      </c>
      <c r="AT868" s="4"/>
      <c r="AU868" s="3" t="s">
        <v>11589</v>
      </c>
      <c r="AV868" s="4"/>
      <c r="AW868" s="3" t="s">
        <v>11588</v>
      </c>
      <c r="AX868" s="4"/>
      <c r="AY868" s="3" t="s">
        <v>11587</v>
      </c>
      <c r="AZ868" s="4"/>
      <c r="BA868" s="3" t="s">
        <v>11586</v>
      </c>
      <c r="BB868" s="4"/>
      <c r="BC868" s="3" t="s">
        <v>11585</v>
      </c>
      <c r="BD868" s="4"/>
      <c r="BE868" s="3" t="s">
        <v>11584</v>
      </c>
      <c r="BF868" s="4"/>
    </row>
    <row r="869" spans="2:58" customFormat="1">
      <c r="B869" t="str">
        <f>IFERROR(VLOOKUP(E869,Swadesh!$C$6:$D$212,2,FALSE),"")</f>
        <v/>
      </c>
      <c r="D869" t="s">
        <v>10580</v>
      </c>
      <c r="E869" s="6" t="s">
        <v>11583</v>
      </c>
      <c r="F869" s="5">
        <v>12.35</v>
      </c>
      <c r="G869">
        <f t="shared" si="13"/>
        <v>3</v>
      </c>
      <c r="H869" s="3" t="s">
        <v>11582</v>
      </c>
      <c r="I869" s="4"/>
      <c r="J869" s="3" t="s">
        <v>9279</v>
      </c>
      <c r="K869" s="4" t="s">
        <v>11581</v>
      </c>
      <c r="L869" s="3" t="s">
        <v>9278</v>
      </c>
      <c r="M869" s="4"/>
      <c r="N869" s="3" t="s">
        <v>11580</v>
      </c>
      <c r="O869" s="4"/>
      <c r="P869" t="s">
        <v>907</v>
      </c>
      <c r="Q869" s="3"/>
      <c r="R869" s="4" t="s">
        <v>11579</v>
      </c>
      <c r="S869" t="s">
        <v>907</v>
      </c>
      <c r="T869" s="3" t="s">
        <v>11578</v>
      </c>
      <c r="U869" s="4" t="s">
        <v>11577</v>
      </c>
      <c r="V869" s="3" t="s">
        <v>11576</v>
      </c>
      <c r="W869" s="4"/>
      <c r="X869" s="3" t="s">
        <v>3606</v>
      </c>
      <c r="Y869" s="4"/>
      <c r="Z869" t="s">
        <v>907</v>
      </c>
      <c r="AA869" s="3" t="s">
        <v>11575</v>
      </c>
      <c r="AB869" s="4" t="s">
        <v>11574</v>
      </c>
      <c r="AC869" s="3" t="s">
        <v>11573</v>
      </c>
      <c r="AD869" s="4"/>
      <c r="AE869" s="3" t="s">
        <v>11572</v>
      </c>
      <c r="AF869" s="4"/>
      <c r="AG869" s="3" t="s">
        <v>11571</v>
      </c>
      <c r="AH869" s="4"/>
      <c r="AI869" s="3" t="s">
        <v>3850</v>
      </c>
      <c r="AJ869" s="4" t="s">
        <v>11570</v>
      </c>
      <c r="AK869" s="3" t="s">
        <v>3837</v>
      </c>
      <c r="AL869" s="4"/>
      <c r="AM869" s="3" t="s">
        <v>11569</v>
      </c>
      <c r="AN869" s="4"/>
      <c r="AO869" s="3" t="s">
        <v>11568</v>
      </c>
      <c r="AP869" s="4"/>
      <c r="AQ869" s="3" t="s">
        <v>11567</v>
      </c>
      <c r="AR869" s="4"/>
      <c r="AS869" s="3" t="s">
        <v>9267</v>
      </c>
      <c r="AT869" s="4"/>
      <c r="AU869" s="3" t="s">
        <v>9266</v>
      </c>
      <c r="AV869" s="4"/>
      <c r="AW869" s="3" t="s">
        <v>9265</v>
      </c>
      <c r="AX869" s="4"/>
      <c r="AY869" s="3" t="s">
        <v>11566</v>
      </c>
      <c r="AZ869" s="4"/>
      <c r="BA869" s="3" t="s">
        <v>11565</v>
      </c>
      <c r="BB869" s="4"/>
      <c r="BC869" s="3" t="s">
        <v>11564</v>
      </c>
      <c r="BD869" s="4"/>
      <c r="BE869" s="3" t="s">
        <v>9261</v>
      </c>
      <c r="BF869" s="4"/>
    </row>
    <row r="870" spans="2:58" customFormat="1">
      <c r="B870" t="str">
        <f>IFERROR(VLOOKUP(E870,Swadesh!$C$6:$D$212,2,FALSE),"")</f>
        <v/>
      </c>
      <c r="D870" t="s">
        <v>10580</v>
      </c>
      <c r="E870" s="6" t="s">
        <v>11563</v>
      </c>
      <c r="F870" s="5">
        <v>12.352</v>
      </c>
      <c r="G870">
        <f t="shared" si="13"/>
        <v>4</v>
      </c>
      <c r="H870" s="3" t="s">
        <v>11562</v>
      </c>
      <c r="I870" s="4" t="s">
        <v>11561</v>
      </c>
      <c r="J870" s="3" t="s">
        <v>7427</v>
      </c>
      <c r="K870" s="4" t="s">
        <v>959</v>
      </c>
      <c r="L870" s="3" t="s">
        <v>11560</v>
      </c>
      <c r="M870" s="4"/>
      <c r="N870" s="3" t="s">
        <v>11559</v>
      </c>
      <c r="O870" s="4"/>
      <c r="P870" t="s">
        <v>907</v>
      </c>
      <c r="Q870" s="3" t="s">
        <v>11558</v>
      </c>
      <c r="R870" s="4" t="s">
        <v>11557</v>
      </c>
      <c r="S870" t="s">
        <v>907</v>
      </c>
      <c r="T870" s="3" t="s">
        <v>11556</v>
      </c>
      <c r="U870" s="4" t="s">
        <v>11555</v>
      </c>
      <c r="V870" s="3" t="s">
        <v>11554</v>
      </c>
      <c r="W870" s="4"/>
      <c r="X870" s="3" t="s">
        <v>11553</v>
      </c>
      <c r="Y870" s="4"/>
      <c r="Z870" t="s">
        <v>907</v>
      </c>
      <c r="AA870" s="3" t="s">
        <v>11552</v>
      </c>
      <c r="AB870" s="4" t="s">
        <v>11551</v>
      </c>
      <c r="AC870" s="3" t="s">
        <v>11550</v>
      </c>
      <c r="AD870" s="4"/>
      <c r="AE870" s="3" t="s">
        <v>7416</v>
      </c>
      <c r="AF870" s="4"/>
      <c r="AG870" s="3" t="s">
        <v>11549</v>
      </c>
      <c r="AH870" s="4"/>
      <c r="AI870" s="3" t="s">
        <v>11548</v>
      </c>
      <c r="AJ870" s="4"/>
      <c r="AK870" s="3" t="s">
        <v>11547</v>
      </c>
      <c r="AL870" s="4"/>
      <c r="AM870" s="3" t="s">
        <v>11546</v>
      </c>
      <c r="AN870" s="4"/>
      <c r="AO870" s="3" t="s">
        <v>11545</v>
      </c>
      <c r="AP870" s="4"/>
      <c r="AQ870" s="3" t="s">
        <v>11544</v>
      </c>
      <c r="AR870" s="4"/>
      <c r="AS870" s="3" t="s">
        <v>923</v>
      </c>
      <c r="AT870" s="4"/>
      <c r="AU870" s="3" t="s">
        <v>11543</v>
      </c>
      <c r="AV870" s="4"/>
      <c r="AW870" s="3" t="s">
        <v>11542</v>
      </c>
      <c r="AX870" s="4"/>
      <c r="AY870" s="3" t="s">
        <v>11541</v>
      </c>
      <c r="AZ870" s="4" t="s">
        <v>11540</v>
      </c>
      <c r="BA870" s="3" t="s">
        <v>11539</v>
      </c>
      <c r="BB870" s="4"/>
      <c r="BC870" s="3" t="s">
        <v>11538</v>
      </c>
      <c r="BD870" s="4"/>
      <c r="BE870" s="3" t="s">
        <v>7402</v>
      </c>
      <c r="BF870" s="4"/>
    </row>
    <row r="871" spans="2:58" customFormat="1">
      <c r="B871" t="str">
        <f>IFERROR(VLOOKUP(E871,Swadesh!$C$6:$D$212,2,FALSE),"")</f>
        <v/>
      </c>
      <c r="D871" t="s">
        <v>10580</v>
      </c>
      <c r="E871" s="6" t="s">
        <v>11537</v>
      </c>
      <c r="F871" s="5">
        <v>12.353</v>
      </c>
      <c r="G871">
        <f t="shared" si="13"/>
        <v>4</v>
      </c>
      <c r="H871" s="3" t="s">
        <v>11536</v>
      </c>
      <c r="I871" s="4" t="s">
        <v>11535</v>
      </c>
      <c r="J871" s="3" t="s">
        <v>11534</v>
      </c>
      <c r="K871" s="4" t="s">
        <v>8907</v>
      </c>
      <c r="L871" s="3" t="s">
        <v>11533</v>
      </c>
      <c r="M871" s="4"/>
      <c r="N871" s="3" t="s">
        <v>11532</v>
      </c>
      <c r="O871" s="4"/>
      <c r="P871" t="s">
        <v>907</v>
      </c>
      <c r="Q871" s="3" t="s">
        <v>11531</v>
      </c>
      <c r="R871" s="4" t="s">
        <v>11529</v>
      </c>
      <c r="S871" t="s">
        <v>907</v>
      </c>
      <c r="T871" s="3" t="s">
        <v>11530</v>
      </c>
      <c r="U871" s="4" t="s">
        <v>11529</v>
      </c>
      <c r="V871" s="3" t="s">
        <v>11528</v>
      </c>
      <c r="W871" s="4" t="s">
        <v>11527</v>
      </c>
      <c r="X871" s="3" t="s">
        <v>11526</v>
      </c>
      <c r="Y871" s="4" t="s">
        <v>11525</v>
      </c>
      <c r="Z871" t="s">
        <v>907</v>
      </c>
      <c r="AA871" s="3" t="s">
        <v>11524</v>
      </c>
      <c r="AB871" s="4" t="s">
        <v>11523</v>
      </c>
      <c r="AC871" s="3" t="s">
        <v>11522</v>
      </c>
      <c r="AD871" s="4"/>
      <c r="AE871" s="3" t="s">
        <v>11521</v>
      </c>
      <c r="AF871" s="4"/>
      <c r="AG871" s="3" t="s">
        <v>11520</v>
      </c>
      <c r="AH871" s="4"/>
      <c r="AI871" s="3" t="s">
        <v>11519</v>
      </c>
      <c r="AJ871" s="4"/>
      <c r="AK871" s="3" t="s">
        <v>11518</v>
      </c>
      <c r="AL871" s="4"/>
      <c r="AM871" s="3" t="s">
        <v>11517</v>
      </c>
      <c r="AN871" s="4"/>
      <c r="AO871" s="3" t="s">
        <v>11516</v>
      </c>
      <c r="AP871" s="4"/>
      <c r="AQ871" s="3" t="s">
        <v>11515</v>
      </c>
      <c r="AR871" s="4"/>
      <c r="AS871" s="3" t="s">
        <v>11514</v>
      </c>
      <c r="AT871" s="4" t="s">
        <v>11513</v>
      </c>
      <c r="AU871" s="3" t="s">
        <v>11512</v>
      </c>
      <c r="AV871" s="4"/>
      <c r="AW871" s="3" t="s">
        <v>11511</v>
      </c>
      <c r="AX871" s="4"/>
      <c r="AY871" s="3" t="s">
        <v>11510</v>
      </c>
      <c r="AZ871" s="4"/>
      <c r="BA871" s="3" t="s">
        <v>11509</v>
      </c>
      <c r="BB871" s="4"/>
      <c r="BC871" s="3" t="s">
        <v>11508</v>
      </c>
      <c r="BD871" s="4"/>
      <c r="BE871" s="3" t="s">
        <v>11507</v>
      </c>
      <c r="BF871" s="4"/>
    </row>
    <row r="872" spans="2:58" customFormat="1">
      <c r="B872" t="str">
        <f>IFERROR(VLOOKUP(E872,Swadesh!$C$6:$D$212,2,FALSE),"")</f>
        <v/>
      </c>
      <c r="D872" t="s">
        <v>10580</v>
      </c>
      <c r="E872" s="6" t="s">
        <v>11506</v>
      </c>
      <c r="F872" s="5">
        <v>12.36</v>
      </c>
      <c r="G872">
        <f t="shared" si="13"/>
        <v>3</v>
      </c>
      <c r="H872" s="3" t="s">
        <v>11505</v>
      </c>
      <c r="I872" s="7" t="s">
        <v>11504</v>
      </c>
      <c r="J872" s="3" t="s">
        <v>11503</v>
      </c>
      <c r="K872" s="4"/>
      <c r="L872" s="3" t="s">
        <v>11502</v>
      </c>
      <c r="M872" s="4"/>
      <c r="N872" s="3" t="s">
        <v>11501</v>
      </c>
      <c r="O872" s="4"/>
      <c r="P872" t="s">
        <v>907</v>
      </c>
      <c r="Q872" s="3"/>
      <c r="R872" s="4"/>
      <c r="S872" t="s">
        <v>907</v>
      </c>
      <c r="T872" s="3" t="s">
        <v>11500</v>
      </c>
      <c r="U872" s="4" t="s">
        <v>11499</v>
      </c>
      <c r="V872" s="3" t="s">
        <v>11498</v>
      </c>
      <c r="W872" s="4"/>
      <c r="X872" s="3" t="s">
        <v>11497</v>
      </c>
      <c r="Y872" s="4"/>
      <c r="Z872" t="s">
        <v>907</v>
      </c>
      <c r="AA872" s="3" t="s">
        <v>11496</v>
      </c>
      <c r="AB872" s="4" t="s">
        <v>11495</v>
      </c>
      <c r="AC872" s="3" t="s">
        <v>11494</v>
      </c>
      <c r="AD872" s="4"/>
      <c r="AE872" s="3" t="s">
        <v>11493</v>
      </c>
      <c r="AF872" s="4"/>
      <c r="AG872" s="3" t="s">
        <v>11492</v>
      </c>
      <c r="AH872" s="4"/>
      <c r="AI872" s="3" t="s">
        <v>11491</v>
      </c>
      <c r="AJ872" s="4"/>
      <c r="AK872" s="3" t="s">
        <v>11490</v>
      </c>
      <c r="AL872" s="4"/>
      <c r="AM872" s="3" t="s">
        <v>11489</v>
      </c>
      <c r="AN872" s="4"/>
      <c r="AO872" s="3" t="s">
        <v>11488</v>
      </c>
      <c r="AP872" s="4"/>
      <c r="AQ872" s="3" t="s">
        <v>11487</v>
      </c>
      <c r="AR872" s="4"/>
      <c r="AS872" s="3" t="s">
        <v>11486</v>
      </c>
      <c r="AT872" s="4"/>
      <c r="AU872" s="3" t="s">
        <v>11485</v>
      </c>
      <c r="AV872" s="4"/>
      <c r="AW872" s="3" t="s">
        <v>11484</v>
      </c>
      <c r="AX872" s="4"/>
      <c r="AY872" s="3" t="s">
        <v>11483</v>
      </c>
      <c r="AZ872" s="4" t="s">
        <v>11482</v>
      </c>
      <c r="BA872" s="3" t="s">
        <v>11481</v>
      </c>
      <c r="BB872" s="4"/>
      <c r="BC872" s="3" t="s">
        <v>11480</v>
      </c>
      <c r="BD872" s="4"/>
      <c r="BE872" s="3" t="s">
        <v>11479</v>
      </c>
      <c r="BF872" s="4"/>
    </row>
    <row r="873" spans="2:58" customFormat="1">
      <c r="B873" t="str">
        <f>IFERROR(VLOOKUP(E873,Swadesh!$C$6:$D$212,2,FALSE),"")</f>
        <v/>
      </c>
      <c r="D873" t="s">
        <v>10580</v>
      </c>
      <c r="E873" s="6" t="s">
        <v>11478</v>
      </c>
      <c r="F873" s="5">
        <v>12.37</v>
      </c>
      <c r="G873">
        <f t="shared" si="13"/>
        <v>3</v>
      </c>
      <c r="H873" s="3" t="s">
        <v>11477</v>
      </c>
      <c r="I873" s="4"/>
      <c r="J873" s="3" t="s">
        <v>11476</v>
      </c>
      <c r="K873" s="4"/>
      <c r="L873" s="3" t="s">
        <v>11475</v>
      </c>
      <c r="M873" s="4"/>
      <c r="N873" s="3" t="s">
        <v>11474</v>
      </c>
      <c r="O873" s="4"/>
      <c r="P873" t="s">
        <v>907</v>
      </c>
      <c r="Q873" s="3"/>
      <c r="R873" s="4"/>
      <c r="S873" t="s">
        <v>907</v>
      </c>
      <c r="T873" s="3"/>
      <c r="U873" s="4"/>
      <c r="V873" s="3" t="s">
        <v>11473</v>
      </c>
      <c r="W873" s="4"/>
      <c r="X873" s="3" t="s">
        <v>11472</v>
      </c>
      <c r="Y873" s="4"/>
      <c r="Z873" t="s">
        <v>907</v>
      </c>
      <c r="AA873" s="3" t="s">
        <v>11471</v>
      </c>
      <c r="AB873" s="4" t="s">
        <v>11470</v>
      </c>
      <c r="AC873" s="3" t="s">
        <v>11469</v>
      </c>
      <c r="AD873" s="4"/>
      <c r="AE873" s="3" t="s">
        <v>9870</v>
      </c>
      <c r="AF873" s="4"/>
      <c r="AG873" s="3" t="s">
        <v>11468</v>
      </c>
      <c r="AH873" s="4"/>
      <c r="AI873" s="3" t="s">
        <v>11467</v>
      </c>
      <c r="AJ873" s="4"/>
      <c r="AK873" s="3" t="s">
        <v>11466</v>
      </c>
      <c r="AL873" s="4"/>
      <c r="AM873" s="3" t="s">
        <v>11465</v>
      </c>
      <c r="AN873" s="4"/>
      <c r="AO873" s="3" t="s">
        <v>11464</v>
      </c>
      <c r="AP873" s="4"/>
      <c r="AQ873" s="3" t="s">
        <v>11463</v>
      </c>
      <c r="AR873" s="4"/>
      <c r="AS873" s="3" t="s">
        <v>11462</v>
      </c>
      <c r="AT873" s="4"/>
      <c r="AU873" s="3" t="s">
        <v>11461</v>
      </c>
      <c r="AV873" s="4"/>
      <c r="AW873" s="3" t="s">
        <v>11460</v>
      </c>
      <c r="AX873" s="4"/>
      <c r="AY873" s="3" t="s">
        <v>11459</v>
      </c>
      <c r="AZ873" s="4"/>
      <c r="BA873" s="3" t="s">
        <v>11458</v>
      </c>
      <c r="BB873" s="4"/>
      <c r="BC873" s="3" t="s">
        <v>11457</v>
      </c>
      <c r="BD873" s="4"/>
      <c r="BE873" s="3" t="s">
        <v>11456</v>
      </c>
      <c r="BF873" s="4" t="s">
        <v>11455</v>
      </c>
    </row>
    <row r="874" spans="2:58" customFormat="1">
      <c r="B874">
        <f>IFERROR(VLOOKUP(E874,Swadesh!$C$6:$D$212,2,FALSE),"")</f>
        <v>199</v>
      </c>
      <c r="D874" t="s">
        <v>10580</v>
      </c>
      <c r="E874" s="6" t="s">
        <v>11454</v>
      </c>
      <c r="F874" s="5">
        <v>12.41</v>
      </c>
      <c r="G874">
        <f t="shared" si="13"/>
        <v>3</v>
      </c>
      <c r="H874" s="3" t="s">
        <v>11453</v>
      </c>
      <c r="I874" s="4"/>
      <c r="J874" s="3" t="s">
        <v>6128</v>
      </c>
      <c r="K874" s="4" t="s">
        <v>10740</v>
      </c>
      <c r="L874" s="3" t="s">
        <v>10869</v>
      </c>
      <c r="M874" s="4"/>
      <c r="N874" s="3" t="s">
        <v>11452</v>
      </c>
      <c r="O874" s="4"/>
      <c r="P874" t="s">
        <v>907</v>
      </c>
      <c r="Q874" s="3"/>
      <c r="R874" s="4"/>
      <c r="S874" t="s">
        <v>907</v>
      </c>
      <c r="T874" s="3" t="s">
        <v>11451</v>
      </c>
      <c r="U874" s="4" t="s">
        <v>11450</v>
      </c>
      <c r="V874" s="3" t="s">
        <v>11449</v>
      </c>
      <c r="W874" s="4" t="s">
        <v>11448</v>
      </c>
      <c r="X874" s="3" t="s">
        <v>11447</v>
      </c>
      <c r="Y874" s="4"/>
      <c r="Z874" t="s">
        <v>907</v>
      </c>
      <c r="AA874" s="3" t="s">
        <v>11446</v>
      </c>
      <c r="AB874" s="4" t="s">
        <v>11445</v>
      </c>
      <c r="AC874" s="3" t="s">
        <v>11444</v>
      </c>
      <c r="AD874" s="4"/>
      <c r="AE874" s="3" t="s">
        <v>11443</v>
      </c>
      <c r="AF874" s="4"/>
      <c r="AG874" s="3" t="s">
        <v>11442</v>
      </c>
      <c r="AH874" s="4"/>
      <c r="AI874" s="3" t="s">
        <v>11441</v>
      </c>
      <c r="AJ874" s="4"/>
      <c r="AK874" s="3" t="s">
        <v>11440</v>
      </c>
      <c r="AL874" s="4"/>
      <c r="AM874" s="3" t="s">
        <v>11439</v>
      </c>
      <c r="AN874" s="4"/>
      <c r="AO874" s="3" t="s">
        <v>11438</v>
      </c>
      <c r="AP874" s="4"/>
      <c r="AQ874" s="3" t="s">
        <v>11437</v>
      </c>
      <c r="AR874" s="4"/>
      <c r="AS874" s="3" t="s">
        <v>11436</v>
      </c>
      <c r="AT874" s="4"/>
      <c r="AU874" s="3" t="s">
        <v>11435</v>
      </c>
      <c r="AV874" s="4"/>
      <c r="AW874" s="3" t="s">
        <v>11434</v>
      </c>
      <c r="AX874" s="4"/>
      <c r="AY874" s="3" t="s">
        <v>11433</v>
      </c>
      <c r="AZ874" s="4"/>
      <c r="BA874" s="3" t="s">
        <v>11432</v>
      </c>
      <c r="BB874" s="4"/>
      <c r="BC874" s="3" t="s">
        <v>11431</v>
      </c>
      <c r="BD874" s="4"/>
      <c r="BE874" s="3" t="s">
        <v>11430</v>
      </c>
      <c r="BF874" s="4"/>
    </row>
    <row r="875" spans="2:58" customFormat="1">
      <c r="B875">
        <f>IFERROR(VLOOKUP(E875,Swadesh!$C$6:$D$212,2,FALSE),"")</f>
        <v>200</v>
      </c>
      <c r="D875" t="s">
        <v>10580</v>
      </c>
      <c r="E875" s="6" t="s">
        <v>11429</v>
      </c>
      <c r="F875" s="5">
        <v>12.42</v>
      </c>
      <c r="G875">
        <f t="shared" si="13"/>
        <v>3</v>
      </c>
      <c r="H875" s="3" t="s">
        <v>11428</v>
      </c>
      <c r="I875" s="4"/>
      <c r="J875" s="3" t="s">
        <v>11427</v>
      </c>
      <c r="K875" s="4" t="s">
        <v>959</v>
      </c>
      <c r="L875" s="3" t="s">
        <v>11426</v>
      </c>
      <c r="M875" s="4"/>
      <c r="N875" s="3" t="s">
        <v>11425</v>
      </c>
      <c r="O875" s="4"/>
      <c r="P875" t="s">
        <v>907</v>
      </c>
      <c r="Q875" s="3"/>
      <c r="R875" s="4" t="s">
        <v>11424</v>
      </c>
      <c r="S875" t="s">
        <v>907</v>
      </c>
      <c r="T875" s="3" t="s">
        <v>11423</v>
      </c>
      <c r="U875" s="4" t="s">
        <v>11422</v>
      </c>
      <c r="V875" s="3" t="s">
        <v>11421</v>
      </c>
      <c r="W875" s="4"/>
      <c r="X875" s="3" t="s">
        <v>11420</v>
      </c>
      <c r="Y875" s="4"/>
      <c r="Z875" t="s">
        <v>907</v>
      </c>
      <c r="AA875" s="3" t="s">
        <v>11419</v>
      </c>
      <c r="AB875" s="4" t="s">
        <v>11418</v>
      </c>
      <c r="AC875" s="3" t="s">
        <v>11417</v>
      </c>
      <c r="AD875" s="4"/>
      <c r="AE875" s="3" t="s">
        <v>11416</v>
      </c>
      <c r="AF875" s="4"/>
      <c r="AG875" s="3" t="s">
        <v>11415</v>
      </c>
      <c r="AH875" s="4"/>
      <c r="AI875" s="3" t="s">
        <v>11414</v>
      </c>
      <c r="AJ875" s="4"/>
      <c r="AK875" s="3" t="s">
        <v>11413</v>
      </c>
      <c r="AL875" s="4"/>
      <c r="AM875" s="3" t="s">
        <v>11412</v>
      </c>
      <c r="AN875" s="4"/>
      <c r="AO875" s="3" t="s">
        <v>11411</v>
      </c>
      <c r="AP875" s="4"/>
      <c r="AQ875" s="3" t="s">
        <v>11410</v>
      </c>
      <c r="AR875" s="4"/>
      <c r="AS875" s="3" t="s">
        <v>11409</v>
      </c>
      <c r="AT875" s="4"/>
      <c r="AU875" s="3" t="s">
        <v>11408</v>
      </c>
      <c r="AV875" s="4"/>
      <c r="AW875" s="3" t="s">
        <v>11407</v>
      </c>
      <c r="AX875" s="4"/>
      <c r="AY875" s="3" t="s">
        <v>11406</v>
      </c>
      <c r="AZ875" s="4"/>
      <c r="BA875" s="3" t="s">
        <v>11405</v>
      </c>
      <c r="BB875" s="4"/>
      <c r="BC875" s="3" t="s">
        <v>11404</v>
      </c>
      <c r="BD875" s="4"/>
      <c r="BE875" s="3" t="s">
        <v>11403</v>
      </c>
      <c r="BF875" s="4"/>
    </row>
    <row r="876" spans="2:58" customFormat="1">
      <c r="B876">
        <f>IFERROR(VLOOKUP(E876,Swadesh!$C$6:$D$212,2,FALSE),"")</f>
        <v>197</v>
      </c>
      <c r="D876" t="s">
        <v>10580</v>
      </c>
      <c r="E876" s="6" t="s">
        <v>11402</v>
      </c>
      <c r="F876" s="5">
        <v>12.43</v>
      </c>
      <c r="G876">
        <f t="shared" si="13"/>
        <v>3</v>
      </c>
      <c r="H876" s="3" t="s">
        <v>11401</v>
      </c>
      <c r="I876" s="4"/>
      <c r="J876" s="3" t="s">
        <v>11400</v>
      </c>
      <c r="K876" s="4"/>
      <c r="L876" s="3" t="s">
        <v>11399</v>
      </c>
      <c r="M876" s="4"/>
      <c r="N876" s="3" t="s">
        <v>11398</v>
      </c>
      <c r="O876" s="4"/>
      <c r="P876" t="s">
        <v>907</v>
      </c>
      <c r="Q876" s="3"/>
      <c r="R876" s="4"/>
      <c r="S876" t="s">
        <v>907</v>
      </c>
      <c r="T876" s="3" t="s">
        <v>11397</v>
      </c>
      <c r="U876" s="4" t="s">
        <v>11396</v>
      </c>
      <c r="V876" s="3" t="s">
        <v>11395</v>
      </c>
      <c r="W876" s="4"/>
      <c r="X876" s="3" t="s">
        <v>11394</v>
      </c>
      <c r="Y876" s="4"/>
      <c r="Z876" t="s">
        <v>907</v>
      </c>
      <c r="AA876" s="3" t="s">
        <v>11393</v>
      </c>
      <c r="AB876" s="4" t="s">
        <v>11392</v>
      </c>
      <c r="AC876" s="3" t="s">
        <v>11391</v>
      </c>
      <c r="AD876" s="4"/>
      <c r="AE876" s="3" t="s">
        <v>11390</v>
      </c>
      <c r="AF876" s="4"/>
      <c r="AG876" s="3" t="s">
        <v>11389</v>
      </c>
      <c r="AH876" s="4"/>
      <c r="AI876" s="3" t="s">
        <v>11388</v>
      </c>
      <c r="AJ876" s="4"/>
      <c r="AK876" s="3" t="s">
        <v>11387</v>
      </c>
      <c r="AL876" s="4"/>
      <c r="AM876" s="3" t="s">
        <v>11386</v>
      </c>
      <c r="AN876" s="4"/>
      <c r="AO876" s="3" t="s">
        <v>11385</v>
      </c>
      <c r="AP876" s="4"/>
      <c r="AQ876" s="3" t="s">
        <v>11384</v>
      </c>
      <c r="AR876" s="4"/>
      <c r="AS876" s="3" t="s">
        <v>11383</v>
      </c>
      <c r="AT876" s="4"/>
      <c r="AU876" s="3" t="s">
        <v>11382</v>
      </c>
      <c r="AV876" s="4"/>
      <c r="AW876" s="3" t="s">
        <v>11381</v>
      </c>
      <c r="AX876" s="4"/>
      <c r="AY876" s="3" t="s">
        <v>11380</v>
      </c>
      <c r="AZ876" s="4"/>
      <c r="BA876" s="3" t="s">
        <v>11379</v>
      </c>
      <c r="BB876" s="4"/>
      <c r="BC876" s="3" t="s">
        <v>11378</v>
      </c>
      <c r="BD876" s="4"/>
      <c r="BE876" s="3" t="s">
        <v>11377</v>
      </c>
      <c r="BF876" s="4"/>
    </row>
    <row r="877" spans="2:58" customFormat="1">
      <c r="B877">
        <f>IFERROR(VLOOKUP(E877,Swadesh!$C$6:$D$212,2,FALSE),"")</f>
        <v>198</v>
      </c>
      <c r="D877" t="s">
        <v>10580</v>
      </c>
      <c r="E877" s="6" t="s">
        <v>11376</v>
      </c>
      <c r="F877" s="5">
        <v>12.44</v>
      </c>
      <c r="G877">
        <f t="shared" si="13"/>
        <v>3</v>
      </c>
      <c r="H877" s="3" t="s">
        <v>11375</v>
      </c>
      <c r="I877" s="4" t="s">
        <v>11374</v>
      </c>
      <c r="J877" s="3" t="s">
        <v>7518</v>
      </c>
      <c r="K877" s="4"/>
      <c r="L877" s="3" t="s">
        <v>7518</v>
      </c>
      <c r="M877" s="4"/>
      <c r="N877" s="3" t="s">
        <v>11373</v>
      </c>
      <c r="O877" s="4"/>
      <c r="P877" t="s">
        <v>907</v>
      </c>
      <c r="Q877" s="3"/>
      <c r="R877" s="4" t="s">
        <v>11372</v>
      </c>
      <c r="S877" t="s">
        <v>11371</v>
      </c>
      <c r="T877" s="3" t="s">
        <v>11370</v>
      </c>
      <c r="U877" s="4"/>
      <c r="V877" s="3" t="s">
        <v>11369</v>
      </c>
      <c r="W877" s="4"/>
      <c r="X877" s="3" t="s">
        <v>11368</v>
      </c>
      <c r="Y877" s="4"/>
      <c r="Z877" t="s">
        <v>907</v>
      </c>
      <c r="AA877" s="3" t="s">
        <v>11367</v>
      </c>
      <c r="AB877" s="4" t="s">
        <v>11366</v>
      </c>
      <c r="AC877" s="3" t="s">
        <v>11365</v>
      </c>
      <c r="AD877" s="4"/>
      <c r="AE877" s="3" t="s">
        <v>11364</v>
      </c>
      <c r="AF877" s="4"/>
      <c r="AG877" s="3" t="s">
        <v>11363</v>
      </c>
      <c r="AH877" s="4"/>
      <c r="AI877" s="3" t="s">
        <v>11362</v>
      </c>
      <c r="AJ877" s="4"/>
      <c r="AK877" s="3" t="s">
        <v>9074</v>
      </c>
      <c r="AL877" s="4"/>
      <c r="AM877" s="3" t="s">
        <v>11361</v>
      </c>
      <c r="AN877" s="4"/>
      <c r="AO877" s="3" t="s">
        <v>11360</v>
      </c>
      <c r="AP877" s="4"/>
      <c r="AQ877" s="3" t="s">
        <v>11359</v>
      </c>
      <c r="AR877" s="4" t="s">
        <v>9512</v>
      </c>
      <c r="AS877" s="3" t="s">
        <v>11358</v>
      </c>
      <c r="AT877" s="4"/>
      <c r="AU877" s="3" t="s">
        <v>11357</v>
      </c>
      <c r="AV877" s="4"/>
      <c r="AW877" s="3" t="s">
        <v>11356</v>
      </c>
      <c r="AX877" s="4"/>
      <c r="AY877" s="3" t="s">
        <v>11355</v>
      </c>
      <c r="AZ877" s="4"/>
      <c r="BA877" s="3" t="s">
        <v>11354</v>
      </c>
      <c r="BB877" s="4"/>
      <c r="BC877" s="3" t="s">
        <v>11353</v>
      </c>
      <c r="BD877" s="4"/>
      <c r="BE877" s="3" t="s">
        <v>11352</v>
      </c>
      <c r="BF877" s="4"/>
    </row>
    <row r="878" spans="2:58" customFormat="1">
      <c r="B878" t="str">
        <f>IFERROR(VLOOKUP(E878,Swadesh!$C$6:$D$212,2,FALSE),"")</f>
        <v/>
      </c>
      <c r="D878" t="s">
        <v>10580</v>
      </c>
      <c r="E878" s="6" t="s">
        <v>11351</v>
      </c>
      <c r="F878" s="5">
        <v>12.45</v>
      </c>
      <c r="G878">
        <f t="shared" si="13"/>
        <v>3</v>
      </c>
      <c r="H878" s="3" t="s">
        <v>11350</v>
      </c>
      <c r="I878" s="4" t="s">
        <v>11349</v>
      </c>
      <c r="J878" s="3" t="s">
        <v>11348</v>
      </c>
      <c r="K878" s="4" t="s">
        <v>11347</v>
      </c>
      <c r="L878" s="3" t="s">
        <v>11346</v>
      </c>
      <c r="M878" s="4"/>
      <c r="N878" s="3" t="s">
        <v>11345</v>
      </c>
      <c r="O878" s="4"/>
      <c r="P878" t="s">
        <v>907</v>
      </c>
      <c r="Q878" s="3"/>
      <c r="R878" s="4"/>
      <c r="S878" t="s">
        <v>907</v>
      </c>
      <c r="T878" s="3" t="s">
        <v>11344</v>
      </c>
      <c r="U878" s="4"/>
      <c r="V878" s="3" t="s">
        <v>11343</v>
      </c>
      <c r="W878" s="4" t="s">
        <v>11342</v>
      </c>
      <c r="X878" s="3" t="s">
        <v>11341</v>
      </c>
      <c r="Y878" s="4"/>
      <c r="Z878" t="s">
        <v>907</v>
      </c>
      <c r="AA878" s="3" t="s">
        <v>11340</v>
      </c>
      <c r="AB878" s="4" t="s">
        <v>11339</v>
      </c>
      <c r="AC878" s="3" t="s">
        <v>11338</v>
      </c>
      <c r="AD878" s="4"/>
      <c r="AE878" s="3" t="s">
        <v>11337</v>
      </c>
      <c r="AF878" s="4" t="s">
        <v>11336</v>
      </c>
      <c r="AG878" s="3" t="s">
        <v>11335</v>
      </c>
      <c r="AH878" s="4"/>
      <c r="AI878" s="3" t="s">
        <v>11334</v>
      </c>
      <c r="AJ878" s="4"/>
      <c r="AK878" s="3" t="s">
        <v>11333</v>
      </c>
      <c r="AL878" s="4"/>
      <c r="AM878" s="3" t="s">
        <v>11332</v>
      </c>
      <c r="AN878" s="4"/>
      <c r="AO878" s="3" t="s">
        <v>11330</v>
      </c>
      <c r="AP878" s="4"/>
      <c r="AQ878" s="3" t="s">
        <v>11331</v>
      </c>
      <c r="AR878" s="4"/>
      <c r="AS878" s="3" t="s">
        <v>11330</v>
      </c>
      <c r="AT878" s="4"/>
      <c r="AU878" s="3" t="s">
        <v>11329</v>
      </c>
      <c r="AV878" s="4"/>
      <c r="AW878" s="3" t="s">
        <v>11328</v>
      </c>
      <c r="AX878" s="4"/>
      <c r="AY878" s="3" t="s">
        <v>11327</v>
      </c>
      <c r="AZ878" s="4"/>
      <c r="BA878" s="3" t="s">
        <v>11326</v>
      </c>
      <c r="BB878" s="4"/>
      <c r="BC878" s="3" t="s">
        <v>11325</v>
      </c>
      <c r="BD878" s="4"/>
      <c r="BE878" s="3" t="s">
        <v>11324</v>
      </c>
      <c r="BF878" s="4"/>
    </row>
    <row r="879" spans="2:58" customFormat="1">
      <c r="B879" t="str">
        <f>IFERROR(VLOOKUP(E879,Swadesh!$C$6:$D$212,2,FALSE),"")</f>
        <v/>
      </c>
      <c r="D879" t="s">
        <v>10580</v>
      </c>
      <c r="E879" s="6" t="s">
        <v>11323</v>
      </c>
      <c r="F879" s="5">
        <v>12.46</v>
      </c>
      <c r="G879">
        <f t="shared" si="13"/>
        <v>3</v>
      </c>
      <c r="H879" s="3" t="s">
        <v>11322</v>
      </c>
      <c r="I879" s="4"/>
      <c r="J879" s="3" t="s">
        <v>11321</v>
      </c>
      <c r="K879" s="4" t="s">
        <v>11320</v>
      </c>
      <c r="L879" s="3" t="s">
        <v>11319</v>
      </c>
      <c r="M879" s="4"/>
      <c r="N879" s="3" t="s">
        <v>11318</v>
      </c>
      <c r="O879" s="4"/>
      <c r="P879" t="s">
        <v>907</v>
      </c>
      <c r="Q879" s="3"/>
      <c r="R879" s="4"/>
      <c r="S879" t="s">
        <v>907</v>
      </c>
      <c r="T879" s="3" t="s">
        <v>11317</v>
      </c>
      <c r="U879" s="4" t="s">
        <v>11316</v>
      </c>
      <c r="V879" s="3" t="s">
        <v>11315</v>
      </c>
      <c r="W879" s="4"/>
      <c r="X879" s="3" t="s">
        <v>11314</v>
      </c>
      <c r="Y879" s="4"/>
      <c r="Z879" t="s">
        <v>907</v>
      </c>
      <c r="AA879" s="3" t="s">
        <v>11313</v>
      </c>
      <c r="AB879" s="4" t="s">
        <v>11312</v>
      </c>
      <c r="AC879" s="3" t="s">
        <v>11311</v>
      </c>
      <c r="AD879" s="4"/>
      <c r="AE879" s="3" t="s">
        <v>11310</v>
      </c>
      <c r="AF879" s="4" t="s">
        <v>11309</v>
      </c>
      <c r="AG879" s="3" t="s">
        <v>11308</v>
      </c>
      <c r="AH879" s="4"/>
      <c r="AI879" s="3" t="s">
        <v>11307</v>
      </c>
      <c r="AJ879" s="4"/>
      <c r="AK879" s="3" t="s">
        <v>11306</v>
      </c>
      <c r="AL879" s="4"/>
      <c r="AM879" s="3" t="s">
        <v>11305</v>
      </c>
      <c r="AN879" s="4"/>
      <c r="AO879" s="3" t="s">
        <v>11304</v>
      </c>
      <c r="AP879" s="4"/>
      <c r="AQ879" s="3" t="s">
        <v>11303</v>
      </c>
      <c r="AR879" s="4"/>
      <c r="AS879" s="3" t="s">
        <v>11302</v>
      </c>
      <c r="AT879" s="4"/>
      <c r="AU879" s="3" t="s">
        <v>11301</v>
      </c>
      <c r="AV879" s="4"/>
      <c r="AW879" s="3" t="s">
        <v>11300</v>
      </c>
      <c r="AX879" s="4"/>
      <c r="AY879" s="3" t="s">
        <v>11299</v>
      </c>
      <c r="AZ879" s="4" t="s">
        <v>2245</v>
      </c>
      <c r="BA879" s="3" t="s">
        <v>11298</v>
      </c>
      <c r="BB879" s="4"/>
      <c r="BC879" s="3" t="s">
        <v>11297</v>
      </c>
      <c r="BD879" s="4"/>
      <c r="BE879" s="3" t="s">
        <v>11296</v>
      </c>
      <c r="BF879" s="4"/>
    </row>
    <row r="880" spans="2:58" customFormat="1">
      <c r="B880" t="str">
        <f>IFERROR(VLOOKUP(E880,Swadesh!$C$6:$D$212,2,FALSE),"")</f>
        <v/>
      </c>
      <c r="D880" t="s">
        <v>10580</v>
      </c>
      <c r="E880" s="6" t="s">
        <v>11295</v>
      </c>
      <c r="F880" s="5">
        <v>12.47</v>
      </c>
      <c r="G880">
        <f t="shared" si="13"/>
        <v>3</v>
      </c>
      <c r="H880" s="3" t="s">
        <v>11294</v>
      </c>
      <c r="I880" s="4" t="s">
        <v>11293</v>
      </c>
      <c r="J880" s="3" t="s">
        <v>11292</v>
      </c>
      <c r="K880" s="4" t="s">
        <v>11291</v>
      </c>
      <c r="L880" s="3" t="s">
        <v>11290</v>
      </c>
      <c r="M880" s="4"/>
      <c r="N880" s="3" t="s">
        <v>11289</v>
      </c>
      <c r="O880" s="4"/>
      <c r="P880" t="s">
        <v>907</v>
      </c>
      <c r="Q880" s="3"/>
      <c r="R880" s="4"/>
      <c r="S880" t="s">
        <v>907</v>
      </c>
      <c r="T880" s="3" t="s">
        <v>11288</v>
      </c>
      <c r="U880" s="4"/>
      <c r="V880" s="3" t="s">
        <v>11287</v>
      </c>
      <c r="W880" s="4"/>
      <c r="X880" s="3" t="s">
        <v>11286</v>
      </c>
      <c r="Y880" s="4"/>
      <c r="Z880" t="s">
        <v>907</v>
      </c>
      <c r="AA880" s="3" t="s">
        <v>11285</v>
      </c>
      <c r="AB880" s="4" t="s">
        <v>11284</v>
      </c>
      <c r="AC880" s="3" t="s">
        <v>11283</v>
      </c>
      <c r="AD880" s="4"/>
      <c r="AE880" s="3"/>
      <c r="AF880" s="4"/>
      <c r="AG880" s="3" t="s">
        <v>11282</v>
      </c>
      <c r="AH880" s="4"/>
      <c r="AI880" s="3" t="s">
        <v>11281</v>
      </c>
      <c r="AJ880" s="4"/>
      <c r="AK880" s="3" t="s">
        <v>11280</v>
      </c>
      <c r="AL880" s="4"/>
      <c r="AM880" s="3" t="s">
        <v>11279</v>
      </c>
      <c r="AN880" s="4"/>
      <c r="AO880" s="3" t="s">
        <v>11278</v>
      </c>
      <c r="AP880" s="4"/>
      <c r="AQ880" s="3" t="s">
        <v>11277</v>
      </c>
      <c r="AR880" s="4"/>
      <c r="AS880" s="3" t="s">
        <v>923</v>
      </c>
      <c r="AT880" s="4"/>
      <c r="AU880" s="3" t="s">
        <v>11276</v>
      </c>
      <c r="AV880" s="4"/>
      <c r="AW880" s="3" t="s">
        <v>11275</v>
      </c>
      <c r="AX880" s="4"/>
      <c r="AY880" s="3" t="s">
        <v>11274</v>
      </c>
      <c r="AZ880" s="4"/>
      <c r="BA880" s="3" t="s">
        <v>11273</v>
      </c>
      <c r="BB880" s="4"/>
      <c r="BC880" s="3" t="s">
        <v>11272</v>
      </c>
      <c r="BD880" s="4"/>
      <c r="BE880" s="3" t="s">
        <v>11271</v>
      </c>
      <c r="BF880" s="4"/>
    </row>
    <row r="881" spans="2:57" customFormat="1">
      <c r="B881" t="str">
        <f>IFERROR(VLOOKUP(E881,Swadesh!$C$6:$D$212,2,FALSE),"")</f>
        <v/>
      </c>
      <c r="D881" t="s">
        <v>10580</v>
      </c>
      <c r="E881" s="6" t="s">
        <v>11270</v>
      </c>
      <c r="F881" s="5">
        <v>12.48</v>
      </c>
      <c r="G881">
        <f t="shared" si="13"/>
        <v>3</v>
      </c>
      <c r="H881" s="3" t="s">
        <v>11269</v>
      </c>
      <c r="I881" s="4" t="s">
        <v>11268</v>
      </c>
      <c r="J881" s="3" t="s">
        <v>11267</v>
      </c>
      <c r="K881" s="4" t="s">
        <v>11266</v>
      </c>
      <c r="L881" s="3" t="s">
        <v>11265</v>
      </c>
      <c r="M881" s="4"/>
      <c r="N881" s="3" t="s">
        <v>11264</v>
      </c>
      <c r="O881" s="4"/>
      <c r="P881" t="s">
        <v>907</v>
      </c>
      <c r="Q881" s="3"/>
      <c r="R881" s="4"/>
      <c r="S881" t="s">
        <v>907</v>
      </c>
      <c r="T881" s="3" t="s">
        <v>11263</v>
      </c>
      <c r="U881" s="4"/>
      <c r="V881" s="3" t="s">
        <v>11262</v>
      </c>
      <c r="W881" s="4"/>
      <c r="X881" s="3" t="s">
        <v>11261</v>
      </c>
      <c r="Y881" s="4"/>
      <c r="Z881" t="s">
        <v>907</v>
      </c>
      <c r="AA881" s="3" t="s">
        <v>11260</v>
      </c>
      <c r="AB881" s="4" t="s">
        <v>11259</v>
      </c>
      <c r="AC881" s="3" t="s">
        <v>3738</v>
      </c>
      <c r="AD881" s="4"/>
      <c r="AE881" s="3"/>
      <c r="AF881" s="4" t="s">
        <v>11258</v>
      </c>
      <c r="AG881" s="3" t="s">
        <v>11257</v>
      </c>
      <c r="AH881" s="4"/>
      <c r="AI881" s="3" t="s">
        <v>11256</v>
      </c>
      <c r="AJ881" s="4"/>
      <c r="AK881" s="3" t="s">
        <v>11255</v>
      </c>
      <c r="AL881" s="4"/>
      <c r="AM881" s="3" t="s">
        <v>1963</v>
      </c>
      <c r="AN881" s="4"/>
      <c r="AO881" s="3" t="s">
        <v>11254</v>
      </c>
      <c r="AP881" s="4"/>
      <c r="AQ881" s="3" t="s">
        <v>11253</v>
      </c>
      <c r="AR881" s="4"/>
      <c r="AS881" s="3" t="s">
        <v>923</v>
      </c>
      <c r="AT881" s="4"/>
      <c r="AU881" s="3" t="s">
        <v>11252</v>
      </c>
      <c r="AV881" s="4"/>
      <c r="AW881" s="3" t="s">
        <v>11251</v>
      </c>
      <c r="AX881" s="4"/>
      <c r="AY881" s="3" t="s">
        <v>11250</v>
      </c>
      <c r="AZ881" s="4"/>
      <c r="BA881" s="3" t="s">
        <v>11249</v>
      </c>
      <c r="BB881" s="4"/>
      <c r="BC881" s="3" t="s">
        <v>11248</v>
      </c>
      <c r="BD881" s="4"/>
      <c r="BE881" s="3" t="s">
        <v>11247</v>
      </c>
    </row>
    <row r="882" spans="2:57" customFormat="1">
      <c r="B882" t="str">
        <f>IFERROR(VLOOKUP(E882,Swadesh!$C$6:$D$212,2,FALSE),"")</f>
        <v/>
      </c>
      <c r="D882" t="s">
        <v>10580</v>
      </c>
      <c r="E882" s="6" t="s">
        <v>11246</v>
      </c>
      <c r="F882" s="5">
        <v>12.53</v>
      </c>
      <c r="G882">
        <f t="shared" si="13"/>
        <v>3</v>
      </c>
      <c r="H882" s="3" t="s">
        <v>11245</v>
      </c>
      <c r="I882" s="4" t="s">
        <v>11244</v>
      </c>
      <c r="J882" s="3" t="s">
        <v>11243</v>
      </c>
      <c r="K882" s="4" t="s">
        <v>11242</v>
      </c>
      <c r="L882" s="3" t="s">
        <v>11241</v>
      </c>
      <c r="M882" s="4"/>
      <c r="N882" s="3" t="s">
        <v>11240</v>
      </c>
      <c r="O882" s="4"/>
      <c r="P882" t="s">
        <v>907</v>
      </c>
      <c r="Q882" s="3"/>
      <c r="R882" s="4" t="s">
        <v>11239</v>
      </c>
      <c r="S882" t="s">
        <v>907</v>
      </c>
      <c r="T882" s="3" t="s">
        <v>11238</v>
      </c>
      <c r="U882" s="4"/>
      <c r="V882" s="3" t="s">
        <v>11237</v>
      </c>
      <c r="W882" s="4"/>
      <c r="X882" s="3" t="s">
        <v>11236</v>
      </c>
      <c r="Y882" s="4"/>
      <c r="Z882" t="s">
        <v>907</v>
      </c>
      <c r="AA882" s="3" t="s">
        <v>11235</v>
      </c>
      <c r="AB882" s="4"/>
      <c r="AC882" s="3" t="s">
        <v>11234</v>
      </c>
      <c r="AD882" s="4"/>
      <c r="AE882" s="3" t="s">
        <v>11233</v>
      </c>
      <c r="AF882" s="4"/>
      <c r="AG882" s="3" t="s">
        <v>11232</v>
      </c>
      <c r="AH882" s="4"/>
      <c r="AI882" s="3" t="s">
        <v>11231</v>
      </c>
      <c r="AJ882" s="4"/>
      <c r="AK882" s="3" t="s">
        <v>11230</v>
      </c>
      <c r="AL882" s="4"/>
      <c r="AM882" s="3" t="s">
        <v>11229</v>
      </c>
      <c r="AN882" s="4"/>
      <c r="AO882" s="3" t="s">
        <v>11228</v>
      </c>
      <c r="AP882" s="4"/>
      <c r="AQ882" s="3" t="s">
        <v>11227</v>
      </c>
      <c r="AR882" s="4"/>
      <c r="AS882" s="3" t="s">
        <v>11226</v>
      </c>
      <c r="AT882" s="4"/>
      <c r="AU882" s="3" t="s">
        <v>11225</v>
      </c>
      <c r="AV882" s="4"/>
      <c r="AW882" s="3" t="s">
        <v>11224</v>
      </c>
      <c r="AX882" s="4"/>
      <c r="AY882" s="3" t="s">
        <v>11223</v>
      </c>
      <c r="AZ882" s="4"/>
      <c r="BA882" s="3" t="s">
        <v>11222</v>
      </c>
      <c r="BB882" s="4"/>
      <c r="BC882" s="3" t="s">
        <v>11221</v>
      </c>
      <c r="BD882" s="4"/>
      <c r="BE882" s="3" t="s">
        <v>11220</v>
      </c>
    </row>
    <row r="883" spans="2:57" customFormat="1">
      <c r="B883" t="str">
        <f>IFERROR(VLOOKUP(E883,Swadesh!$C$6:$D$212,2,FALSE),"")</f>
        <v/>
      </c>
      <c r="D883" t="s">
        <v>10580</v>
      </c>
      <c r="E883" s="6" t="s">
        <v>11219</v>
      </c>
      <c r="F883" s="5">
        <v>12.54</v>
      </c>
      <c r="G883">
        <f t="shared" si="13"/>
        <v>3</v>
      </c>
      <c r="H883" s="3" t="s">
        <v>11218</v>
      </c>
      <c r="I883" s="4"/>
      <c r="J883" s="3" t="s">
        <v>11217</v>
      </c>
      <c r="K883" s="4" t="s">
        <v>959</v>
      </c>
      <c r="L883" s="3" t="s">
        <v>11216</v>
      </c>
      <c r="M883" s="4"/>
      <c r="N883" s="3" t="s">
        <v>11215</v>
      </c>
      <c r="O883" s="4"/>
      <c r="P883" t="s">
        <v>907</v>
      </c>
      <c r="Q883" s="3"/>
      <c r="R883" s="4"/>
      <c r="S883" t="s">
        <v>907</v>
      </c>
      <c r="T883" s="3" t="s">
        <v>11214</v>
      </c>
      <c r="U883" s="4" t="s">
        <v>11213</v>
      </c>
      <c r="V883" s="3" t="s">
        <v>11212</v>
      </c>
      <c r="W883" s="4"/>
      <c r="X883" s="3" t="s">
        <v>11211</v>
      </c>
      <c r="Y883" s="4" t="s">
        <v>11210</v>
      </c>
      <c r="Z883" t="s">
        <v>907</v>
      </c>
      <c r="AA883" s="3" t="s">
        <v>11209</v>
      </c>
      <c r="AB883" s="4"/>
      <c r="AC883" s="3" t="s">
        <v>11208</v>
      </c>
      <c r="AD883" s="4"/>
      <c r="AE883" s="3" t="s">
        <v>11207</v>
      </c>
      <c r="AF883" s="4"/>
      <c r="AG883" s="3" t="s">
        <v>11206</v>
      </c>
      <c r="AH883" s="4"/>
      <c r="AI883" s="3" t="s">
        <v>11205</v>
      </c>
      <c r="AJ883" s="4"/>
      <c r="AK883" s="3" t="s">
        <v>11204</v>
      </c>
      <c r="AL883" s="4"/>
      <c r="AM883" s="3" t="s">
        <v>11203</v>
      </c>
      <c r="AN883" s="4"/>
      <c r="AO883" s="3" t="s">
        <v>11202</v>
      </c>
      <c r="AP883" s="4"/>
      <c r="AQ883" s="3" t="s">
        <v>11201</v>
      </c>
      <c r="AR883" s="4"/>
      <c r="AS883" s="3" t="s">
        <v>11200</v>
      </c>
      <c r="AT883" s="4"/>
      <c r="AU883" s="3" t="s">
        <v>11199</v>
      </c>
      <c r="AV883" s="4"/>
      <c r="AW883" s="3" t="s">
        <v>11198</v>
      </c>
      <c r="AX883" s="4"/>
      <c r="AY883" s="3" t="s">
        <v>11197</v>
      </c>
      <c r="AZ883" s="4"/>
      <c r="BA883" s="3" t="s">
        <v>11196</v>
      </c>
      <c r="BB883" s="4"/>
      <c r="BC883" s="3" t="s">
        <v>11195</v>
      </c>
      <c r="BD883" s="4"/>
      <c r="BE883" s="3" t="s">
        <v>11194</v>
      </c>
    </row>
    <row r="884" spans="2:57" customFormat="1">
      <c r="B884" t="str">
        <f>IFERROR(VLOOKUP(E884,Swadesh!$C$6:$D$212,2,FALSE),"")</f>
        <v/>
      </c>
      <c r="D884" t="s">
        <v>10580</v>
      </c>
      <c r="E884" s="6" t="s">
        <v>11193</v>
      </c>
      <c r="F884" s="5">
        <v>12.541</v>
      </c>
      <c r="G884">
        <f t="shared" si="13"/>
        <v>4</v>
      </c>
      <c r="H884" s="3"/>
      <c r="I884" s="4" t="s">
        <v>11192</v>
      </c>
      <c r="J884" s="3" t="s">
        <v>11191</v>
      </c>
      <c r="K884" s="4" t="s">
        <v>11190</v>
      </c>
      <c r="L884" s="3"/>
      <c r="M884" s="4"/>
      <c r="N884" s="3" t="s">
        <v>1872</v>
      </c>
      <c r="O884" s="4"/>
      <c r="P884" t="s">
        <v>907</v>
      </c>
      <c r="Q884" s="3"/>
      <c r="R884" s="4" t="s">
        <v>11189</v>
      </c>
      <c r="S884" t="s">
        <v>907</v>
      </c>
      <c r="T884" s="3" t="s">
        <v>11188</v>
      </c>
      <c r="U884" s="4" t="s">
        <v>11187</v>
      </c>
      <c r="V884" s="3" t="s">
        <v>11186</v>
      </c>
      <c r="W884" s="4"/>
      <c r="X884" s="3" t="s">
        <v>11185</v>
      </c>
      <c r="Y884" s="4"/>
      <c r="Z884" t="s">
        <v>907</v>
      </c>
      <c r="AA884" s="3"/>
      <c r="AB884" s="4"/>
      <c r="AC884" s="3" t="s">
        <v>11184</v>
      </c>
      <c r="AD884" s="4"/>
      <c r="AE884" s="3"/>
      <c r="AF884" s="4"/>
      <c r="AG884" s="3"/>
      <c r="AH884" s="4"/>
      <c r="AI884" s="3" t="s">
        <v>11183</v>
      </c>
      <c r="AJ884" s="4" t="s">
        <v>11182</v>
      </c>
      <c r="AK884" s="3" t="s">
        <v>11181</v>
      </c>
      <c r="AL884" s="4"/>
      <c r="AM884" s="3" t="s">
        <v>11180</v>
      </c>
      <c r="AN884" s="4"/>
      <c r="AO884" s="3"/>
      <c r="AP884" s="4"/>
      <c r="AQ884" s="3" t="s">
        <v>11179</v>
      </c>
      <c r="AR884" s="4"/>
      <c r="AS884" s="3" t="s">
        <v>923</v>
      </c>
      <c r="AT884" s="4"/>
      <c r="AU884" s="3" t="s">
        <v>11178</v>
      </c>
      <c r="AV884" s="4"/>
      <c r="AW884" s="3" t="s">
        <v>11177</v>
      </c>
      <c r="AX884" s="4"/>
      <c r="AY884" s="3" t="s">
        <v>923</v>
      </c>
      <c r="AZ884" s="4"/>
      <c r="BA884" s="3" t="s">
        <v>11176</v>
      </c>
      <c r="BB884" s="4"/>
      <c r="BC884" s="3" t="s">
        <v>11175</v>
      </c>
      <c r="BD884" s="4"/>
      <c r="BE884" s="3" t="s">
        <v>11174</v>
      </c>
    </row>
    <row r="885" spans="2:57" customFormat="1">
      <c r="B885">
        <f>IFERROR(VLOOKUP(E885,Swadesh!$C$6:$D$212,2,FALSE),"")</f>
        <v>27</v>
      </c>
      <c r="D885" t="s">
        <v>10580</v>
      </c>
      <c r="E885" s="6" t="s">
        <v>11173</v>
      </c>
      <c r="F885" s="5">
        <v>12.55</v>
      </c>
      <c r="G885">
        <f t="shared" si="13"/>
        <v>3</v>
      </c>
      <c r="H885" s="3" t="s">
        <v>11172</v>
      </c>
      <c r="I885" s="4" t="s">
        <v>11171</v>
      </c>
      <c r="J885" s="3" t="s">
        <v>11170</v>
      </c>
      <c r="K885" s="4"/>
      <c r="L885" s="3" t="s">
        <v>11169</v>
      </c>
      <c r="M885" s="4"/>
      <c r="N885" s="3" t="s">
        <v>11168</v>
      </c>
      <c r="O885" s="4"/>
      <c r="P885" t="s">
        <v>907</v>
      </c>
      <c r="Q885" s="3"/>
      <c r="R885" s="4" t="s">
        <v>11167</v>
      </c>
      <c r="S885" t="s">
        <v>907</v>
      </c>
      <c r="T885" s="3" t="s">
        <v>11166</v>
      </c>
      <c r="U885" s="4" t="s">
        <v>11165</v>
      </c>
      <c r="V885" s="3" t="s">
        <v>11164</v>
      </c>
      <c r="W885" s="4" t="s">
        <v>11163</v>
      </c>
      <c r="X885" s="3" t="s">
        <v>11162</v>
      </c>
      <c r="Y885" s="4"/>
      <c r="Z885" t="s">
        <v>907</v>
      </c>
      <c r="AA885" s="3" t="s">
        <v>11161</v>
      </c>
      <c r="AB885" s="4" t="s">
        <v>11160</v>
      </c>
      <c r="AC885" s="3" t="s">
        <v>11159</v>
      </c>
      <c r="AD885" s="4"/>
      <c r="AE885" s="3" t="s">
        <v>10990</v>
      </c>
      <c r="AF885" s="4"/>
      <c r="AG885" s="3" t="s">
        <v>11158</v>
      </c>
      <c r="AH885" s="4"/>
      <c r="AI885" s="3" t="s">
        <v>11157</v>
      </c>
      <c r="AJ885" s="4"/>
      <c r="AK885" s="3" t="s">
        <v>11084</v>
      </c>
      <c r="AL885" s="4"/>
      <c r="AM885" s="3" t="s">
        <v>11156</v>
      </c>
      <c r="AN885" s="4"/>
      <c r="AO885" s="3" t="s">
        <v>11155</v>
      </c>
      <c r="AP885" s="4"/>
      <c r="AQ885" s="3" t="s">
        <v>11154</v>
      </c>
      <c r="AR885" s="4"/>
      <c r="AS885" s="3" t="s">
        <v>11153</v>
      </c>
      <c r="AT885" s="4"/>
      <c r="AU885" s="3" t="s">
        <v>11152</v>
      </c>
      <c r="AV885" s="4"/>
      <c r="AW885" s="3" t="s">
        <v>11151</v>
      </c>
      <c r="AX885" s="4"/>
      <c r="AY885" s="3" t="s">
        <v>11150</v>
      </c>
      <c r="AZ885" s="4"/>
      <c r="BA885" s="3" t="s">
        <v>11149</v>
      </c>
      <c r="BB885" s="4"/>
      <c r="BC885" s="3" t="s">
        <v>11148</v>
      </c>
      <c r="BD885" s="4"/>
      <c r="BE885" s="3" t="s">
        <v>11147</v>
      </c>
    </row>
    <row r="886" spans="2:57" customFormat="1">
      <c r="B886" t="str">
        <f>IFERROR(VLOOKUP(E886,Swadesh!$C$6:$D$212,2,FALSE),"")</f>
        <v/>
      </c>
      <c r="D886" t="s">
        <v>10580</v>
      </c>
      <c r="E886" s="6" t="s">
        <v>11146</v>
      </c>
      <c r="F886" s="5">
        <v>12.56</v>
      </c>
      <c r="G886">
        <f t="shared" si="13"/>
        <v>3</v>
      </c>
      <c r="H886" s="3" t="s">
        <v>11145</v>
      </c>
      <c r="I886" s="4"/>
      <c r="J886" s="3" t="s">
        <v>11144</v>
      </c>
      <c r="K886" s="4"/>
      <c r="L886" s="3" t="s">
        <v>11143</v>
      </c>
      <c r="M886" s="4" t="s">
        <v>2286</v>
      </c>
      <c r="N886" s="3" t="s">
        <v>11142</v>
      </c>
      <c r="O886" s="4"/>
      <c r="P886" t="s">
        <v>907</v>
      </c>
      <c r="Q886" s="3"/>
      <c r="R886" s="4" t="s">
        <v>11141</v>
      </c>
      <c r="S886" s="8" t="s">
        <v>11140</v>
      </c>
      <c r="T886" s="3" t="s">
        <v>11139</v>
      </c>
      <c r="U886" s="4" t="s">
        <v>11138</v>
      </c>
      <c r="V886" s="3" t="s">
        <v>11137</v>
      </c>
      <c r="W886" s="4"/>
      <c r="X886" s="3" t="s">
        <v>11136</v>
      </c>
      <c r="Y886" s="4"/>
      <c r="Z886" t="s">
        <v>907</v>
      </c>
      <c r="AA886" s="3" t="s">
        <v>11135</v>
      </c>
      <c r="AB886" s="4" t="s">
        <v>11134</v>
      </c>
      <c r="AC886" s="3" t="s">
        <v>11133</v>
      </c>
      <c r="AD886" s="4"/>
      <c r="AE886" s="3" t="s">
        <v>11132</v>
      </c>
      <c r="AF886" s="4"/>
      <c r="AG886" s="3" t="s">
        <v>11131</v>
      </c>
      <c r="AH886" s="4"/>
      <c r="AI886" s="3" t="s">
        <v>11130</v>
      </c>
      <c r="AJ886" s="4"/>
      <c r="AK886" s="3" t="s">
        <v>11129</v>
      </c>
      <c r="AL886" s="4"/>
      <c r="AM886" s="3" t="s">
        <v>11128</v>
      </c>
      <c r="AN886" s="4"/>
      <c r="AO886" s="3" t="s">
        <v>11127</v>
      </c>
      <c r="AP886" s="4"/>
      <c r="AQ886" s="3" t="s">
        <v>11126</v>
      </c>
      <c r="AR886" s="4"/>
      <c r="AS886" s="3" t="s">
        <v>11125</v>
      </c>
      <c r="AT886" s="4"/>
      <c r="AU886" s="3" t="s">
        <v>11124</v>
      </c>
      <c r="AV886" s="4"/>
      <c r="AW886" s="3" t="s">
        <v>11123</v>
      </c>
      <c r="AX886" s="4"/>
      <c r="AY886" s="3" t="s">
        <v>11122</v>
      </c>
      <c r="AZ886" s="4"/>
      <c r="BA886" s="3" t="s">
        <v>11121</v>
      </c>
      <c r="BB886" s="4"/>
      <c r="BC886" s="3" t="s">
        <v>11120</v>
      </c>
      <c r="BD886" s="4"/>
      <c r="BE886" s="3" t="s">
        <v>11119</v>
      </c>
    </row>
    <row r="887" spans="2:57" customFormat="1">
      <c r="B887">
        <f>IFERROR(VLOOKUP(E887,Swadesh!$C$6:$D$212,2,FALSE),"")</f>
        <v>28</v>
      </c>
      <c r="D887" t="s">
        <v>10580</v>
      </c>
      <c r="E887" s="6" t="s">
        <v>11105</v>
      </c>
      <c r="F887" s="5">
        <v>12.57</v>
      </c>
      <c r="G887">
        <f t="shared" si="13"/>
        <v>3</v>
      </c>
      <c r="H887" s="3" t="s">
        <v>11118</v>
      </c>
      <c r="I887" s="4"/>
      <c r="J887" s="3" t="s">
        <v>11117</v>
      </c>
      <c r="K887" s="4" t="s">
        <v>959</v>
      </c>
      <c r="L887" s="3" t="s">
        <v>11116</v>
      </c>
      <c r="M887" s="4"/>
      <c r="N887" s="3" t="s">
        <v>11115</v>
      </c>
      <c r="O887" s="4"/>
      <c r="P887" t="s">
        <v>907</v>
      </c>
      <c r="Q887" s="3"/>
      <c r="R887" s="4"/>
      <c r="S887" t="s">
        <v>907</v>
      </c>
      <c r="T887" s="3" t="s">
        <v>4952</v>
      </c>
      <c r="U887" s="4"/>
      <c r="V887" s="3" t="s">
        <v>11114</v>
      </c>
      <c r="W887" s="4" t="s">
        <v>11113</v>
      </c>
      <c r="X887" s="3" t="s">
        <v>11112</v>
      </c>
      <c r="Y887" s="4"/>
      <c r="Z887" t="s">
        <v>907</v>
      </c>
      <c r="AA887" s="3" t="s">
        <v>11111</v>
      </c>
      <c r="AB887" s="4"/>
      <c r="AC887" s="3" t="s">
        <v>11110</v>
      </c>
      <c r="AD887" s="4"/>
      <c r="AE887" s="3" t="s">
        <v>11109</v>
      </c>
      <c r="AF887" s="4"/>
      <c r="AG887" s="3" t="s">
        <v>11108</v>
      </c>
      <c r="AH887" s="4"/>
      <c r="AI887" s="3" t="s">
        <v>11107</v>
      </c>
      <c r="AJ887" s="4"/>
      <c r="AK887" s="3" t="s">
        <v>11106</v>
      </c>
      <c r="AL887" s="4"/>
      <c r="AM887" s="3" t="s">
        <v>11105</v>
      </c>
      <c r="AN887" s="4"/>
      <c r="AO887" s="3" t="s">
        <v>11104</v>
      </c>
      <c r="AP887" s="4"/>
      <c r="AQ887" s="3" t="s">
        <v>11082</v>
      </c>
      <c r="AR887" s="4"/>
      <c r="AS887" s="3" t="s">
        <v>11103</v>
      </c>
      <c r="AT887" s="4"/>
      <c r="AU887" s="3" t="s">
        <v>9071</v>
      </c>
      <c r="AV887" s="4"/>
      <c r="AW887" s="3" t="s">
        <v>11102</v>
      </c>
      <c r="AX887" s="4"/>
      <c r="AY887" s="3" t="s">
        <v>11101</v>
      </c>
      <c r="AZ887" s="4"/>
      <c r="BA887" s="3" t="s">
        <v>11100</v>
      </c>
      <c r="BB887" s="4"/>
      <c r="BC887" s="3" t="s">
        <v>11099</v>
      </c>
      <c r="BD887" s="4"/>
      <c r="BE887" s="3" t="s">
        <v>11098</v>
      </c>
    </row>
    <row r="888" spans="2:57" customFormat="1">
      <c r="B888" t="str">
        <f>IFERROR(VLOOKUP(E888,Swadesh!$C$6:$D$212,2,FALSE),"")</f>
        <v/>
      </c>
      <c r="D888" t="s">
        <v>10580</v>
      </c>
      <c r="E888" s="6" t="s">
        <v>11097</v>
      </c>
      <c r="F888" s="5">
        <v>12.58</v>
      </c>
      <c r="G888">
        <f t="shared" si="13"/>
        <v>3</v>
      </c>
      <c r="H888" s="3" t="s">
        <v>11096</v>
      </c>
      <c r="I888" s="4" t="s">
        <v>11095</v>
      </c>
      <c r="J888" s="3" t="s">
        <v>11094</v>
      </c>
      <c r="K888" s="4"/>
      <c r="L888" s="3" t="s">
        <v>11093</v>
      </c>
      <c r="M888" s="4"/>
      <c r="N888" s="3" t="s">
        <v>11092</v>
      </c>
      <c r="O888" s="4"/>
      <c r="P888" t="s">
        <v>907</v>
      </c>
      <c r="Q888" s="3" t="s">
        <v>11091</v>
      </c>
      <c r="R888" s="4"/>
      <c r="S888" t="s">
        <v>907</v>
      </c>
      <c r="T888" s="3"/>
      <c r="U888" s="4"/>
      <c r="V888" s="3" t="s">
        <v>11090</v>
      </c>
      <c r="W888" s="4"/>
      <c r="X888" s="3" t="s">
        <v>11089</v>
      </c>
      <c r="Y888" s="4"/>
      <c r="Z888" t="s">
        <v>907</v>
      </c>
      <c r="AA888" s="3" t="s">
        <v>11088</v>
      </c>
      <c r="AB888" s="4"/>
      <c r="AC888" s="3" t="s">
        <v>11087</v>
      </c>
      <c r="AD888" s="4"/>
      <c r="AE888" s="3" t="s">
        <v>11086</v>
      </c>
      <c r="AF888" s="4"/>
      <c r="AG888" s="3"/>
      <c r="AH888" s="4"/>
      <c r="AI888" s="3" t="s">
        <v>11085</v>
      </c>
      <c r="AJ888" s="4"/>
      <c r="AK888" s="3" t="s">
        <v>11084</v>
      </c>
      <c r="AL888" s="4"/>
      <c r="AM888" s="3" t="s">
        <v>11083</v>
      </c>
      <c r="AN888" s="4"/>
      <c r="AO888" s="3"/>
      <c r="AP888" s="4"/>
      <c r="AQ888" s="3" t="s">
        <v>11082</v>
      </c>
      <c r="AR888" s="4"/>
      <c r="AS888" s="3" t="s">
        <v>923</v>
      </c>
      <c r="AT888" s="4"/>
      <c r="AU888" s="3" t="s">
        <v>11081</v>
      </c>
      <c r="AV888" s="4"/>
      <c r="AW888" s="3" t="s">
        <v>11080</v>
      </c>
      <c r="AX888" s="4"/>
      <c r="AY888" s="3" t="s">
        <v>11079</v>
      </c>
      <c r="AZ888" s="4"/>
      <c r="BA888" s="3" t="s">
        <v>11078</v>
      </c>
      <c r="BB888" s="4"/>
      <c r="BC888" s="3" t="s">
        <v>11077</v>
      </c>
      <c r="BD888" s="4" t="s">
        <v>11076</v>
      </c>
      <c r="BE888" s="3" t="s">
        <v>11075</v>
      </c>
    </row>
    <row r="889" spans="2:57" customFormat="1">
      <c r="B889">
        <f>IFERROR(VLOOKUP(E889,Swadesh!$C$6:$D$212,2,FALSE),"")</f>
        <v>33</v>
      </c>
      <c r="D889" t="s">
        <v>10580</v>
      </c>
      <c r="E889" s="6" t="s">
        <v>11074</v>
      </c>
      <c r="F889" s="5">
        <v>12.59</v>
      </c>
      <c r="G889">
        <f t="shared" si="13"/>
        <v>3</v>
      </c>
      <c r="H889" s="3" t="s">
        <v>11073</v>
      </c>
      <c r="I889" s="4"/>
      <c r="J889" s="3" t="s">
        <v>11072</v>
      </c>
      <c r="K889" s="4" t="s">
        <v>959</v>
      </c>
      <c r="L889" s="3" t="s">
        <v>11071</v>
      </c>
      <c r="M889" s="4"/>
      <c r="N889" s="3" t="s">
        <v>11070</v>
      </c>
      <c r="O889" s="4"/>
      <c r="P889" t="s">
        <v>907</v>
      </c>
      <c r="Q889" s="3"/>
      <c r="R889" s="4" t="s">
        <v>11069</v>
      </c>
      <c r="S889" t="s">
        <v>907</v>
      </c>
      <c r="T889" s="3" t="s">
        <v>11068</v>
      </c>
      <c r="U889" s="4" t="s">
        <v>11067</v>
      </c>
      <c r="V889" s="3" t="s">
        <v>11066</v>
      </c>
      <c r="W889" s="4"/>
      <c r="X889" s="3"/>
      <c r="Y889" s="4"/>
      <c r="Z889" t="s">
        <v>907</v>
      </c>
      <c r="AA889" s="3" t="s">
        <v>11065</v>
      </c>
      <c r="AB889" s="4" t="s">
        <v>11064</v>
      </c>
      <c r="AC889" s="3" t="s">
        <v>11063</v>
      </c>
      <c r="AD889" s="4"/>
      <c r="AE889" s="3" t="s">
        <v>11062</v>
      </c>
      <c r="AF889" s="4"/>
      <c r="AG889" s="3" t="s">
        <v>11061</v>
      </c>
      <c r="AH889" s="4"/>
      <c r="AI889" s="3" t="s">
        <v>11060</v>
      </c>
      <c r="AJ889" s="4"/>
      <c r="AK889" s="3" t="s">
        <v>11059</v>
      </c>
      <c r="AL889" s="4"/>
      <c r="AM889" s="3" t="s">
        <v>1976</v>
      </c>
      <c r="AN889" s="4"/>
      <c r="AO889" s="3" t="s">
        <v>11058</v>
      </c>
      <c r="AP889" s="4"/>
      <c r="AQ889" s="3" t="s">
        <v>11057</v>
      </c>
      <c r="AR889" s="4"/>
      <c r="AS889" s="3" t="s">
        <v>923</v>
      </c>
      <c r="AT889" s="4"/>
      <c r="AU889" s="3" t="s">
        <v>11056</v>
      </c>
      <c r="AV889" s="4"/>
      <c r="AW889" s="3" t="s">
        <v>11055</v>
      </c>
      <c r="AX889" s="4"/>
      <c r="AY889" s="3" t="s">
        <v>11054</v>
      </c>
      <c r="AZ889" s="4"/>
      <c r="BA889" s="3" t="s">
        <v>11053</v>
      </c>
      <c r="BB889" s="4"/>
      <c r="BC889" s="3" t="s">
        <v>11052</v>
      </c>
      <c r="BD889" s="4"/>
      <c r="BE889" s="3" t="s">
        <v>11051</v>
      </c>
    </row>
    <row r="890" spans="2:57" customFormat="1">
      <c r="B890" t="str">
        <f>IFERROR(VLOOKUP(E890,Swadesh!$C$6:$D$212,2,FALSE),"")</f>
        <v/>
      </c>
      <c r="D890" t="s">
        <v>10580</v>
      </c>
      <c r="E890" s="6" t="s">
        <v>11050</v>
      </c>
      <c r="F890" s="5">
        <v>12.61</v>
      </c>
      <c r="G890">
        <f t="shared" si="13"/>
        <v>3</v>
      </c>
      <c r="H890" s="3" t="s">
        <v>11049</v>
      </c>
      <c r="I890" s="4"/>
      <c r="J890" s="3" t="s">
        <v>11048</v>
      </c>
      <c r="K890" s="4"/>
      <c r="L890" s="3" t="s">
        <v>11047</v>
      </c>
      <c r="M890" s="4"/>
      <c r="N890" s="3" t="s">
        <v>11046</v>
      </c>
      <c r="O890" s="4"/>
      <c r="P890" t="s">
        <v>907</v>
      </c>
      <c r="Q890" s="3"/>
      <c r="R890" s="4"/>
      <c r="S890" t="s">
        <v>907</v>
      </c>
      <c r="T890" s="3" t="s">
        <v>11045</v>
      </c>
      <c r="U890" s="4"/>
      <c r="V890" s="3" t="s">
        <v>11044</v>
      </c>
      <c r="W890" s="4"/>
      <c r="X890" s="3"/>
      <c r="Y890" s="4"/>
      <c r="Z890" t="s">
        <v>907</v>
      </c>
      <c r="AA890" s="3" t="s">
        <v>11043</v>
      </c>
      <c r="AB890" s="4" t="s">
        <v>11042</v>
      </c>
      <c r="AC890" s="3" t="s">
        <v>11041</v>
      </c>
      <c r="AD890" s="4"/>
      <c r="AE890" s="3" t="s">
        <v>11040</v>
      </c>
      <c r="AF890" s="4"/>
      <c r="AG890" s="3" t="s">
        <v>11039</v>
      </c>
      <c r="AH890" s="4"/>
      <c r="AI890" s="3" t="s">
        <v>11038</v>
      </c>
      <c r="AJ890" s="4"/>
      <c r="AK890" s="3" t="s">
        <v>11037</v>
      </c>
      <c r="AL890" s="4"/>
      <c r="AM890" s="3" t="s">
        <v>11036</v>
      </c>
      <c r="AN890" s="4"/>
      <c r="AO890" s="3" t="s">
        <v>11035</v>
      </c>
      <c r="AP890" s="4"/>
      <c r="AQ890" s="3" t="s">
        <v>11034</v>
      </c>
      <c r="AR890" s="4"/>
      <c r="AS890" s="3" t="s">
        <v>11033</v>
      </c>
      <c r="AT890" s="4"/>
      <c r="AU890" s="3" t="s">
        <v>11032</v>
      </c>
      <c r="AV890" s="4"/>
      <c r="AW890" s="3" t="s">
        <v>11031</v>
      </c>
      <c r="AX890" s="4"/>
      <c r="AY890" s="3" t="s">
        <v>11030</v>
      </c>
      <c r="AZ890" s="4"/>
      <c r="BA890" s="3" t="s">
        <v>11029</v>
      </c>
      <c r="BB890" s="4"/>
      <c r="BC890" s="3" t="s">
        <v>11028</v>
      </c>
      <c r="BD890" s="4"/>
      <c r="BE890" s="3" t="s">
        <v>11027</v>
      </c>
    </row>
    <row r="891" spans="2:57" customFormat="1">
      <c r="B891">
        <f>IFERROR(VLOOKUP(E891,Swadesh!$C$6:$D$212,2,FALSE),"")</f>
        <v>34</v>
      </c>
      <c r="D891" t="s">
        <v>10580</v>
      </c>
      <c r="E891" s="6" t="s">
        <v>11026</v>
      </c>
      <c r="F891" s="5">
        <v>12.62</v>
      </c>
      <c r="G891">
        <f t="shared" si="13"/>
        <v>3</v>
      </c>
      <c r="H891" s="3" t="s">
        <v>11025</v>
      </c>
      <c r="I891" s="4" t="s">
        <v>11024</v>
      </c>
      <c r="J891" s="3" t="s">
        <v>11023</v>
      </c>
      <c r="K891" s="4"/>
      <c r="L891" s="3" t="s">
        <v>11022</v>
      </c>
      <c r="M891" s="4"/>
      <c r="N891" s="3" t="s">
        <v>11021</v>
      </c>
      <c r="O891" s="4"/>
      <c r="P891" t="s">
        <v>907</v>
      </c>
      <c r="Q891" s="3"/>
      <c r="R891" s="4" t="s">
        <v>11020</v>
      </c>
      <c r="S891" t="s">
        <v>907</v>
      </c>
      <c r="T891" s="3" t="s">
        <v>11019</v>
      </c>
      <c r="U891" s="4"/>
      <c r="V891" s="3" t="s">
        <v>11018</v>
      </c>
      <c r="W891" s="4"/>
      <c r="X891" s="3" t="s">
        <v>11017</v>
      </c>
      <c r="Y891" s="4"/>
      <c r="Z891" t="s">
        <v>907</v>
      </c>
      <c r="AA891" s="3" t="s">
        <v>11016</v>
      </c>
      <c r="AB891" s="4"/>
      <c r="AC891" s="3" t="s">
        <v>11015</v>
      </c>
      <c r="AD891" s="4"/>
      <c r="AE891" s="3" t="s">
        <v>11014</v>
      </c>
      <c r="AF891" s="4"/>
      <c r="AG891" s="3" t="s">
        <v>11013</v>
      </c>
      <c r="AH891" s="4"/>
      <c r="AI891" s="3" t="s">
        <v>11012</v>
      </c>
      <c r="AJ891" s="4"/>
      <c r="AK891" s="3" t="s">
        <v>11011</v>
      </c>
      <c r="AL891" s="4"/>
      <c r="AM891" s="3" t="s">
        <v>11010</v>
      </c>
      <c r="AN891" s="4"/>
      <c r="AO891" s="3" t="s">
        <v>11009</v>
      </c>
      <c r="AP891" s="4"/>
      <c r="AQ891" s="3" t="s">
        <v>11008</v>
      </c>
      <c r="AR891" s="4"/>
      <c r="AS891" s="3" t="s">
        <v>11007</v>
      </c>
      <c r="AT891" s="4"/>
      <c r="AU891" s="3" t="s">
        <v>11006</v>
      </c>
      <c r="AV891" s="4"/>
      <c r="AW891" s="3" t="s">
        <v>11005</v>
      </c>
      <c r="AX891" s="4"/>
      <c r="AY891" s="3" t="s">
        <v>11004</v>
      </c>
      <c r="AZ891" s="4"/>
      <c r="BA891" s="3" t="s">
        <v>11004</v>
      </c>
      <c r="BB891" s="4"/>
      <c r="BC891" s="3" t="s">
        <v>11003</v>
      </c>
      <c r="BD891" s="4"/>
      <c r="BE891" s="3" t="s">
        <v>11002</v>
      </c>
    </row>
    <row r="892" spans="2:57" customFormat="1">
      <c r="B892" t="str">
        <f>IFERROR(VLOOKUP(E892,Swadesh!$C$6:$D$212,2,FALSE),"")</f>
        <v/>
      </c>
      <c r="D892" t="s">
        <v>10580</v>
      </c>
      <c r="E892" s="6" t="s">
        <v>11001</v>
      </c>
      <c r="F892" s="5">
        <v>12.63</v>
      </c>
      <c r="G892">
        <f t="shared" si="13"/>
        <v>3</v>
      </c>
      <c r="H892" s="3" t="s">
        <v>11000</v>
      </c>
      <c r="I892" s="4"/>
      <c r="J892" s="3" t="s">
        <v>10999</v>
      </c>
      <c r="K892" s="4"/>
      <c r="L892" s="3" t="s">
        <v>10998</v>
      </c>
      <c r="M892" s="4"/>
      <c r="N892" s="3" t="s">
        <v>10997</v>
      </c>
      <c r="O892" s="4"/>
      <c r="P892" t="s">
        <v>907</v>
      </c>
      <c r="Q892" s="3"/>
      <c r="R892" s="4" t="s">
        <v>10996</v>
      </c>
      <c r="S892" t="s">
        <v>907</v>
      </c>
      <c r="T892" s="3" t="s">
        <v>10995</v>
      </c>
      <c r="U892" s="4"/>
      <c r="V892" s="3" t="s">
        <v>10994</v>
      </c>
      <c r="W892" s="4"/>
      <c r="X892" s="3" t="s">
        <v>10993</v>
      </c>
      <c r="Y892" s="4"/>
      <c r="Z892" t="s">
        <v>907</v>
      </c>
      <c r="AA892" s="3" t="s">
        <v>10992</v>
      </c>
      <c r="AB892" s="4"/>
      <c r="AC892" s="3" t="s">
        <v>10991</v>
      </c>
      <c r="AD892" s="4"/>
      <c r="AE892" s="3" t="s">
        <v>10990</v>
      </c>
      <c r="AF892" s="4"/>
      <c r="AG892" s="3" t="s">
        <v>10989</v>
      </c>
      <c r="AH892" s="4"/>
      <c r="AI892" s="3" t="s">
        <v>10988</v>
      </c>
      <c r="AJ892" s="4"/>
      <c r="AK892" s="3" t="s">
        <v>10987</v>
      </c>
      <c r="AL892" s="4"/>
      <c r="AM892" s="3" t="s">
        <v>10986</v>
      </c>
      <c r="AN892" s="4"/>
      <c r="AO892" s="3" t="s">
        <v>10985</v>
      </c>
      <c r="AP892" s="4"/>
      <c r="AQ892" s="3" t="s">
        <v>10984</v>
      </c>
      <c r="AR892" s="4"/>
      <c r="AS892" s="3" t="s">
        <v>923</v>
      </c>
      <c r="AT892" s="4"/>
      <c r="AU892" s="3" t="s">
        <v>10983</v>
      </c>
      <c r="AV892" s="4"/>
      <c r="AW892" s="3" t="s">
        <v>10982</v>
      </c>
      <c r="AX892" s="4"/>
      <c r="AY892" s="3" t="s">
        <v>10981</v>
      </c>
      <c r="AZ892" s="4"/>
      <c r="BA892" s="3" t="s">
        <v>10980</v>
      </c>
      <c r="BB892" s="4"/>
      <c r="BC892" s="3" t="s">
        <v>10979</v>
      </c>
      <c r="BD892" s="4" t="s">
        <v>10978</v>
      </c>
      <c r="BE892" s="3" t="s">
        <v>10977</v>
      </c>
    </row>
    <row r="893" spans="2:57" customFormat="1">
      <c r="B893" t="str">
        <f>IFERROR(VLOOKUP(E893,Swadesh!$C$6:$D$212,2,FALSE),"")</f>
        <v/>
      </c>
      <c r="D893" t="s">
        <v>10580</v>
      </c>
      <c r="E893" s="6" t="s">
        <v>10976</v>
      </c>
      <c r="F893" s="5">
        <v>12.65</v>
      </c>
      <c r="G893">
        <f t="shared" si="13"/>
        <v>3</v>
      </c>
      <c r="H893" s="3" t="s">
        <v>10975</v>
      </c>
      <c r="I893" s="4"/>
      <c r="J893" s="3" t="s">
        <v>10974</v>
      </c>
      <c r="K893" s="4"/>
      <c r="L893" s="3" t="s">
        <v>10973</v>
      </c>
      <c r="M893" s="4"/>
      <c r="N893" s="3" t="s">
        <v>10972</v>
      </c>
      <c r="O893" s="4"/>
      <c r="P893" t="s">
        <v>907</v>
      </c>
      <c r="Q893" s="3" t="s">
        <v>9923</v>
      </c>
      <c r="R893" s="4" t="s">
        <v>10971</v>
      </c>
      <c r="S893" t="s">
        <v>907</v>
      </c>
      <c r="T893" s="3" t="s">
        <v>10970</v>
      </c>
      <c r="U893" s="4" t="s">
        <v>10969</v>
      </c>
      <c r="V893" s="3" t="s">
        <v>10968</v>
      </c>
      <c r="W893" s="4"/>
      <c r="X893" s="3" t="s">
        <v>10967</v>
      </c>
      <c r="Y893" s="4"/>
      <c r="Z893" t="s">
        <v>907</v>
      </c>
      <c r="AA893" s="3" t="s">
        <v>10966</v>
      </c>
      <c r="AB893" s="4" t="s">
        <v>10965</v>
      </c>
      <c r="AC893" s="3" t="s">
        <v>10964</v>
      </c>
      <c r="AD893" s="4"/>
      <c r="AE893" s="3" t="s">
        <v>10963</v>
      </c>
      <c r="AF893" s="4"/>
      <c r="AG893" s="3" t="s">
        <v>10962</v>
      </c>
      <c r="AH893" s="4"/>
      <c r="AI893" s="3" t="s">
        <v>10961</v>
      </c>
      <c r="AJ893" s="4"/>
      <c r="AK893" s="3" t="s">
        <v>10960</v>
      </c>
      <c r="AL893" s="4"/>
      <c r="AM893" s="3" t="s">
        <v>10959</v>
      </c>
      <c r="AN893" s="4"/>
      <c r="AO893" s="3" t="s">
        <v>10958</v>
      </c>
      <c r="AP893" s="4"/>
      <c r="AQ893" s="3" t="s">
        <v>10957</v>
      </c>
      <c r="AR893" s="4"/>
      <c r="AS893" s="3" t="s">
        <v>923</v>
      </c>
      <c r="AT893" s="4"/>
      <c r="AU893" s="3" t="s">
        <v>10956</v>
      </c>
      <c r="AV893" s="4"/>
      <c r="AW893" s="3" t="s">
        <v>10955</v>
      </c>
      <c r="AX893" s="4"/>
      <c r="AY893" s="3" t="s">
        <v>10954</v>
      </c>
      <c r="AZ893" s="4"/>
      <c r="BA893" s="3" t="s">
        <v>10953</v>
      </c>
      <c r="BB893" s="4"/>
      <c r="BC893" s="3" t="s">
        <v>10952</v>
      </c>
      <c r="BD893" s="4"/>
      <c r="BE893" s="3" t="s">
        <v>10951</v>
      </c>
    </row>
    <row r="894" spans="2:57" customFormat="1">
      <c r="B894" t="str">
        <f>IFERROR(VLOOKUP(E894,Swadesh!$C$6:$D$212,2,FALSE),"")</f>
        <v/>
      </c>
      <c r="D894" t="s">
        <v>10580</v>
      </c>
      <c r="E894" s="6" t="s">
        <v>10950</v>
      </c>
      <c r="F894" s="5">
        <v>12.67</v>
      </c>
      <c r="G894">
        <f t="shared" si="13"/>
        <v>3</v>
      </c>
      <c r="H894" s="3" t="s">
        <v>10949</v>
      </c>
      <c r="I894" s="4"/>
      <c r="J894" s="3" t="s">
        <v>10948</v>
      </c>
      <c r="K894" s="4" t="s">
        <v>959</v>
      </c>
      <c r="L894" s="3" t="s">
        <v>10947</v>
      </c>
      <c r="M894" s="4"/>
      <c r="N894" s="3" t="s">
        <v>10946</v>
      </c>
      <c r="O894" s="4"/>
      <c r="P894" t="s">
        <v>907</v>
      </c>
      <c r="Q894" s="3"/>
      <c r="R894" s="4"/>
      <c r="S894" t="s">
        <v>907</v>
      </c>
      <c r="T894" s="3" t="s">
        <v>10945</v>
      </c>
      <c r="U894" s="4" t="s">
        <v>10944</v>
      </c>
      <c r="V894" s="3" t="s">
        <v>10943</v>
      </c>
      <c r="W894" s="4"/>
      <c r="X894" s="3" t="s">
        <v>10942</v>
      </c>
      <c r="Y894" s="4"/>
      <c r="Z894" t="s">
        <v>907</v>
      </c>
      <c r="AA894" s="3" t="s">
        <v>10941</v>
      </c>
      <c r="AB894" s="4" t="s">
        <v>10940</v>
      </c>
      <c r="AC894" s="3" t="s">
        <v>10939</v>
      </c>
      <c r="AD894" s="4"/>
      <c r="AE894" s="3" t="s">
        <v>10938</v>
      </c>
      <c r="AF894" s="4"/>
      <c r="AG894" s="3" t="s">
        <v>10937</v>
      </c>
      <c r="AH894" s="4"/>
      <c r="AI894" s="3" t="s">
        <v>10936</v>
      </c>
      <c r="AJ894" s="4"/>
      <c r="AK894" s="3" t="s">
        <v>10935</v>
      </c>
      <c r="AL894" s="4"/>
      <c r="AM894" s="3" t="s">
        <v>10934</v>
      </c>
      <c r="AN894" s="4"/>
      <c r="AO894" s="3" t="s">
        <v>10933</v>
      </c>
      <c r="AP894" s="4"/>
      <c r="AQ894" s="3" t="s">
        <v>10932</v>
      </c>
      <c r="AR894" s="4"/>
      <c r="AS894" s="3" t="s">
        <v>10931</v>
      </c>
      <c r="AT894" s="4"/>
      <c r="AU894" s="3" t="s">
        <v>10930</v>
      </c>
      <c r="AV894" s="4"/>
      <c r="AW894" s="3" t="s">
        <v>10929</v>
      </c>
      <c r="AX894" s="4"/>
      <c r="AY894" s="3" t="s">
        <v>10928</v>
      </c>
      <c r="AZ894" s="4"/>
      <c r="BA894" s="3" t="s">
        <v>10927</v>
      </c>
      <c r="BB894" s="4"/>
      <c r="BC894" s="3" t="s">
        <v>10926</v>
      </c>
      <c r="BD894" s="4"/>
      <c r="BE894" s="3" t="s">
        <v>10925</v>
      </c>
    </row>
    <row r="895" spans="2:57" customFormat="1">
      <c r="B895" t="str">
        <f>IFERROR(VLOOKUP(E895,Swadesh!$C$6:$D$212,2,FALSE),"")</f>
        <v/>
      </c>
      <c r="D895" t="s">
        <v>10580</v>
      </c>
      <c r="E895" s="6" t="s">
        <v>10924</v>
      </c>
      <c r="F895" s="5">
        <v>12.68</v>
      </c>
      <c r="G895">
        <f t="shared" si="13"/>
        <v>3</v>
      </c>
      <c r="H895" s="3" t="s">
        <v>10923</v>
      </c>
      <c r="I895" s="4"/>
      <c r="J895" s="3" t="s">
        <v>10922</v>
      </c>
      <c r="K895" s="4" t="s">
        <v>10921</v>
      </c>
      <c r="L895" s="3"/>
      <c r="M895" s="4"/>
      <c r="N895" s="3" t="s">
        <v>10920</v>
      </c>
      <c r="O895" s="4"/>
      <c r="P895" t="s">
        <v>907</v>
      </c>
      <c r="Q895" s="3" t="s">
        <v>10919</v>
      </c>
      <c r="R895" s="4" t="s">
        <v>10918</v>
      </c>
      <c r="S895" t="s">
        <v>907</v>
      </c>
      <c r="T895" s="3" t="s">
        <v>10917</v>
      </c>
      <c r="U895" s="4"/>
      <c r="V895" s="3" t="s">
        <v>10916</v>
      </c>
      <c r="W895" s="4"/>
      <c r="X895" s="3" t="s">
        <v>10915</v>
      </c>
      <c r="Y895" s="4"/>
      <c r="Z895" t="s">
        <v>907</v>
      </c>
      <c r="AA895" s="3"/>
      <c r="AB895" s="4"/>
      <c r="AC895" s="3" t="s">
        <v>10914</v>
      </c>
      <c r="AD895" s="4"/>
      <c r="AE895" s="3" t="s">
        <v>10913</v>
      </c>
      <c r="AF895" s="4" t="s">
        <v>10912</v>
      </c>
      <c r="AG895" s="3" t="s">
        <v>10911</v>
      </c>
      <c r="AH895" s="4"/>
      <c r="AI895" s="3" t="s">
        <v>10910</v>
      </c>
      <c r="AJ895" s="4"/>
      <c r="AK895" s="3" t="s">
        <v>10909</v>
      </c>
      <c r="AL895" s="4"/>
      <c r="AM895" s="3" t="s">
        <v>10908</v>
      </c>
      <c r="AN895" s="4"/>
      <c r="AO895" s="3" t="s">
        <v>10907</v>
      </c>
      <c r="AP895" s="4"/>
      <c r="AQ895" s="3" t="s">
        <v>10906</v>
      </c>
      <c r="AR895" s="4"/>
      <c r="AS895" s="3" t="s">
        <v>923</v>
      </c>
      <c r="AT895" s="4"/>
      <c r="AU895" s="3" t="s">
        <v>10905</v>
      </c>
      <c r="AV895" s="4"/>
      <c r="AW895" s="3" t="s">
        <v>10904</v>
      </c>
      <c r="AX895" s="4"/>
      <c r="AY895" s="3" t="s">
        <v>10903</v>
      </c>
      <c r="AZ895" s="4"/>
      <c r="BA895" s="3" t="s">
        <v>10902</v>
      </c>
      <c r="BB895" s="4"/>
      <c r="BC895" s="3" t="s">
        <v>10901</v>
      </c>
      <c r="BD895" s="4"/>
      <c r="BE895" s="3" t="s">
        <v>10900</v>
      </c>
    </row>
    <row r="896" spans="2:57" customFormat="1">
      <c r="B896" t="str">
        <f>IFERROR(VLOOKUP(E896,Swadesh!$C$6:$D$212,2,FALSE),"")</f>
        <v/>
      </c>
      <c r="D896" t="s">
        <v>10580</v>
      </c>
      <c r="E896" s="6" t="s">
        <v>10899</v>
      </c>
      <c r="F896" s="5">
        <v>12.71</v>
      </c>
      <c r="G896">
        <f t="shared" si="13"/>
        <v>3</v>
      </c>
      <c r="H896" s="3" t="s">
        <v>10898</v>
      </c>
      <c r="I896" s="4"/>
      <c r="J896" s="3" t="s">
        <v>10870</v>
      </c>
      <c r="K896" s="4"/>
      <c r="L896" s="3" t="s">
        <v>7452</v>
      </c>
      <c r="M896" s="4" t="s">
        <v>10897</v>
      </c>
      <c r="N896" s="3" t="s">
        <v>10896</v>
      </c>
      <c r="O896" s="4"/>
      <c r="P896" t="s">
        <v>907</v>
      </c>
      <c r="Q896" s="3" t="s">
        <v>10895</v>
      </c>
      <c r="R896" s="4" t="s">
        <v>10894</v>
      </c>
      <c r="S896" t="s">
        <v>907</v>
      </c>
      <c r="T896" s="3" t="s">
        <v>10893</v>
      </c>
      <c r="U896" s="4" t="s">
        <v>10892</v>
      </c>
      <c r="V896" s="3" t="s">
        <v>10891</v>
      </c>
      <c r="W896" s="4" t="s">
        <v>10890</v>
      </c>
      <c r="X896" s="3" t="s">
        <v>10889</v>
      </c>
      <c r="Y896" s="4"/>
      <c r="Z896" t="s">
        <v>907</v>
      </c>
      <c r="AA896" s="3"/>
      <c r="AB896" s="4"/>
      <c r="AC896" s="3" t="s">
        <v>10888</v>
      </c>
      <c r="AD896" s="4"/>
      <c r="AE896" s="3" t="s">
        <v>10887</v>
      </c>
      <c r="AF896" s="4" t="s">
        <v>10886</v>
      </c>
      <c r="AG896" s="3" t="s">
        <v>10885</v>
      </c>
      <c r="AH896" s="4"/>
      <c r="AI896" s="3" t="s">
        <v>10884</v>
      </c>
      <c r="AJ896" s="4"/>
      <c r="AK896" s="3" t="s">
        <v>10883</v>
      </c>
      <c r="AL896" s="4"/>
      <c r="AM896" s="3" t="s">
        <v>10882</v>
      </c>
      <c r="AN896" s="4"/>
      <c r="AO896" s="3" t="s">
        <v>10881</v>
      </c>
      <c r="AP896" s="4"/>
      <c r="AQ896" s="3" t="s">
        <v>10880</v>
      </c>
      <c r="AR896" s="4"/>
      <c r="AS896" s="3" t="s">
        <v>10879</v>
      </c>
      <c r="AT896" s="4"/>
      <c r="AU896" s="3" t="s">
        <v>10878</v>
      </c>
      <c r="AV896" s="4"/>
      <c r="AW896" s="3" t="s">
        <v>10877</v>
      </c>
      <c r="AX896" s="4"/>
      <c r="AY896" s="3" t="s">
        <v>10876</v>
      </c>
      <c r="AZ896" s="4"/>
      <c r="BA896" s="3" t="s">
        <v>10875</v>
      </c>
      <c r="BB896" s="4"/>
      <c r="BC896" s="3" t="s">
        <v>10874</v>
      </c>
      <c r="BD896" s="4"/>
      <c r="BE896" s="3" t="s">
        <v>10873</v>
      </c>
    </row>
    <row r="897" spans="2:57" customFormat="1">
      <c r="B897">
        <f>IFERROR(VLOOKUP(E897,Swadesh!$C$6:$D$212,2,FALSE),"")</f>
        <v>189</v>
      </c>
      <c r="D897" t="s">
        <v>10580</v>
      </c>
      <c r="E897" s="6" t="s">
        <v>10872</v>
      </c>
      <c r="F897" s="5">
        <v>12.73</v>
      </c>
      <c r="G897">
        <f t="shared" si="13"/>
        <v>3</v>
      </c>
      <c r="H897" s="3" t="s">
        <v>10871</v>
      </c>
      <c r="I897" s="4"/>
      <c r="J897" s="3" t="s">
        <v>10870</v>
      </c>
      <c r="K897" s="4"/>
      <c r="L897" s="3" t="s">
        <v>10869</v>
      </c>
      <c r="M897" s="4"/>
      <c r="N897" s="3" t="s">
        <v>10868</v>
      </c>
      <c r="O897" s="4"/>
      <c r="P897" t="s">
        <v>907</v>
      </c>
      <c r="Q897" s="3"/>
      <c r="R897" s="4"/>
      <c r="S897" t="s">
        <v>907</v>
      </c>
      <c r="T897" s="3" t="s">
        <v>10867</v>
      </c>
      <c r="U897" s="4"/>
      <c r="V897" s="3" t="s">
        <v>10866</v>
      </c>
      <c r="W897" s="4"/>
      <c r="X897" s="3" t="s">
        <v>10865</v>
      </c>
      <c r="Y897" s="4"/>
      <c r="Z897" t="s">
        <v>907</v>
      </c>
      <c r="AA897" s="3" t="s">
        <v>10864</v>
      </c>
      <c r="AB897" s="4" t="s">
        <v>10863</v>
      </c>
      <c r="AC897" s="3" t="s">
        <v>10862</v>
      </c>
      <c r="AD897" s="4"/>
      <c r="AE897" s="3" t="s">
        <v>10861</v>
      </c>
      <c r="AF897" s="4"/>
      <c r="AG897" s="3" t="s">
        <v>10860</v>
      </c>
      <c r="AH897" s="4"/>
      <c r="AI897" s="3" t="s">
        <v>10859</v>
      </c>
      <c r="AJ897" s="4"/>
      <c r="AK897" s="3" t="s">
        <v>10858</v>
      </c>
      <c r="AL897" s="4"/>
      <c r="AM897" s="3" t="s">
        <v>10857</v>
      </c>
      <c r="AN897" s="4"/>
      <c r="AO897" s="3" t="s">
        <v>10856</v>
      </c>
      <c r="AP897" s="4"/>
      <c r="AQ897" s="3" t="s">
        <v>10855</v>
      </c>
      <c r="AR897" s="4"/>
      <c r="AS897" s="3" t="s">
        <v>10854</v>
      </c>
      <c r="AT897" s="4"/>
      <c r="AU897" s="3" t="s">
        <v>6109</v>
      </c>
      <c r="AV897" s="4"/>
      <c r="AW897" s="3" t="s">
        <v>10853</v>
      </c>
      <c r="AX897" s="4"/>
      <c r="AY897" s="3" t="s">
        <v>10852</v>
      </c>
      <c r="AZ897" s="4"/>
      <c r="BA897" s="3" t="s">
        <v>10851</v>
      </c>
      <c r="BB897" s="4"/>
      <c r="BC897" s="3" t="s">
        <v>10850</v>
      </c>
      <c r="BD897" s="4"/>
      <c r="BE897" s="3" t="s">
        <v>10849</v>
      </c>
    </row>
    <row r="898" spans="2:57" customFormat="1">
      <c r="B898" t="str">
        <f>IFERROR(VLOOKUP(E898,Swadesh!$C$6:$D$212,2,FALSE),"")</f>
        <v/>
      </c>
      <c r="D898" t="s">
        <v>10580</v>
      </c>
      <c r="E898" s="6" t="s">
        <v>10848</v>
      </c>
      <c r="F898" s="5">
        <v>12.74</v>
      </c>
      <c r="G898">
        <f t="shared" si="13"/>
        <v>3</v>
      </c>
      <c r="H898" s="3" t="s">
        <v>10847</v>
      </c>
      <c r="I898" s="4"/>
      <c r="J898" s="3" t="s">
        <v>6101</v>
      </c>
      <c r="K898" s="4"/>
      <c r="L898" s="3" t="s">
        <v>10846</v>
      </c>
      <c r="M898" s="4"/>
      <c r="N898" s="3" t="s">
        <v>10845</v>
      </c>
      <c r="O898" s="4"/>
      <c r="P898" t="s">
        <v>907</v>
      </c>
      <c r="Q898" s="3" t="s">
        <v>10844</v>
      </c>
      <c r="R898" s="4" t="s">
        <v>10843</v>
      </c>
      <c r="S898" t="s">
        <v>907</v>
      </c>
      <c r="T898" s="3" t="s">
        <v>10842</v>
      </c>
      <c r="U898" s="4" t="s">
        <v>10841</v>
      </c>
      <c r="V898" s="3" t="s">
        <v>10840</v>
      </c>
      <c r="W898" s="4"/>
      <c r="X898" s="3" t="s">
        <v>10839</v>
      </c>
      <c r="Y898" s="4"/>
      <c r="Z898" t="s">
        <v>907</v>
      </c>
      <c r="AA898" s="3" t="s">
        <v>10838</v>
      </c>
      <c r="AB898" s="4" t="s">
        <v>10837</v>
      </c>
      <c r="AC898" s="3" t="s">
        <v>10836</v>
      </c>
      <c r="AD898" s="4"/>
      <c r="AE898" s="3" t="s">
        <v>10835</v>
      </c>
      <c r="AF898" s="4"/>
      <c r="AG898" s="3" t="s">
        <v>10834</v>
      </c>
      <c r="AH898" s="4"/>
      <c r="AI898" s="3" t="s">
        <v>10833</v>
      </c>
      <c r="AJ898" s="4"/>
      <c r="AK898" s="3" t="s">
        <v>10832</v>
      </c>
      <c r="AL898" s="4"/>
      <c r="AM898" s="3" t="s">
        <v>10831</v>
      </c>
      <c r="AN898" s="4"/>
      <c r="AO898" s="3" t="s">
        <v>10830</v>
      </c>
      <c r="AP898" s="4"/>
      <c r="AQ898" s="3" t="s">
        <v>10829</v>
      </c>
      <c r="AR898" s="4"/>
      <c r="AS898" s="3" t="s">
        <v>10828</v>
      </c>
      <c r="AT898" s="4"/>
      <c r="AU898" s="3" t="s">
        <v>10827</v>
      </c>
      <c r="AV898" s="4"/>
      <c r="AW898" s="3" t="s">
        <v>10826</v>
      </c>
      <c r="AX898" s="4"/>
      <c r="AY898" s="3" t="s">
        <v>10825</v>
      </c>
      <c r="AZ898" s="4"/>
      <c r="BA898" s="3" t="s">
        <v>10824</v>
      </c>
      <c r="BB898" s="4"/>
      <c r="BC898" s="3" t="s">
        <v>10823</v>
      </c>
      <c r="BD898" s="4"/>
      <c r="BE898" s="3" t="s">
        <v>10822</v>
      </c>
    </row>
    <row r="899" spans="2:57" customFormat="1">
      <c r="B899" t="str">
        <f>IFERROR(VLOOKUP(E899,Swadesh!$C$6:$D$212,2,FALSE),"")</f>
        <v/>
      </c>
      <c r="D899" t="s">
        <v>10580</v>
      </c>
      <c r="E899" s="6" t="s">
        <v>10821</v>
      </c>
      <c r="F899" s="5">
        <v>12.75</v>
      </c>
      <c r="G899">
        <f t="shared" ref="G899:G962" si="14">LEN(F899)-2</f>
        <v>3</v>
      </c>
      <c r="H899" s="3" t="s">
        <v>10820</v>
      </c>
      <c r="I899" s="4"/>
      <c r="J899" s="3" t="s">
        <v>10819</v>
      </c>
      <c r="K899" s="4" t="s">
        <v>959</v>
      </c>
      <c r="L899" s="3" t="s">
        <v>10818</v>
      </c>
      <c r="M899" s="4"/>
      <c r="N899" s="3" t="s">
        <v>10817</v>
      </c>
      <c r="O899" s="4"/>
      <c r="P899" t="s">
        <v>907</v>
      </c>
      <c r="Q899" s="3" t="s">
        <v>10816</v>
      </c>
      <c r="R899" s="4"/>
      <c r="S899" t="s">
        <v>907</v>
      </c>
      <c r="T899" s="3" t="s">
        <v>10815</v>
      </c>
      <c r="U899" s="4"/>
      <c r="V899" s="3" t="s">
        <v>2198</v>
      </c>
      <c r="W899" s="4"/>
      <c r="X899" s="3"/>
      <c r="Y899" s="4"/>
      <c r="Z899" t="s">
        <v>907</v>
      </c>
      <c r="AA899" s="3"/>
      <c r="AB899" s="4"/>
      <c r="AC899" s="3" t="s">
        <v>10814</v>
      </c>
      <c r="AD899" s="4"/>
      <c r="AE899" s="3" t="s">
        <v>10813</v>
      </c>
      <c r="AF899" s="4"/>
      <c r="AG899" s="3" t="s">
        <v>10812</v>
      </c>
      <c r="AH899" s="4"/>
      <c r="AI899" s="3" t="s">
        <v>10811</v>
      </c>
      <c r="AJ899" s="4"/>
      <c r="AK899" s="3" t="s">
        <v>10810</v>
      </c>
      <c r="AL899" s="4"/>
      <c r="AM899" s="3" t="s">
        <v>10809</v>
      </c>
      <c r="AN899" s="4"/>
      <c r="AO899" s="3" t="s">
        <v>10808</v>
      </c>
      <c r="AP899" s="4"/>
      <c r="AQ899" s="3" t="s">
        <v>10807</v>
      </c>
      <c r="AR899" s="4"/>
      <c r="AS899" s="3" t="s">
        <v>923</v>
      </c>
      <c r="AT899" s="4"/>
      <c r="AU899" s="3" t="s">
        <v>10806</v>
      </c>
      <c r="AV899" s="4"/>
      <c r="AW899" s="3" t="s">
        <v>10805</v>
      </c>
      <c r="AX899" s="4"/>
      <c r="AY899" s="3" t="s">
        <v>2188</v>
      </c>
      <c r="AZ899" s="4"/>
      <c r="BA899" s="3" t="s">
        <v>10804</v>
      </c>
      <c r="BB899" s="4"/>
      <c r="BC899" s="3" t="s">
        <v>10803</v>
      </c>
      <c r="BD899" s="4"/>
      <c r="BE899" s="3" t="s">
        <v>10802</v>
      </c>
    </row>
    <row r="900" spans="2:57" customFormat="1">
      <c r="B900" t="str">
        <f>IFERROR(VLOOKUP(E900,Swadesh!$C$6:$D$212,2,FALSE),"")</f>
        <v/>
      </c>
      <c r="D900" t="s">
        <v>10580</v>
      </c>
      <c r="E900" s="6" t="s">
        <v>10801</v>
      </c>
      <c r="F900" s="5">
        <v>12.76</v>
      </c>
      <c r="G900">
        <f t="shared" si="14"/>
        <v>3</v>
      </c>
      <c r="H900" s="3" t="s">
        <v>10800</v>
      </c>
      <c r="I900" s="4"/>
      <c r="J900" s="3" t="s">
        <v>10799</v>
      </c>
      <c r="K900" s="4" t="s">
        <v>959</v>
      </c>
      <c r="L900" s="3" t="s">
        <v>10798</v>
      </c>
      <c r="M900" s="4"/>
      <c r="N900" s="3" t="s">
        <v>10797</v>
      </c>
      <c r="O900" s="4"/>
      <c r="P900" t="s">
        <v>907</v>
      </c>
      <c r="Q900" s="3"/>
      <c r="R900" s="4"/>
      <c r="S900" t="s">
        <v>907</v>
      </c>
      <c r="T900" s="3" t="s">
        <v>10796</v>
      </c>
      <c r="U900" s="4" t="s">
        <v>10795</v>
      </c>
      <c r="V900" s="3" t="s">
        <v>10794</v>
      </c>
      <c r="W900" s="4"/>
      <c r="X900" s="3" t="s">
        <v>10793</v>
      </c>
      <c r="Y900" s="4"/>
      <c r="Z900" t="s">
        <v>907</v>
      </c>
      <c r="AA900" s="3"/>
      <c r="AB900" s="4"/>
      <c r="AC900" s="3" t="s">
        <v>10792</v>
      </c>
      <c r="AD900" s="4"/>
      <c r="AE900" s="3" t="s">
        <v>10791</v>
      </c>
      <c r="AF900" s="4"/>
      <c r="AG900" s="3" t="s">
        <v>10790</v>
      </c>
      <c r="AH900" s="4"/>
      <c r="AI900" s="3" t="s">
        <v>10789</v>
      </c>
      <c r="AJ900" s="4"/>
      <c r="AK900" s="3" t="s">
        <v>10788</v>
      </c>
      <c r="AL900" s="4"/>
      <c r="AM900" s="3" t="s">
        <v>10787</v>
      </c>
      <c r="AN900" s="4"/>
      <c r="AO900" s="3" t="s">
        <v>10786</v>
      </c>
      <c r="AP900" s="4"/>
      <c r="AQ900" s="3" t="s">
        <v>10785</v>
      </c>
      <c r="AR900" s="4"/>
      <c r="AS900" s="3" t="s">
        <v>10784</v>
      </c>
      <c r="AT900" s="4"/>
      <c r="AU900" s="3" t="s">
        <v>10783</v>
      </c>
      <c r="AV900" s="4"/>
      <c r="AW900" s="3" t="s">
        <v>10782</v>
      </c>
      <c r="AX900" s="4"/>
      <c r="AY900" s="3" t="s">
        <v>10781</v>
      </c>
      <c r="AZ900" s="4"/>
      <c r="BA900" s="3" t="s">
        <v>10780</v>
      </c>
      <c r="BB900" s="4"/>
      <c r="BC900" s="3" t="s">
        <v>10779</v>
      </c>
      <c r="BD900" s="4"/>
      <c r="BE900" s="3" t="s">
        <v>10778</v>
      </c>
    </row>
    <row r="901" spans="2:57" customFormat="1">
      <c r="B901" t="str">
        <f>IFERROR(VLOOKUP(E901,Swadesh!$C$6:$D$212,2,FALSE),"")</f>
        <v/>
      </c>
      <c r="D901" t="s">
        <v>10580</v>
      </c>
      <c r="E901" s="6" t="s">
        <v>10777</v>
      </c>
      <c r="F901" s="5">
        <v>12.77</v>
      </c>
      <c r="G901">
        <f t="shared" si="14"/>
        <v>3</v>
      </c>
      <c r="H901" s="3" t="s">
        <v>10776</v>
      </c>
      <c r="I901" s="4" t="s">
        <v>10775</v>
      </c>
      <c r="J901" s="3" t="s">
        <v>10774</v>
      </c>
      <c r="K901" s="4" t="s">
        <v>10773</v>
      </c>
      <c r="L901" s="3" t="s">
        <v>10772</v>
      </c>
      <c r="M901" s="4"/>
      <c r="N901" s="3" t="s">
        <v>10771</v>
      </c>
      <c r="O901" s="4"/>
      <c r="P901" t="s">
        <v>907</v>
      </c>
      <c r="Q901" s="3"/>
      <c r="R901" s="4"/>
      <c r="S901" t="s">
        <v>907</v>
      </c>
      <c r="T901" s="3"/>
      <c r="U901" s="4"/>
      <c r="V901" s="3" t="s">
        <v>10770</v>
      </c>
      <c r="W901" s="4"/>
      <c r="X901" s="3" t="s">
        <v>10769</v>
      </c>
      <c r="Y901" s="4"/>
      <c r="Z901" t="s">
        <v>907</v>
      </c>
      <c r="AA901" s="3"/>
      <c r="AB901" s="4"/>
      <c r="AC901" s="3" t="s">
        <v>10768</v>
      </c>
      <c r="AD901" s="4"/>
      <c r="AE901" s="3" t="s">
        <v>10767</v>
      </c>
      <c r="AF901" s="4" t="s">
        <v>10766</v>
      </c>
      <c r="AG901" s="3" t="s">
        <v>10765</v>
      </c>
      <c r="AH901" s="4"/>
      <c r="AI901" s="3" t="s">
        <v>10764</v>
      </c>
      <c r="AJ901" s="4"/>
      <c r="AK901" s="3" t="s">
        <v>10763</v>
      </c>
      <c r="AL901" s="4"/>
      <c r="AM901" s="3" t="s">
        <v>10762</v>
      </c>
      <c r="AN901" s="4"/>
      <c r="AO901" s="3" t="s">
        <v>10761</v>
      </c>
      <c r="AP901" s="4"/>
      <c r="AQ901" s="3" t="s">
        <v>10760</v>
      </c>
      <c r="AR901" s="4"/>
      <c r="AS901" s="3" t="s">
        <v>10759</v>
      </c>
      <c r="AT901" s="4"/>
      <c r="AU901" s="3" t="s">
        <v>10758</v>
      </c>
      <c r="AV901" s="4"/>
      <c r="AW901" s="3" t="s">
        <v>10757</v>
      </c>
      <c r="AX901" s="4"/>
      <c r="AY901" s="3" t="s">
        <v>10756</v>
      </c>
      <c r="AZ901" s="4"/>
      <c r="BA901" s="3" t="s">
        <v>10755</v>
      </c>
      <c r="BB901" s="4"/>
      <c r="BC901" s="3" t="s">
        <v>10754</v>
      </c>
      <c r="BD901" s="4"/>
      <c r="BE901" s="3" t="s">
        <v>10753</v>
      </c>
    </row>
    <row r="902" spans="2:57" customFormat="1">
      <c r="B902" t="str">
        <f>IFERROR(VLOOKUP(E902,Swadesh!$C$6:$D$212,2,FALSE),"")</f>
        <v/>
      </c>
      <c r="D902" t="s">
        <v>10580</v>
      </c>
      <c r="E902" s="6" t="s">
        <v>10752</v>
      </c>
      <c r="F902" s="5">
        <v>12.78</v>
      </c>
      <c r="G902">
        <f t="shared" si="14"/>
        <v>3</v>
      </c>
      <c r="H902" s="3" t="s">
        <v>10751</v>
      </c>
      <c r="I902" s="4"/>
      <c r="J902" s="3" t="s">
        <v>10750</v>
      </c>
      <c r="K902" s="4" t="s">
        <v>10749</v>
      </c>
      <c r="L902" s="3" t="s">
        <v>10748</v>
      </c>
      <c r="M902" s="4" t="s">
        <v>10747</v>
      </c>
      <c r="N902" s="3" t="s">
        <v>10746</v>
      </c>
      <c r="O902" s="4"/>
      <c r="P902" t="s">
        <v>907</v>
      </c>
      <c r="Q902" s="3"/>
      <c r="R902" s="4"/>
      <c r="S902" t="s">
        <v>907</v>
      </c>
      <c r="T902" s="3"/>
      <c r="U902" s="4"/>
      <c r="V902" s="3" t="s">
        <v>10745</v>
      </c>
      <c r="W902" s="4"/>
      <c r="X902" s="3" t="s">
        <v>10744</v>
      </c>
      <c r="Y902" s="4"/>
      <c r="Z902" t="s">
        <v>907</v>
      </c>
      <c r="AA902" s="3"/>
      <c r="AB902" s="4"/>
      <c r="AC902" s="3" t="s">
        <v>10743</v>
      </c>
      <c r="AD902" s="4"/>
      <c r="AE902" s="3" t="s">
        <v>10742</v>
      </c>
      <c r="AF902" s="4"/>
      <c r="AG902" s="3" t="s">
        <v>10741</v>
      </c>
      <c r="AH902" s="4" t="s">
        <v>10740</v>
      </c>
      <c r="AI902" s="3" t="s">
        <v>10739</v>
      </c>
      <c r="AJ902" s="4"/>
      <c r="AK902" s="3" t="s">
        <v>10738</v>
      </c>
      <c r="AL902" s="4"/>
      <c r="AM902" s="3" t="s">
        <v>10737</v>
      </c>
      <c r="AN902" s="4"/>
      <c r="AO902" s="3" t="s">
        <v>10736</v>
      </c>
      <c r="AP902" s="4" t="s">
        <v>10735</v>
      </c>
      <c r="AQ902" s="3" t="s">
        <v>10734</v>
      </c>
      <c r="AR902" s="4"/>
      <c r="AS902" s="3" t="s">
        <v>923</v>
      </c>
      <c r="AT902" s="4"/>
      <c r="AU902" s="3" t="s">
        <v>10733</v>
      </c>
      <c r="AV902" s="4" t="s">
        <v>10732</v>
      </c>
      <c r="AW902" s="3" t="s">
        <v>10731</v>
      </c>
      <c r="AX902" s="4" t="s">
        <v>7071</v>
      </c>
      <c r="AY902" s="3" t="s">
        <v>10730</v>
      </c>
      <c r="AZ902" s="4"/>
      <c r="BA902" s="3" t="s">
        <v>10729</v>
      </c>
      <c r="BB902" s="4"/>
      <c r="BC902" s="3" t="s">
        <v>10728</v>
      </c>
      <c r="BD902" s="4"/>
      <c r="BE902" s="3" t="s">
        <v>10727</v>
      </c>
    </row>
    <row r="903" spans="2:57" customFormat="1">
      <c r="B903">
        <f>IFERROR(VLOOKUP(E903,Swadesh!$C$6:$D$212,2,FALSE),"")</f>
        <v>190</v>
      </c>
      <c r="D903" t="s">
        <v>10580</v>
      </c>
      <c r="E903" s="6" t="s">
        <v>10726</v>
      </c>
      <c r="F903" s="5">
        <v>12.81</v>
      </c>
      <c r="G903">
        <f t="shared" si="14"/>
        <v>3</v>
      </c>
      <c r="H903" s="3" t="s">
        <v>10725</v>
      </c>
      <c r="I903" s="4"/>
      <c r="J903" s="3" t="s">
        <v>10724</v>
      </c>
      <c r="K903" s="4" t="s">
        <v>1129</v>
      </c>
      <c r="L903" s="3" t="s">
        <v>10723</v>
      </c>
      <c r="M903" s="4"/>
      <c r="N903" s="3" t="s">
        <v>10722</v>
      </c>
      <c r="O903" s="4"/>
      <c r="P903" t="s">
        <v>907</v>
      </c>
      <c r="Q903" s="3"/>
      <c r="R903" s="4"/>
      <c r="S903" t="s">
        <v>907</v>
      </c>
      <c r="T903" s="3" t="s">
        <v>10721</v>
      </c>
      <c r="U903" s="4"/>
      <c r="V903" s="3" t="s">
        <v>10720</v>
      </c>
      <c r="W903" s="4"/>
      <c r="X903" s="3" t="s">
        <v>10719</v>
      </c>
      <c r="Y903" s="4"/>
      <c r="Z903" t="s">
        <v>907</v>
      </c>
      <c r="AA903" s="3" t="s">
        <v>10718</v>
      </c>
      <c r="AB903" s="4" t="s">
        <v>10717</v>
      </c>
      <c r="AC903" s="3" t="s">
        <v>10716</v>
      </c>
      <c r="AD903" s="4"/>
      <c r="AE903" s="3" t="s">
        <v>10715</v>
      </c>
      <c r="AF903" s="4" t="s">
        <v>10714</v>
      </c>
      <c r="AG903" s="3" t="s">
        <v>10713</v>
      </c>
      <c r="AH903" s="4"/>
      <c r="AI903" s="3" t="s">
        <v>10712</v>
      </c>
      <c r="AJ903" s="4"/>
      <c r="AK903" s="3" t="s">
        <v>10711</v>
      </c>
      <c r="AL903" s="4"/>
      <c r="AM903" s="3" t="s">
        <v>10711</v>
      </c>
      <c r="AN903" s="4"/>
      <c r="AO903" s="3" t="s">
        <v>10710</v>
      </c>
      <c r="AP903" s="4"/>
      <c r="AQ903" s="3" t="s">
        <v>10709</v>
      </c>
      <c r="AR903" s="4"/>
      <c r="AS903" s="3" t="s">
        <v>923</v>
      </c>
      <c r="AT903" s="4"/>
      <c r="AU903" s="3" t="s">
        <v>10708</v>
      </c>
      <c r="AV903" s="4"/>
      <c r="AW903" s="3" t="s">
        <v>10707</v>
      </c>
      <c r="AX903" s="4"/>
      <c r="AY903" s="3" t="s">
        <v>10706</v>
      </c>
      <c r="AZ903" s="4"/>
      <c r="BA903" s="3" t="s">
        <v>10705</v>
      </c>
      <c r="BB903" s="4"/>
      <c r="BC903" s="3" t="s">
        <v>10704</v>
      </c>
      <c r="BD903" s="4"/>
      <c r="BE903" s="3" t="s">
        <v>10703</v>
      </c>
    </row>
    <row r="904" spans="2:57" customFormat="1">
      <c r="B904" t="str">
        <f>IFERROR(VLOOKUP(E904,Swadesh!$C$6:$D$212,2,FALSE),"")</f>
        <v/>
      </c>
      <c r="D904" t="s">
        <v>10580</v>
      </c>
      <c r="E904" s="6" t="s">
        <v>10702</v>
      </c>
      <c r="F904" s="5">
        <v>12.82</v>
      </c>
      <c r="G904">
        <f t="shared" si="14"/>
        <v>3</v>
      </c>
      <c r="H904" s="3" t="s">
        <v>10701</v>
      </c>
      <c r="I904" s="4"/>
      <c r="J904" s="3" t="s">
        <v>10700</v>
      </c>
      <c r="K904" s="4" t="s">
        <v>1129</v>
      </c>
      <c r="L904" s="3" t="s">
        <v>10699</v>
      </c>
      <c r="M904" s="4"/>
      <c r="N904" s="3" t="s">
        <v>10698</v>
      </c>
      <c r="O904" s="4"/>
      <c r="P904" t="s">
        <v>907</v>
      </c>
      <c r="Q904" s="3"/>
      <c r="R904" s="4"/>
      <c r="S904" t="s">
        <v>907</v>
      </c>
      <c r="T904" s="3" t="s">
        <v>10697</v>
      </c>
      <c r="U904" s="4" t="s">
        <v>10696</v>
      </c>
      <c r="V904" s="3" t="s">
        <v>10695</v>
      </c>
      <c r="W904" s="4" t="s">
        <v>10694</v>
      </c>
      <c r="X904" s="3" t="s">
        <v>10693</v>
      </c>
      <c r="Y904" s="4"/>
      <c r="Z904" t="s">
        <v>907</v>
      </c>
      <c r="AA904" s="3"/>
      <c r="AB904" s="4" t="s">
        <v>10692</v>
      </c>
      <c r="AC904" s="3" t="s">
        <v>10691</v>
      </c>
      <c r="AD904" s="4"/>
      <c r="AE904" s="3" t="s">
        <v>10690</v>
      </c>
      <c r="AF904" s="4" t="s">
        <v>10689</v>
      </c>
      <c r="AG904" s="3" t="s">
        <v>10688</v>
      </c>
      <c r="AH904" s="4"/>
      <c r="AI904" s="3" t="s">
        <v>10687</v>
      </c>
      <c r="AJ904" s="4"/>
      <c r="AK904" s="3" t="s">
        <v>10686</v>
      </c>
      <c r="AL904" s="4"/>
      <c r="AM904" s="3" t="s">
        <v>10685</v>
      </c>
      <c r="AN904" s="4"/>
      <c r="AO904" s="3" t="s">
        <v>10684</v>
      </c>
      <c r="AP904" s="4"/>
      <c r="AQ904" s="3" t="s">
        <v>10683</v>
      </c>
      <c r="AR904" s="4"/>
      <c r="AS904" s="3" t="s">
        <v>923</v>
      </c>
      <c r="AT904" s="4"/>
      <c r="AU904" s="3" t="s">
        <v>10682</v>
      </c>
      <c r="AV904" s="4"/>
      <c r="AW904" s="3" t="s">
        <v>10681</v>
      </c>
      <c r="AX904" s="4"/>
      <c r="AY904" s="3" t="s">
        <v>10680</v>
      </c>
      <c r="AZ904" s="4"/>
      <c r="BA904" s="3" t="s">
        <v>10679</v>
      </c>
      <c r="BB904" s="4"/>
      <c r="BC904" s="3" t="s">
        <v>10678</v>
      </c>
      <c r="BD904" s="4"/>
      <c r="BE904" s="3" t="s">
        <v>10677</v>
      </c>
    </row>
    <row r="905" spans="2:57" customFormat="1">
      <c r="B905" t="str">
        <f>IFERROR(VLOOKUP(E905,Swadesh!$C$6:$D$212,2,FALSE),"")</f>
        <v/>
      </c>
      <c r="D905" t="s">
        <v>10580</v>
      </c>
      <c r="E905" s="6" t="s">
        <v>10676</v>
      </c>
      <c r="F905" s="5">
        <v>12.83</v>
      </c>
      <c r="G905">
        <f t="shared" si="14"/>
        <v>3</v>
      </c>
      <c r="H905" s="3" t="s">
        <v>10675</v>
      </c>
      <c r="I905" s="4"/>
      <c r="J905" s="3" t="s">
        <v>10674</v>
      </c>
      <c r="K905" s="4" t="s">
        <v>959</v>
      </c>
      <c r="L905" s="3" t="s">
        <v>10673</v>
      </c>
      <c r="M905" s="4"/>
      <c r="N905" s="3" t="s">
        <v>10672</v>
      </c>
      <c r="O905" s="4"/>
      <c r="P905" t="s">
        <v>907</v>
      </c>
      <c r="Q905" s="3"/>
      <c r="R905" s="4"/>
      <c r="S905" t="s">
        <v>907</v>
      </c>
      <c r="T905" s="3" t="s">
        <v>10671</v>
      </c>
      <c r="U905" s="4" t="s">
        <v>10670</v>
      </c>
      <c r="V905" s="3" t="s">
        <v>10669</v>
      </c>
      <c r="W905" s="4"/>
      <c r="X905" s="3" t="s">
        <v>10668</v>
      </c>
      <c r="Y905" s="4"/>
      <c r="Z905" t="s">
        <v>907</v>
      </c>
      <c r="AA905" s="3" t="s">
        <v>10667</v>
      </c>
      <c r="AB905" s="4"/>
      <c r="AC905" s="3" t="s">
        <v>10666</v>
      </c>
      <c r="AD905" s="4"/>
      <c r="AE905" s="3" t="s">
        <v>10665</v>
      </c>
      <c r="AF905" s="4"/>
      <c r="AG905" s="3" t="s">
        <v>10664</v>
      </c>
      <c r="AH905" s="4"/>
      <c r="AI905" s="3" t="s">
        <v>10663</v>
      </c>
      <c r="AJ905" s="4"/>
      <c r="AK905" s="3" t="s">
        <v>10662</v>
      </c>
      <c r="AL905" s="4"/>
      <c r="AM905" s="3" t="s">
        <v>10661</v>
      </c>
      <c r="AN905" s="4"/>
      <c r="AO905" s="3" t="s">
        <v>10660</v>
      </c>
      <c r="AP905" s="4"/>
      <c r="AQ905" s="3" t="s">
        <v>10659</v>
      </c>
      <c r="AR905" s="4"/>
      <c r="AS905" s="3" t="s">
        <v>923</v>
      </c>
      <c r="AT905" s="4"/>
      <c r="AU905" s="3" t="s">
        <v>10658</v>
      </c>
      <c r="AV905" s="4"/>
      <c r="AW905" s="3" t="s">
        <v>10657</v>
      </c>
      <c r="AX905" s="4"/>
      <c r="AY905" s="3" t="s">
        <v>10656</v>
      </c>
      <c r="AZ905" s="4"/>
      <c r="BA905" s="3" t="s">
        <v>10655</v>
      </c>
      <c r="BB905" s="4"/>
      <c r="BC905" s="3" t="s">
        <v>10654</v>
      </c>
      <c r="BD905" s="4"/>
      <c r="BE905" s="3" t="s">
        <v>10653</v>
      </c>
    </row>
    <row r="906" spans="2:57" customFormat="1">
      <c r="B906" t="str">
        <f>IFERROR(VLOOKUP(E906,Swadesh!$C$6:$D$212,2,FALSE),"")</f>
        <v/>
      </c>
      <c r="D906" t="s">
        <v>10580</v>
      </c>
      <c r="E906" s="6" t="s">
        <v>10652</v>
      </c>
      <c r="F906" s="5">
        <v>12.84</v>
      </c>
      <c r="G906">
        <f t="shared" si="14"/>
        <v>3</v>
      </c>
      <c r="H906" s="3" t="s">
        <v>10651</v>
      </c>
      <c r="I906" s="4"/>
      <c r="J906" s="3" t="s">
        <v>10650</v>
      </c>
      <c r="K906" s="4" t="s">
        <v>959</v>
      </c>
      <c r="L906" s="3" t="s">
        <v>10649</v>
      </c>
      <c r="M906" s="4"/>
      <c r="N906" s="3" t="s">
        <v>10648</v>
      </c>
      <c r="O906" s="4"/>
      <c r="P906" t="s">
        <v>907</v>
      </c>
      <c r="Q906" s="3" t="s">
        <v>10647</v>
      </c>
      <c r="R906" s="4" t="s">
        <v>10646</v>
      </c>
      <c r="S906" t="s">
        <v>907</v>
      </c>
      <c r="T906" s="3" t="s">
        <v>10645</v>
      </c>
      <c r="U906" s="4"/>
      <c r="V906" s="3"/>
      <c r="W906" s="4" t="s">
        <v>10644</v>
      </c>
      <c r="X906" s="3" t="s">
        <v>10643</v>
      </c>
      <c r="Y906" s="4"/>
      <c r="Z906" t="s">
        <v>907</v>
      </c>
      <c r="AA906" s="3" t="s">
        <v>10642</v>
      </c>
      <c r="AB906" s="4"/>
      <c r="AC906" s="3" t="s">
        <v>10641</v>
      </c>
      <c r="AD906" s="4"/>
      <c r="AE906" s="3" t="s">
        <v>10640</v>
      </c>
      <c r="AF906" s="4"/>
      <c r="AG906" s="3"/>
      <c r="AH906" s="4"/>
      <c r="AI906" s="3" t="s">
        <v>10639</v>
      </c>
      <c r="AJ906" s="4"/>
      <c r="AK906" s="3" t="s">
        <v>2174</v>
      </c>
      <c r="AL906" s="4"/>
      <c r="AM906" s="3" t="s">
        <v>10638</v>
      </c>
      <c r="AN906" s="4"/>
      <c r="AO906" s="3"/>
      <c r="AP906" s="4"/>
      <c r="AQ906" s="3" t="s">
        <v>10637</v>
      </c>
      <c r="AR906" s="4"/>
      <c r="AS906" s="3" t="s">
        <v>923</v>
      </c>
      <c r="AT906" s="4"/>
      <c r="AU906" s="3" t="s">
        <v>10636</v>
      </c>
      <c r="AV906" s="4"/>
      <c r="AW906" s="3" t="s">
        <v>10635</v>
      </c>
      <c r="AX906" s="4"/>
      <c r="AY906" s="3" t="s">
        <v>10634</v>
      </c>
      <c r="AZ906" s="4"/>
      <c r="BA906" s="3" t="s">
        <v>10633</v>
      </c>
      <c r="BB906" s="4"/>
      <c r="BC906" s="3" t="s">
        <v>2166</v>
      </c>
      <c r="BD906" s="4"/>
      <c r="BE906" s="3" t="s">
        <v>10632</v>
      </c>
    </row>
    <row r="907" spans="2:57" customFormat="1">
      <c r="B907" t="str">
        <f>IFERROR(VLOOKUP(E907,Swadesh!$C$6:$D$212,2,FALSE),"")</f>
        <v/>
      </c>
      <c r="D907" t="s">
        <v>10580</v>
      </c>
      <c r="E907" s="6" t="s">
        <v>10631</v>
      </c>
      <c r="F907" s="5">
        <v>12.85</v>
      </c>
      <c r="G907">
        <f t="shared" si="14"/>
        <v>3</v>
      </c>
      <c r="H907" s="3" t="s">
        <v>10630</v>
      </c>
      <c r="I907" s="4"/>
      <c r="J907" s="3" t="s">
        <v>10629</v>
      </c>
      <c r="K907" s="4" t="s">
        <v>959</v>
      </c>
      <c r="L907" s="3" t="s">
        <v>10628</v>
      </c>
      <c r="M907" s="4"/>
      <c r="N907" s="3" t="s">
        <v>10627</v>
      </c>
      <c r="O907" s="4"/>
      <c r="P907" t="s">
        <v>907</v>
      </c>
      <c r="Q907" s="3"/>
      <c r="R907" s="4"/>
      <c r="S907" t="s">
        <v>907</v>
      </c>
      <c r="T907" s="3" t="s">
        <v>10626</v>
      </c>
      <c r="U907" s="4"/>
      <c r="V907" s="3" t="s">
        <v>10625</v>
      </c>
      <c r="W907" s="4"/>
      <c r="X907" s="3" t="s">
        <v>10624</v>
      </c>
      <c r="Y907" s="4"/>
      <c r="Z907" t="s">
        <v>907</v>
      </c>
      <c r="AA907" s="3" t="s">
        <v>10623</v>
      </c>
      <c r="AB907" s="4" t="s">
        <v>10622</v>
      </c>
      <c r="AC907" s="3" t="s">
        <v>10621</v>
      </c>
      <c r="AD907" s="4"/>
      <c r="AE907" s="3" t="s">
        <v>10620</v>
      </c>
      <c r="AF907" s="4"/>
      <c r="AG907" s="3" t="s">
        <v>10619</v>
      </c>
      <c r="AH907" s="4"/>
      <c r="AI907" s="3" t="s">
        <v>10618</v>
      </c>
      <c r="AJ907" s="4"/>
      <c r="AK907" s="3" t="s">
        <v>10617</v>
      </c>
      <c r="AL907" s="4"/>
      <c r="AM907" s="3" t="s">
        <v>10616</v>
      </c>
      <c r="AN907" s="4"/>
      <c r="AO907" s="3" t="s">
        <v>10615</v>
      </c>
      <c r="AP907" s="4"/>
      <c r="AQ907" s="3" t="s">
        <v>10614</v>
      </c>
      <c r="AR907" s="4"/>
      <c r="AS907" s="3" t="s">
        <v>10613</v>
      </c>
      <c r="AT907" s="4" t="s">
        <v>10612</v>
      </c>
      <c r="AU907" s="3" t="s">
        <v>10611</v>
      </c>
      <c r="AV907" s="4"/>
      <c r="AW907" s="3" t="s">
        <v>10610</v>
      </c>
      <c r="AX907" s="4"/>
      <c r="AY907" s="3" t="s">
        <v>10609</v>
      </c>
      <c r="AZ907" s="4"/>
      <c r="BA907" s="3" t="s">
        <v>10608</v>
      </c>
      <c r="BB907" s="4"/>
      <c r="BC907" s="3" t="s">
        <v>10607</v>
      </c>
      <c r="BD907" s="4"/>
      <c r="BE907" s="3" t="s">
        <v>10606</v>
      </c>
    </row>
    <row r="908" spans="2:57" customFormat="1">
      <c r="B908" t="str">
        <f>IFERROR(VLOOKUP(E908,Swadesh!$C$6:$D$212,2,FALSE),"")</f>
        <v/>
      </c>
      <c r="D908" t="s">
        <v>10580</v>
      </c>
      <c r="E908" s="6" t="s">
        <v>10605</v>
      </c>
      <c r="F908" s="5">
        <v>12.92</v>
      </c>
      <c r="G908">
        <f t="shared" si="14"/>
        <v>3</v>
      </c>
      <c r="H908" s="3" t="s">
        <v>10604</v>
      </c>
      <c r="I908" s="4" t="s">
        <v>10603</v>
      </c>
      <c r="J908" s="3" t="s">
        <v>4885</v>
      </c>
      <c r="K908" s="4"/>
      <c r="L908" s="3" t="s">
        <v>10602</v>
      </c>
      <c r="M908" s="4"/>
      <c r="N908" s="3" t="s">
        <v>10601</v>
      </c>
      <c r="O908" s="4"/>
      <c r="P908" t="s">
        <v>907</v>
      </c>
      <c r="Q908" s="3"/>
      <c r="R908" s="4"/>
      <c r="S908" t="s">
        <v>907</v>
      </c>
      <c r="T908" s="3" t="s">
        <v>10600</v>
      </c>
      <c r="U908" s="4" t="s">
        <v>10599</v>
      </c>
      <c r="V908" s="3" t="s">
        <v>10598</v>
      </c>
      <c r="W908" s="4"/>
      <c r="X908" s="3" t="s">
        <v>10597</v>
      </c>
      <c r="Y908" s="4"/>
      <c r="Z908" t="s">
        <v>907</v>
      </c>
      <c r="AA908" s="3" t="s">
        <v>10596</v>
      </c>
      <c r="AB908" s="4"/>
      <c r="AC908" s="3" t="s">
        <v>10595</v>
      </c>
      <c r="AD908" s="4"/>
      <c r="AE908" s="3" t="s">
        <v>10594</v>
      </c>
      <c r="AF908" s="4"/>
      <c r="AG908" s="3" t="s">
        <v>10593</v>
      </c>
      <c r="AH908" s="4"/>
      <c r="AI908" s="3" t="s">
        <v>10592</v>
      </c>
      <c r="AJ908" s="4"/>
      <c r="AK908" s="3" t="s">
        <v>10591</v>
      </c>
      <c r="AL908" s="4"/>
      <c r="AM908" s="3" t="s">
        <v>10590</v>
      </c>
      <c r="AN908" s="4"/>
      <c r="AO908" s="3" t="s">
        <v>10589</v>
      </c>
      <c r="AP908" s="4"/>
      <c r="AQ908" s="3" t="s">
        <v>10588</v>
      </c>
      <c r="AR908" s="4"/>
      <c r="AS908" s="3" t="s">
        <v>10587</v>
      </c>
      <c r="AT908" s="4"/>
      <c r="AU908" s="3" t="s">
        <v>10586</v>
      </c>
      <c r="AV908" s="4"/>
      <c r="AW908" s="3" t="s">
        <v>10585</v>
      </c>
      <c r="AX908" s="4"/>
      <c r="AY908" s="3" t="s">
        <v>10584</v>
      </c>
      <c r="AZ908" s="4"/>
      <c r="BA908" s="3" t="s">
        <v>10583</v>
      </c>
      <c r="BB908" s="4"/>
      <c r="BC908" s="3" t="s">
        <v>10582</v>
      </c>
      <c r="BD908" s="4"/>
      <c r="BE908" s="3" t="s">
        <v>10581</v>
      </c>
    </row>
    <row r="909" spans="2:57" customFormat="1">
      <c r="B909" t="str">
        <f>IFERROR(VLOOKUP(E909,Swadesh!$C$6:$D$212,2,FALSE),"")</f>
        <v/>
      </c>
      <c r="D909" t="s">
        <v>10580</v>
      </c>
      <c r="E909" s="6" t="s">
        <v>10579</v>
      </c>
      <c r="F909" s="5">
        <v>12.93</v>
      </c>
      <c r="G909">
        <f t="shared" si="14"/>
        <v>3</v>
      </c>
      <c r="H909" s="3" t="s">
        <v>10578</v>
      </c>
      <c r="I909" s="4"/>
      <c r="J909" s="3" t="s">
        <v>10577</v>
      </c>
      <c r="K909" s="4"/>
      <c r="L909" s="3" t="s">
        <v>10576</v>
      </c>
      <c r="M909" s="4"/>
      <c r="N909" s="3" t="s">
        <v>10575</v>
      </c>
      <c r="O909" s="4"/>
      <c r="P909" t="s">
        <v>907</v>
      </c>
      <c r="Q909" s="3"/>
      <c r="R909" s="4"/>
      <c r="S909" t="s">
        <v>907</v>
      </c>
      <c r="T909" s="3"/>
      <c r="U909" s="4"/>
      <c r="V909" s="3" t="s">
        <v>10574</v>
      </c>
      <c r="W909" s="4"/>
      <c r="X909" s="3" t="s">
        <v>10573</v>
      </c>
      <c r="Y909" s="4"/>
      <c r="Z909" t="s">
        <v>907</v>
      </c>
      <c r="AA909" s="3" t="s">
        <v>10572</v>
      </c>
      <c r="AB909" s="4"/>
      <c r="AC909" s="3" t="s">
        <v>10571</v>
      </c>
      <c r="AD909" s="4"/>
      <c r="AE909" s="3" t="s">
        <v>10570</v>
      </c>
      <c r="AF909" s="4"/>
      <c r="AG909" s="3" t="s">
        <v>10569</v>
      </c>
      <c r="AH909" s="4"/>
      <c r="AI909" s="3" t="s">
        <v>10568</v>
      </c>
      <c r="AJ909" s="4"/>
      <c r="AK909" s="3" t="s">
        <v>10567</v>
      </c>
      <c r="AL909" s="4"/>
      <c r="AM909" s="3" t="s">
        <v>10566</v>
      </c>
      <c r="AN909" s="4"/>
      <c r="AO909" s="3" t="s">
        <v>10565</v>
      </c>
      <c r="AP909" s="4"/>
      <c r="AQ909" s="3" t="s">
        <v>10564</v>
      </c>
      <c r="AR909" s="4" t="s">
        <v>10563</v>
      </c>
      <c r="AS909" s="3" t="s">
        <v>10562</v>
      </c>
      <c r="AT909" s="4" t="s">
        <v>10561</v>
      </c>
      <c r="AU909" s="3" t="s">
        <v>10560</v>
      </c>
      <c r="AV909" s="4"/>
      <c r="AW909" s="3" t="s">
        <v>10559</v>
      </c>
      <c r="AX909" s="4"/>
      <c r="AY909" s="3" t="s">
        <v>10558</v>
      </c>
      <c r="AZ909" s="4"/>
      <c r="BA909" s="3" t="s">
        <v>10557</v>
      </c>
      <c r="BB909" s="4"/>
      <c r="BC909" s="3" t="s">
        <v>10556</v>
      </c>
      <c r="BD909" s="4"/>
      <c r="BE909" s="3" t="s">
        <v>10555</v>
      </c>
    </row>
    <row r="910" spans="2:57" customFormat="1">
      <c r="B910" t="str">
        <f>IFERROR(VLOOKUP(E910,Swadesh!$C$6:$D$212,2,FALSE),"")</f>
        <v/>
      </c>
      <c r="D910" t="s">
        <v>9684</v>
      </c>
      <c r="E910" s="6" t="s">
        <v>10554</v>
      </c>
      <c r="F910" s="5">
        <v>13</v>
      </c>
      <c r="G910">
        <f t="shared" si="14"/>
        <v>0</v>
      </c>
      <c r="H910" s="3" t="s">
        <v>10553</v>
      </c>
      <c r="I910" s="4"/>
      <c r="J910" s="3" t="s">
        <v>10552</v>
      </c>
      <c r="K910" s="4" t="s">
        <v>1129</v>
      </c>
      <c r="L910" s="3" t="s">
        <v>10551</v>
      </c>
      <c r="M910" s="4"/>
      <c r="N910" s="3" t="s">
        <v>10550</v>
      </c>
      <c r="O910" s="4"/>
      <c r="P910" t="s">
        <v>907</v>
      </c>
      <c r="Q910" s="3"/>
      <c r="R910" s="4"/>
      <c r="S910" t="s">
        <v>907</v>
      </c>
      <c r="T910" s="3"/>
      <c r="U910" s="4"/>
      <c r="V910" s="3"/>
      <c r="W910" s="4"/>
      <c r="X910" s="3" t="s">
        <v>10549</v>
      </c>
      <c r="Y910" s="4"/>
      <c r="Z910" t="s">
        <v>907</v>
      </c>
      <c r="AA910" s="3" t="s">
        <v>10548</v>
      </c>
      <c r="AB910" s="4" t="s">
        <v>10547</v>
      </c>
      <c r="AC910" s="3" t="s">
        <v>10546</v>
      </c>
      <c r="AD910" s="4"/>
      <c r="AE910" s="3" t="s">
        <v>10545</v>
      </c>
      <c r="AF910" s="4" t="s">
        <v>10544</v>
      </c>
      <c r="AG910" s="3"/>
      <c r="AH910" s="4"/>
      <c r="AI910" s="3" t="s">
        <v>10543</v>
      </c>
      <c r="AJ910" s="4"/>
      <c r="AK910" s="3" t="s">
        <v>10542</v>
      </c>
      <c r="AL910" s="4"/>
      <c r="AM910" s="3" t="s">
        <v>10541</v>
      </c>
      <c r="AN910" s="4"/>
      <c r="AO910" s="3"/>
      <c r="AP910" s="4"/>
      <c r="AQ910" s="3" t="s">
        <v>10540</v>
      </c>
      <c r="AR910" s="4"/>
      <c r="AS910" s="3" t="s">
        <v>923</v>
      </c>
      <c r="AT910" s="4"/>
      <c r="AU910" s="3" t="s">
        <v>10539</v>
      </c>
      <c r="AV910" s="4"/>
      <c r="AW910" s="3" t="s">
        <v>10538</v>
      </c>
      <c r="AX910" s="4"/>
      <c r="AY910" s="3" t="s">
        <v>10537</v>
      </c>
      <c r="AZ910" s="4"/>
      <c r="BA910" s="3" t="s">
        <v>10536</v>
      </c>
      <c r="BB910" s="4"/>
      <c r="BC910" s="3" t="s">
        <v>10535</v>
      </c>
      <c r="BD910" s="4"/>
      <c r="BE910" s="3" t="s">
        <v>10534</v>
      </c>
    </row>
    <row r="911" spans="2:57" customFormat="1">
      <c r="B911">
        <f>IFERROR(VLOOKUP(E911,Swadesh!$C$6:$D$212,2,FALSE),"")</f>
        <v>22</v>
      </c>
      <c r="D911" t="s">
        <v>9684</v>
      </c>
      <c r="E911" s="6" t="s">
        <v>10533</v>
      </c>
      <c r="F911" s="5">
        <v>13.1</v>
      </c>
      <c r="G911">
        <f t="shared" si="14"/>
        <v>2</v>
      </c>
      <c r="H911" s="3" t="s">
        <v>10532</v>
      </c>
      <c r="I911" s="4"/>
      <c r="J911" s="3" t="s">
        <v>10531</v>
      </c>
      <c r="K911" s="4"/>
      <c r="L911" s="3" t="s">
        <v>10530</v>
      </c>
      <c r="M911" s="4"/>
      <c r="N911" s="3" t="s">
        <v>10529</v>
      </c>
      <c r="O911" s="4"/>
      <c r="P911" t="s">
        <v>907</v>
      </c>
      <c r="Q911" s="3"/>
      <c r="R911" s="4" t="s">
        <v>10528</v>
      </c>
      <c r="S911" t="s">
        <v>907</v>
      </c>
      <c r="T911" s="3" t="s">
        <v>10527</v>
      </c>
      <c r="U911" s="4" t="s">
        <v>10526</v>
      </c>
      <c r="V911" s="3" t="s">
        <v>10525</v>
      </c>
      <c r="W911" s="4"/>
      <c r="X911" s="3" t="s">
        <v>10524</v>
      </c>
      <c r="Y911" s="4"/>
      <c r="Z911" t="s">
        <v>907</v>
      </c>
      <c r="AA911" s="3" t="s">
        <v>10523</v>
      </c>
      <c r="AB911" s="4" t="s">
        <v>10522</v>
      </c>
      <c r="AC911" s="3" t="s">
        <v>10521</v>
      </c>
      <c r="AD911" s="4"/>
      <c r="AE911" s="3" t="s">
        <v>10520</v>
      </c>
      <c r="AF911" s="4"/>
      <c r="AG911" s="3"/>
      <c r="AH911" s="4"/>
      <c r="AI911" s="3" t="s">
        <v>10518</v>
      </c>
      <c r="AJ911" s="4"/>
      <c r="AK911" s="3" t="s">
        <v>10519</v>
      </c>
      <c r="AL911" s="4"/>
      <c r="AM911" s="3" t="s">
        <v>10518</v>
      </c>
      <c r="AN911" s="4"/>
      <c r="AO911" s="3"/>
      <c r="AP911" s="4"/>
      <c r="AQ911" s="3" t="s">
        <v>10517</v>
      </c>
      <c r="AR911" s="4"/>
      <c r="AS911" s="3" t="s">
        <v>10516</v>
      </c>
      <c r="AT911" s="4"/>
      <c r="AU911" s="3" t="s">
        <v>10515</v>
      </c>
      <c r="AV911" s="4"/>
      <c r="AW911" s="3" t="s">
        <v>10514</v>
      </c>
      <c r="AX911" s="4"/>
      <c r="AY911" s="3" t="s">
        <v>10513</v>
      </c>
      <c r="AZ911" s="4"/>
      <c r="BA911" s="3" t="s">
        <v>10512</v>
      </c>
      <c r="BB911" s="4"/>
      <c r="BC911" s="3" t="s">
        <v>10511</v>
      </c>
      <c r="BD911" s="4"/>
      <c r="BE911" s="3" t="s">
        <v>10510</v>
      </c>
    </row>
    <row r="912" spans="2:57" customFormat="1">
      <c r="B912">
        <f>IFERROR(VLOOKUP(E912,Swadesh!$C$6:$D$212,2,FALSE),"")</f>
        <v>23</v>
      </c>
      <c r="D912" t="s">
        <v>9684</v>
      </c>
      <c r="E912" s="6" t="s">
        <v>10509</v>
      </c>
      <c r="F912" s="5">
        <v>13.2</v>
      </c>
      <c r="G912">
        <f t="shared" si="14"/>
        <v>2</v>
      </c>
      <c r="H912" s="3" t="s">
        <v>10508</v>
      </c>
      <c r="I912" s="4" t="s">
        <v>10507</v>
      </c>
      <c r="J912" s="3" t="s">
        <v>10506</v>
      </c>
      <c r="K912" s="4"/>
      <c r="L912" s="3" t="s">
        <v>10505</v>
      </c>
      <c r="M912" s="4"/>
      <c r="N912" s="3" t="s">
        <v>10504</v>
      </c>
      <c r="O912" s="4"/>
      <c r="P912" t="s">
        <v>907</v>
      </c>
      <c r="Q912" s="3"/>
      <c r="R912" s="4" t="s">
        <v>10503</v>
      </c>
      <c r="S912" t="s">
        <v>10502</v>
      </c>
      <c r="T912" s="3" t="s">
        <v>10501</v>
      </c>
      <c r="U912" s="4"/>
      <c r="V912" s="3" t="s">
        <v>10500</v>
      </c>
      <c r="W912" s="4"/>
      <c r="X912" s="3" t="s">
        <v>10499</v>
      </c>
      <c r="Y912" s="4"/>
      <c r="Z912" t="s">
        <v>907</v>
      </c>
      <c r="AA912" s="3" t="s">
        <v>10498</v>
      </c>
      <c r="AB912" s="4" t="s">
        <v>10497</v>
      </c>
      <c r="AC912" s="3" t="s">
        <v>10496</v>
      </c>
      <c r="AD912" s="4"/>
      <c r="AE912" s="3" t="s">
        <v>10495</v>
      </c>
      <c r="AF912" s="4"/>
      <c r="AG912" s="3"/>
      <c r="AH912" s="4"/>
      <c r="AI912" s="3" t="s">
        <v>10494</v>
      </c>
      <c r="AJ912" s="4" t="s">
        <v>973</v>
      </c>
      <c r="AK912" s="3" t="s">
        <v>10493</v>
      </c>
      <c r="AL912" s="4" t="s">
        <v>9694</v>
      </c>
      <c r="AM912" s="3" t="s">
        <v>10492</v>
      </c>
      <c r="AN912" s="4"/>
      <c r="AO912" s="3"/>
      <c r="AP912" s="4"/>
      <c r="AQ912" s="3" t="s">
        <v>10491</v>
      </c>
      <c r="AR912" s="4"/>
      <c r="AS912" s="3" t="s">
        <v>10490</v>
      </c>
      <c r="AT912" s="4"/>
      <c r="AU912" s="3" t="s">
        <v>10489</v>
      </c>
      <c r="AV912" s="4"/>
      <c r="AW912" s="3" t="s">
        <v>10488</v>
      </c>
      <c r="AX912" s="4" t="s">
        <v>10487</v>
      </c>
      <c r="AY912" s="3" t="s">
        <v>10486</v>
      </c>
      <c r="AZ912" s="4"/>
      <c r="BA912" s="3" t="s">
        <v>10485</v>
      </c>
      <c r="BB912" s="4"/>
      <c r="BC912" s="3" t="s">
        <v>10484</v>
      </c>
      <c r="BD912" s="4"/>
      <c r="BE912" s="3" t="s">
        <v>10483</v>
      </c>
    </row>
    <row r="913" spans="2:57" customFormat="1">
      <c r="B913">
        <f>IFERROR(VLOOKUP(E913,Swadesh!$C$6:$D$212,2,FALSE),"")</f>
        <v>24</v>
      </c>
      <c r="D913" t="s">
        <v>9684</v>
      </c>
      <c r="E913" s="6" t="s">
        <v>10482</v>
      </c>
      <c r="F913" s="5">
        <v>13.3</v>
      </c>
      <c r="G913">
        <f t="shared" si="14"/>
        <v>2</v>
      </c>
      <c r="H913" s="3" t="s">
        <v>10481</v>
      </c>
      <c r="I913" s="4" t="s">
        <v>10480</v>
      </c>
      <c r="J913" s="3" t="s">
        <v>10479</v>
      </c>
      <c r="K913" s="4"/>
      <c r="L913" s="3" t="s">
        <v>7943</v>
      </c>
      <c r="M913" s="4"/>
      <c r="N913" s="3" t="s">
        <v>10478</v>
      </c>
      <c r="O913" s="4"/>
      <c r="P913" t="s">
        <v>907</v>
      </c>
      <c r="Q913" s="3"/>
      <c r="R913" s="4" t="s">
        <v>10477</v>
      </c>
      <c r="S913" t="s">
        <v>907</v>
      </c>
      <c r="T913" s="3" t="s">
        <v>10476</v>
      </c>
      <c r="U913" s="4"/>
      <c r="V913" s="3" t="s">
        <v>10475</v>
      </c>
      <c r="W913" s="4"/>
      <c r="X913" s="3" t="s">
        <v>10474</v>
      </c>
      <c r="Y913" s="4"/>
      <c r="Z913" t="s">
        <v>907</v>
      </c>
      <c r="AA913" s="3" t="s">
        <v>10473</v>
      </c>
      <c r="AB913" s="4" t="s">
        <v>10472</v>
      </c>
      <c r="AC913" s="3" t="s">
        <v>10471</v>
      </c>
      <c r="AD913" s="4"/>
      <c r="AE913" s="3" t="s">
        <v>10470</v>
      </c>
      <c r="AF913" s="4"/>
      <c r="AG913" s="3"/>
      <c r="AH913" s="4"/>
      <c r="AI913" s="3" t="s">
        <v>10469</v>
      </c>
      <c r="AJ913" s="4" t="s">
        <v>973</v>
      </c>
      <c r="AK913" s="3" t="s">
        <v>10468</v>
      </c>
      <c r="AL913" s="4" t="s">
        <v>9694</v>
      </c>
      <c r="AM913" s="3" t="s">
        <v>10467</v>
      </c>
      <c r="AN913" s="4"/>
      <c r="AO913" s="3"/>
      <c r="AP913" s="4"/>
      <c r="AQ913" s="3" t="s">
        <v>10466</v>
      </c>
      <c r="AR913" s="4"/>
      <c r="AS913" s="3" t="s">
        <v>10465</v>
      </c>
      <c r="AT913" s="4"/>
      <c r="AU913" s="3" t="s">
        <v>10464</v>
      </c>
      <c r="AV913" s="4"/>
      <c r="AW913" s="3" t="s">
        <v>10463</v>
      </c>
      <c r="AX913" s="4"/>
      <c r="AY913" s="3" t="s">
        <v>10462</v>
      </c>
      <c r="AZ913" s="4"/>
      <c r="BA913" s="3" t="s">
        <v>10461</v>
      </c>
      <c r="BB913" s="4"/>
      <c r="BC913" s="3" t="s">
        <v>10460</v>
      </c>
      <c r="BD913" s="4"/>
      <c r="BE913" s="3" t="s">
        <v>10459</v>
      </c>
    </row>
    <row r="914" spans="2:57" customFormat="1">
      <c r="B914">
        <f>IFERROR(VLOOKUP(E914,Swadesh!$C$6:$D$212,2,FALSE),"")</f>
        <v>25</v>
      </c>
      <c r="D914" t="s">
        <v>9684</v>
      </c>
      <c r="E914" s="6" t="s">
        <v>10458</v>
      </c>
      <c r="F914" s="5">
        <v>13.4</v>
      </c>
      <c r="G914">
        <f t="shared" si="14"/>
        <v>2</v>
      </c>
      <c r="H914" s="3" t="s">
        <v>10457</v>
      </c>
      <c r="I914" s="4" t="s">
        <v>10456</v>
      </c>
      <c r="J914" s="3" t="s">
        <v>10455</v>
      </c>
      <c r="K914" s="4"/>
      <c r="L914" s="3" t="s">
        <v>10454</v>
      </c>
      <c r="M914" s="4"/>
      <c r="N914" s="3" t="s">
        <v>10453</v>
      </c>
      <c r="O914" s="4"/>
      <c r="P914" t="s">
        <v>907</v>
      </c>
      <c r="Q914" s="3"/>
      <c r="R914" s="4" t="s">
        <v>10452</v>
      </c>
      <c r="S914" t="s">
        <v>907</v>
      </c>
      <c r="T914" s="3" t="s">
        <v>10451</v>
      </c>
      <c r="U914" s="4"/>
      <c r="V914" s="3" t="s">
        <v>10450</v>
      </c>
      <c r="W914" s="4"/>
      <c r="X914" s="3" t="s">
        <v>10449</v>
      </c>
      <c r="Y914" s="4"/>
      <c r="Z914" t="s">
        <v>907</v>
      </c>
      <c r="AA914" s="3" t="s">
        <v>10448</v>
      </c>
      <c r="AB914" s="4" t="s">
        <v>10447</v>
      </c>
      <c r="AC914" s="3" t="s">
        <v>10446</v>
      </c>
      <c r="AD914" s="4"/>
      <c r="AE914" s="3" t="s">
        <v>10148</v>
      </c>
      <c r="AF914" s="4"/>
      <c r="AG914" s="3"/>
      <c r="AH914" s="4"/>
      <c r="AI914" s="3" t="s">
        <v>10445</v>
      </c>
      <c r="AJ914" s="4" t="s">
        <v>973</v>
      </c>
      <c r="AK914" s="3" t="s">
        <v>10444</v>
      </c>
      <c r="AL914" s="4" t="s">
        <v>9694</v>
      </c>
      <c r="AM914" s="3" t="s">
        <v>10443</v>
      </c>
      <c r="AN914" s="4"/>
      <c r="AO914" s="3"/>
      <c r="AP914" s="4"/>
      <c r="AQ914" s="3" t="s">
        <v>10442</v>
      </c>
      <c r="AR914" s="4"/>
      <c r="AS914" s="3" t="s">
        <v>10441</v>
      </c>
      <c r="AT914" s="4"/>
      <c r="AU914" s="3" t="s">
        <v>10440</v>
      </c>
      <c r="AV914" s="4"/>
      <c r="AW914" s="3" t="s">
        <v>10439</v>
      </c>
      <c r="AX914" s="4"/>
      <c r="AY914" s="3" t="s">
        <v>10438</v>
      </c>
      <c r="AZ914" s="4"/>
      <c r="BA914" s="3" t="s">
        <v>10437</v>
      </c>
      <c r="BB914" s="4"/>
      <c r="BC914" s="3" t="s">
        <v>10436</v>
      </c>
      <c r="BD914" s="4"/>
      <c r="BE914" s="3" t="s">
        <v>10435</v>
      </c>
    </row>
    <row r="915" spans="2:57" customFormat="1">
      <c r="B915">
        <f>IFERROR(VLOOKUP(E915,Swadesh!$C$6:$D$212,2,FALSE),"")</f>
        <v>26</v>
      </c>
      <c r="D915" t="s">
        <v>9684</v>
      </c>
      <c r="E915" s="6" t="s">
        <v>10434</v>
      </c>
      <c r="F915" s="5">
        <v>13.5</v>
      </c>
      <c r="G915">
        <f t="shared" si="14"/>
        <v>2</v>
      </c>
      <c r="H915" s="3" t="s">
        <v>10433</v>
      </c>
      <c r="I915" s="7" t="s">
        <v>10432</v>
      </c>
      <c r="J915" s="3" t="s">
        <v>10431</v>
      </c>
      <c r="K915" s="4"/>
      <c r="L915" s="3" t="s">
        <v>10430</v>
      </c>
      <c r="M915" s="4"/>
      <c r="N915" s="3" t="s">
        <v>10429</v>
      </c>
      <c r="O915" s="4"/>
      <c r="P915" t="s">
        <v>907</v>
      </c>
      <c r="Q915" s="3"/>
      <c r="R915" s="4" t="s">
        <v>10428</v>
      </c>
      <c r="S915" t="s">
        <v>10427</v>
      </c>
      <c r="T915" s="3" t="s">
        <v>10426</v>
      </c>
      <c r="U915" s="4"/>
      <c r="V915" s="3" t="s">
        <v>10425</v>
      </c>
      <c r="W915" s="4"/>
      <c r="X915" s="3" t="s">
        <v>10424</v>
      </c>
      <c r="Y915" s="4"/>
      <c r="Z915" t="s">
        <v>907</v>
      </c>
      <c r="AA915" s="3" t="s">
        <v>10423</v>
      </c>
      <c r="AB915" s="4" t="s">
        <v>10422</v>
      </c>
      <c r="AC915" s="3" t="s">
        <v>10421</v>
      </c>
      <c r="AD915" s="4"/>
      <c r="AE915" s="3" t="s">
        <v>10420</v>
      </c>
      <c r="AF915" s="4"/>
      <c r="AG915" s="3"/>
      <c r="AH915" s="4"/>
      <c r="AI915" s="3" t="s">
        <v>10419</v>
      </c>
      <c r="AJ915" s="4"/>
      <c r="AK915" s="3" t="s">
        <v>10418</v>
      </c>
      <c r="AL915" s="4"/>
      <c r="AM915" s="3" t="s">
        <v>10417</v>
      </c>
      <c r="AN915" s="4"/>
      <c r="AO915" s="3"/>
      <c r="AP915" s="4"/>
      <c r="AQ915" s="3" t="s">
        <v>10416</v>
      </c>
      <c r="AR915" s="4"/>
      <c r="AS915" s="3" t="s">
        <v>10415</v>
      </c>
      <c r="AT915" s="4"/>
      <c r="AU915" s="3" t="s">
        <v>10414</v>
      </c>
      <c r="AV915" s="4"/>
      <c r="AW915" s="3" t="s">
        <v>10413</v>
      </c>
      <c r="AX915" s="4"/>
      <c r="AY915" s="3" t="s">
        <v>10412</v>
      </c>
      <c r="AZ915" s="4"/>
      <c r="BA915" s="3" t="s">
        <v>10411</v>
      </c>
      <c r="BB915" s="4"/>
      <c r="BC915" s="3" t="s">
        <v>10410</v>
      </c>
      <c r="BD915" s="4"/>
      <c r="BE915" s="3" t="s">
        <v>10409</v>
      </c>
    </row>
    <row r="916" spans="2:57" customFormat="1">
      <c r="B916" t="str">
        <f>IFERROR(VLOOKUP(E916,Swadesh!$C$6:$D$212,2,FALSE),"")</f>
        <v/>
      </c>
      <c r="D916" t="s">
        <v>9684</v>
      </c>
      <c r="E916" s="6" t="s">
        <v>10392</v>
      </c>
      <c r="F916" s="5">
        <v>13.6</v>
      </c>
      <c r="G916">
        <f t="shared" si="14"/>
        <v>2</v>
      </c>
      <c r="H916" s="3" t="s">
        <v>10408</v>
      </c>
      <c r="I916" s="4" t="s">
        <v>10407</v>
      </c>
      <c r="J916" s="3" t="s">
        <v>10406</v>
      </c>
      <c r="K916" s="4"/>
      <c r="L916" s="3" t="s">
        <v>10405</v>
      </c>
      <c r="M916" s="4"/>
      <c r="N916" s="3" t="s">
        <v>10404</v>
      </c>
      <c r="O916" s="4"/>
      <c r="P916" t="s">
        <v>907</v>
      </c>
      <c r="Q916" s="3"/>
      <c r="R916" s="4" t="s">
        <v>10403</v>
      </c>
      <c r="S916" t="s">
        <v>10402</v>
      </c>
      <c r="T916" s="3" t="s">
        <v>10401</v>
      </c>
      <c r="U916" s="4"/>
      <c r="V916" s="3" t="s">
        <v>10400</v>
      </c>
      <c r="W916" s="4"/>
      <c r="X916" s="3" t="s">
        <v>10400</v>
      </c>
      <c r="Y916" s="4"/>
      <c r="Z916" t="s">
        <v>907</v>
      </c>
      <c r="AA916" s="3" t="s">
        <v>10399</v>
      </c>
      <c r="AB916" s="4" t="s">
        <v>10398</v>
      </c>
      <c r="AC916" s="3" t="s">
        <v>10397</v>
      </c>
      <c r="AD916" s="4"/>
      <c r="AE916" s="3" t="s">
        <v>10396</v>
      </c>
      <c r="AF916" s="4" t="s">
        <v>10395</v>
      </c>
      <c r="AG916" s="3"/>
      <c r="AH916" s="4"/>
      <c r="AI916" s="3" t="s">
        <v>10394</v>
      </c>
      <c r="AJ916" s="4"/>
      <c r="AK916" s="3" t="s">
        <v>10393</v>
      </c>
      <c r="AL916" s="4"/>
      <c r="AM916" s="3" t="s">
        <v>10392</v>
      </c>
      <c r="AN916" s="4"/>
      <c r="AO916" s="3"/>
      <c r="AP916" s="4"/>
      <c r="AQ916" s="3" t="s">
        <v>10386</v>
      </c>
      <c r="AR916" s="4"/>
      <c r="AS916" s="3" t="s">
        <v>10391</v>
      </c>
      <c r="AT916" s="4"/>
      <c r="AU916" s="3" t="s">
        <v>10390</v>
      </c>
      <c r="AV916" s="4"/>
      <c r="AW916" s="3" t="s">
        <v>10389</v>
      </c>
      <c r="AX916" s="4"/>
      <c r="AY916" s="3" t="s">
        <v>10388</v>
      </c>
      <c r="AZ916" s="4"/>
      <c r="BA916" s="3" t="s">
        <v>10387</v>
      </c>
      <c r="BB916" s="4"/>
      <c r="BC916" s="3" t="s">
        <v>10386</v>
      </c>
      <c r="BD916" s="4"/>
      <c r="BE916" s="3" t="s">
        <v>10385</v>
      </c>
    </row>
    <row r="917" spans="2:57" customFormat="1">
      <c r="B917" t="str">
        <f>IFERROR(VLOOKUP(E917,Swadesh!$C$6:$D$212,2,FALSE),"")</f>
        <v/>
      </c>
      <c r="D917" t="s">
        <v>9684</v>
      </c>
      <c r="E917" s="6" t="s">
        <v>10384</v>
      </c>
      <c r="F917" s="5">
        <v>13.7</v>
      </c>
      <c r="G917">
        <f t="shared" si="14"/>
        <v>2</v>
      </c>
      <c r="H917" s="3" t="s">
        <v>10383</v>
      </c>
      <c r="I917" s="4" t="s">
        <v>10382</v>
      </c>
      <c r="J917" s="3" t="s">
        <v>10381</v>
      </c>
      <c r="K917" s="4" t="s">
        <v>1932</v>
      </c>
      <c r="L917" s="3" t="s">
        <v>10380</v>
      </c>
      <c r="M917" s="4"/>
      <c r="N917" s="3" t="s">
        <v>10379</v>
      </c>
      <c r="O917" s="4"/>
      <c r="P917" t="s">
        <v>907</v>
      </c>
      <c r="Q917" s="3"/>
      <c r="R917" s="4" t="s">
        <v>10378</v>
      </c>
      <c r="S917" t="s">
        <v>907</v>
      </c>
      <c r="T917" s="3" t="s">
        <v>10377</v>
      </c>
      <c r="U917" s="4"/>
      <c r="V917" s="3" t="s">
        <v>10376</v>
      </c>
      <c r="W917" s="4"/>
      <c r="X917" s="3" t="s">
        <v>10375</v>
      </c>
      <c r="Y917" s="4"/>
      <c r="Z917" t="s">
        <v>907</v>
      </c>
      <c r="AA917" s="3" t="s">
        <v>10374</v>
      </c>
      <c r="AB917" s="4"/>
      <c r="AC917" s="3" t="s">
        <v>10373</v>
      </c>
      <c r="AD917" s="4"/>
      <c r="AE917" s="3" t="s">
        <v>10372</v>
      </c>
      <c r="AF917" s="4"/>
      <c r="AG917" s="3"/>
      <c r="AH917" s="4"/>
      <c r="AI917" s="3" t="s">
        <v>10371</v>
      </c>
      <c r="AJ917" s="4"/>
      <c r="AK917" s="3" t="s">
        <v>10370</v>
      </c>
      <c r="AL917" s="4"/>
      <c r="AM917" s="3" t="s">
        <v>10369</v>
      </c>
      <c r="AN917" s="4"/>
      <c r="AO917" s="3"/>
      <c r="AP917" s="4"/>
      <c r="AQ917" s="3" t="s">
        <v>10368</v>
      </c>
      <c r="AR917" s="4"/>
      <c r="AS917" s="3" t="s">
        <v>10367</v>
      </c>
      <c r="AT917" s="4"/>
      <c r="AU917" s="3" t="s">
        <v>10366</v>
      </c>
      <c r="AV917" s="4"/>
      <c r="AW917" s="3" t="s">
        <v>10365</v>
      </c>
      <c r="AX917" s="4"/>
      <c r="AY917" s="3" t="s">
        <v>10364</v>
      </c>
      <c r="AZ917" s="4"/>
      <c r="BA917" s="3" t="s">
        <v>10363</v>
      </c>
      <c r="BB917" s="4"/>
      <c r="BC917" s="3" t="s">
        <v>10362</v>
      </c>
      <c r="BD917" s="4"/>
      <c r="BE917" s="3" t="s">
        <v>10361</v>
      </c>
    </row>
    <row r="918" spans="2:57" customFormat="1">
      <c r="B918" t="str">
        <f>IFERROR(VLOOKUP(E918,Swadesh!$C$6:$D$212,2,FALSE),"")</f>
        <v/>
      </c>
      <c r="D918" t="s">
        <v>9684</v>
      </c>
      <c r="E918" s="6" t="s">
        <v>10360</v>
      </c>
      <c r="F918" s="5">
        <v>13.8</v>
      </c>
      <c r="G918">
        <f t="shared" si="14"/>
        <v>2</v>
      </c>
      <c r="H918" s="3" t="s">
        <v>10359</v>
      </c>
      <c r="I918" s="4"/>
      <c r="J918" s="3" t="s">
        <v>10358</v>
      </c>
      <c r="K918" s="4" t="s">
        <v>1932</v>
      </c>
      <c r="L918" s="3" t="s">
        <v>10357</v>
      </c>
      <c r="M918" s="4"/>
      <c r="N918" s="3" t="s">
        <v>10356</v>
      </c>
      <c r="O918" s="4"/>
      <c r="P918" t="s">
        <v>907</v>
      </c>
      <c r="Q918" s="3"/>
      <c r="R918" s="4" t="s">
        <v>10355</v>
      </c>
      <c r="S918" t="s">
        <v>907</v>
      </c>
      <c r="T918" s="3" t="s">
        <v>10354</v>
      </c>
      <c r="U918" s="4"/>
      <c r="V918" s="3" t="s">
        <v>10353</v>
      </c>
      <c r="W918" s="4"/>
      <c r="X918" s="3" t="s">
        <v>10352</v>
      </c>
      <c r="Y918" s="4"/>
      <c r="Z918" t="s">
        <v>907</v>
      </c>
      <c r="AA918" s="3" t="s">
        <v>10351</v>
      </c>
      <c r="AB918" s="4"/>
      <c r="AC918" s="3" t="s">
        <v>10350</v>
      </c>
      <c r="AD918" s="4"/>
      <c r="AE918" s="3" t="s">
        <v>10349</v>
      </c>
      <c r="AF918" s="4"/>
      <c r="AG918" s="3"/>
      <c r="AH918" s="4"/>
      <c r="AI918" s="3" t="s">
        <v>10348</v>
      </c>
      <c r="AJ918" s="4"/>
      <c r="AK918" s="3" t="s">
        <v>10347</v>
      </c>
      <c r="AL918" s="4"/>
      <c r="AM918" s="3" t="s">
        <v>10346</v>
      </c>
      <c r="AN918" s="4"/>
      <c r="AO918" s="3"/>
      <c r="AP918" s="4"/>
      <c r="AQ918" s="3" t="s">
        <v>10345</v>
      </c>
      <c r="AR918" s="4"/>
      <c r="AS918" s="3" t="s">
        <v>10344</v>
      </c>
      <c r="AT918" s="4"/>
      <c r="AU918" s="3" t="s">
        <v>10343</v>
      </c>
      <c r="AV918" s="4"/>
      <c r="AW918" s="3" t="s">
        <v>10342</v>
      </c>
      <c r="AX918" s="4"/>
      <c r="AY918" s="3" t="s">
        <v>10341</v>
      </c>
      <c r="AZ918" s="4"/>
      <c r="BA918" s="3" t="s">
        <v>10340</v>
      </c>
      <c r="BB918" s="4"/>
      <c r="BC918" s="3" t="s">
        <v>10339</v>
      </c>
      <c r="BD918" s="4"/>
      <c r="BE918" s="3" t="s">
        <v>10338</v>
      </c>
    </row>
    <row r="919" spans="2:57" customFormat="1">
      <c r="B919" t="str">
        <f>IFERROR(VLOOKUP(E919,Swadesh!$C$6:$D$212,2,FALSE),"")</f>
        <v/>
      </c>
      <c r="D919" t="s">
        <v>9684</v>
      </c>
      <c r="E919" s="6" t="s">
        <v>10337</v>
      </c>
      <c r="F919" s="5">
        <v>13.9</v>
      </c>
      <c r="G919">
        <f t="shared" si="14"/>
        <v>2</v>
      </c>
      <c r="H919" s="3" t="s">
        <v>10336</v>
      </c>
      <c r="I919" s="4"/>
      <c r="J919" s="3" t="s">
        <v>10335</v>
      </c>
      <c r="K919" s="4" t="s">
        <v>1932</v>
      </c>
      <c r="L919" s="3" t="s">
        <v>10334</v>
      </c>
      <c r="M919" s="4"/>
      <c r="N919" s="3" t="s">
        <v>10333</v>
      </c>
      <c r="O919" s="4"/>
      <c r="P919" t="s">
        <v>907</v>
      </c>
      <c r="Q919" s="3"/>
      <c r="R919" s="4" t="s">
        <v>10332</v>
      </c>
      <c r="S919" t="s">
        <v>907</v>
      </c>
      <c r="T919" s="3" t="s">
        <v>10331</v>
      </c>
      <c r="U919" s="4" t="s">
        <v>10330</v>
      </c>
      <c r="V919" s="3" t="s">
        <v>10329</v>
      </c>
      <c r="W919" s="4"/>
      <c r="X919" s="3" t="s">
        <v>4648</v>
      </c>
      <c r="Y919" s="4"/>
      <c r="Z919" t="s">
        <v>907</v>
      </c>
      <c r="AA919" s="3" t="s">
        <v>10328</v>
      </c>
      <c r="AB919" s="4"/>
      <c r="AC919" s="3" t="s">
        <v>10327</v>
      </c>
      <c r="AD919" s="4"/>
      <c r="AE919" s="3" t="s">
        <v>10326</v>
      </c>
      <c r="AF919" s="4"/>
      <c r="AG919" s="3"/>
      <c r="AH919" s="4"/>
      <c r="AI919" s="3" t="s">
        <v>10325</v>
      </c>
      <c r="AJ919" s="4"/>
      <c r="AK919" s="3" t="s">
        <v>10324</v>
      </c>
      <c r="AL919" s="4"/>
      <c r="AM919" s="3" t="s">
        <v>10323</v>
      </c>
      <c r="AN919" s="4"/>
      <c r="AO919" s="3"/>
      <c r="AP919" s="4"/>
      <c r="AQ919" s="3" t="s">
        <v>10322</v>
      </c>
      <c r="AR919" s="4"/>
      <c r="AS919" s="3" t="s">
        <v>10321</v>
      </c>
      <c r="AT919" s="4"/>
      <c r="AU919" s="3" t="s">
        <v>10321</v>
      </c>
      <c r="AV919" s="4"/>
      <c r="AW919" s="3" t="s">
        <v>10320</v>
      </c>
      <c r="AX919" s="4"/>
      <c r="AY919" s="3" t="s">
        <v>10319</v>
      </c>
      <c r="AZ919" s="4"/>
      <c r="BA919" s="3" t="s">
        <v>10318</v>
      </c>
      <c r="BB919" s="4"/>
      <c r="BC919" s="3" t="s">
        <v>10317</v>
      </c>
      <c r="BD919" s="4"/>
      <c r="BE919" s="3" t="s">
        <v>10316</v>
      </c>
    </row>
    <row r="920" spans="2:57" customFormat="1">
      <c r="B920" t="str">
        <f>IFERROR(VLOOKUP(E920,Swadesh!$C$6:$D$212,2,FALSE),"")</f>
        <v/>
      </c>
      <c r="D920" t="s">
        <v>9684</v>
      </c>
      <c r="E920" s="6" t="s">
        <v>10315</v>
      </c>
      <c r="F920" s="5">
        <v>13.1</v>
      </c>
      <c r="G920">
        <f t="shared" si="14"/>
        <v>2</v>
      </c>
      <c r="H920" s="3" t="s">
        <v>10314</v>
      </c>
      <c r="I920" s="4"/>
      <c r="J920" s="3" t="s">
        <v>10313</v>
      </c>
      <c r="K920" s="4"/>
      <c r="L920" s="3" t="s">
        <v>10312</v>
      </c>
      <c r="M920" s="4"/>
      <c r="N920" s="3" t="s">
        <v>10311</v>
      </c>
      <c r="O920" s="4"/>
      <c r="P920" t="s">
        <v>907</v>
      </c>
      <c r="Q920" s="3"/>
      <c r="R920" s="4" t="s">
        <v>10310</v>
      </c>
      <c r="S920" t="s">
        <v>907</v>
      </c>
      <c r="T920" s="3" t="s">
        <v>10309</v>
      </c>
      <c r="U920" s="4"/>
      <c r="V920" s="3" t="s">
        <v>10308</v>
      </c>
      <c r="W920" s="4"/>
      <c r="X920" s="3" t="s">
        <v>10307</v>
      </c>
      <c r="Y920" s="4"/>
      <c r="Z920" t="s">
        <v>907</v>
      </c>
      <c r="AA920" s="3" t="s">
        <v>10306</v>
      </c>
      <c r="AB920" s="4"/>
      <c r="AC920" s="3" t="s">
        <v>10305</v>
      </c>
      <c r="AD920" s="4"/>
      <c r="AE920" s="3" t="s">
        <v>10304</v>
      </c>
      <c r="AF920" s="4"/>
      <c r="AG920" s="3"/>
      <c r="AH920" s="4"/>
      <c r="AI920" s="3" t="s">
        <v>10303</v>
      </c>
      <c r="AJ920" s="4"/>
      <c r="AK920" s="3" t="s">
        <v>10303</v>
      </c>
      <c r="AL920" s="4"/>
      <c r="AM920" s="3" t="s">
        <v>10302</v>
      </c>
      <c r="AN920" s="4"/>
      <c r="AO920" s="3"/>
      <c r="AP920" s="4"/>
      <c r="AQ920" s="3" t="s">
        <v>10301</v>
      </c>
      <c r="AR920" s="4"/>
      <c r="AS920" s="3" t="s">
        <v>10300</v>
      </c>
      <c r="AT920" s="4"/>
      <c r="AU920" s="3" t="s">
        <v>10299</v>
      </c>
      <c r="AV920" s="4"/>
      <c r="AW920" s="3" t="s">
        <v>10298</v>
      </c>
      <c r="AX920" s="4"/>
      <c r="AY920" s="3" t="s">
        <v>10297</v>
      </c>
      <c r="AZ920" s="4"/>
      <c r="BA920" s="3" t="s">
        <v>10296</v>
      </c>
      <c r="BB920" s="4"/>
      <c r="BC920" s="3" t="s">
        <v>10295</v>
      </c>
      <c r="BD920" s="4"/>
      <c r="BE920" s="3" t="s">
        <v>10294</v>
      </c>
    </row>
    <row r="921" spans="2:57" customFormat="1">
      <c r="B921" t="str">
        <f>IFERROR(VLOOKUP(E921,Swadesh!$C$6:$D$212,2,FALSE),"")</f>
        <v/>
      </c>
      <c r="D921" t="s">
        <v>9684</v>
      </c>
      <c r="E921" s="6" t="s">
        <v>10293</v>
      </c>
      <c r="F921" s="5">
        <v>13.101000000000001</v>
      </c>
      <c r="G921">
        <f t="shared" si="14"/>
        <v>4</v>
      </c>
      <c r="H921" s="3" t="s">
        <v>10292</v>
      </c>
      <c r="I921" s="4"/>
      <c r="J921" s="3" t="s">
        <v>10291</v>
      </c>
      <c r="K921" s="4" t="s">
        <v>10290</v>
      </c>
      <c r="L921" s="3" t="s">
        <v>10289</v>
      </c>
      <c r="M921" s="4"/>
      <c r="N921" s="3" t="s">
        <v>10288</v>
      </c>
      <c r="O921" s="4"/>
      <c r="P921" t="s">
        <v>907</v>
      </c>
      <c r="Q921" s="3"/>
      <c r="R921" s="4"/>
      <c r="S921" t="s">
        <v>907</v>
      </c>
      <c r="T921" s="3"/>
      <c r="U921" s="4"/>
      <c r="V921" s="3" t="s">
        <v>10287</v>
      </c>
      <c r="W921" s="4"/>
      <c r="X921" s="3" t="s">
        <v>10286</v>
      </c>
      <c r="Y921" s="4"/>
      <c r="Z921" t="s">
        <v>907</v>
      </c>
      <c r="AA921" s="3" t="s">
        <v>10285</v>
      </c>
      <c r="AB921" s="4"/>
      <c r="AC921" s="3" t="s">
        <v>10284</v>
      </c>
      <c r="AD921" s="4"/>
      <c r="AE921" s="3" t="s">
        <v>10283</v>
      </c>
      <c r="AF921" s="4"/>
      <c r="AG921" s="3"/>
      <c r="AH921" s="4"/>
      <c r="AI921" s="3" t="s">
        <v>10282</v>
      </c>
      <c r="AJ921" s="4"/>
      <c r="AK921" s="3" t="s">
        <v>10281</v>
      </c>
      <c r="AL921" s="4"/>
      <c r="AM921" s="3" t="s">
        <v>10280</v>
      </c>
      <c r="AN921" s="4"/>
      <c r="AO921" s="3"/>
      <c r="AP921" s="4"/>
      <c r="AQ921" s="3" t="s">
        <v>10279</v>
      </c>
      <c r="AR921" s="4"/>
      <c r="AS921" s="3" t="s">
        <v>10278</v>
      </c>
      <c r="AT921" s="4"/>
      <c r="AU921" s="3" t="s">
        <v>10277</v>
      </c>
      <c r="AV921" s="4"/>
      <c r="AW921" s="3" t="s">
        <v>10276</v>
      </c>
      <c r="AX921" s="4"/>
      <c r="AY921" s="3" t="s">
        <v>10275</v>
      </c>
      <c r="AZ921" s="4"/>
      <c r="BA921" s="3" t="s">
        <v>10274</v>
      </c>
      <c r="BB921" s="4"/>
      <c r="BC921" s="3" t="s">
        <v>10273</v>
      </c>
      <c r="BD921" s="4"/>
      <c r="BE921" s="3" t="s">
        <v>10272</v>
      </c>
    </row>
    <row r="922" spans="2:57" customFormat="1">
      <c r="B922" t="str">
        <f>IFERROR(VLOOKUP(E922,Swadesh!$C$6:$D$212,2,FALSE),"")</f>
        <v/>
      </c>
      <c r="D922" t="s">
        <v>9684</v>
      </c>
      <c r="E922" s="6" t="s">
        <v>10271</v>
      </c>
      <c r="F922" s="5">
        <v>13.102</v>
      </c>
      <c r="G922">
        <f t="shared" si="14"/>
        <v>4</v>
      </c>
      <c r="H922" s="3" t="s">
        <v>10270</v>
      </c>
      <c r="I922" s="4"/>
      <c r="J922" s="3" t="s">
        <v>10269</v>
      </c>
      <c r="K922" s="4" t="s">
        <v>10268</v>
      </c>
      <c r="L922" s="3" t="s">
        <v>10267</v>
      </c>
      <c r="M922" s="4"/>
      <c r="N922" s="3" t="s">
        <v>10266</v>
      </c>
      <c r="O922" s="4"/>
      <c r="P922" t="s">
        <v>907</v>
      </c>
      <c r="Q922" s="3"/>
      <c r="R922" s="4"/>
      <c r="S922" t="s">
        <v>907</v>
      </c>
      <c r="T922" s="3"/>
      <c r="U922" s="4"/>
      <c r="V922" s="3" t="s">
        <v>10265</v>
      </c>
      <c r="W922" s="4"/>
      <c r="X922" s="3" t="s">
        <v>10264</v>
      </c>
      <c r="Y922" s="4"/>
      <c r="Z922" t="s">
        <v>907</v>
      </c>
      <c r="AA922" s="3" t="s">
        <v>10263</v>
      </c>
      <c r="AB922" s="4"/>
      <c r="AC922" s="3" t="s">
        <v>10262</v>
      </c>
      <c r="AD922" s="4"/>
      <c r="AE922" s="3" t="s">
        <v>10261</v>
      </c>
      <c r="AF922" s="4"/>
      <c r="AG922" s="3"/>
      <c r="AH922" s="4"/>
      <c r="AI922" s="3" t="s">
        <v>10260</v>
      </c>
      <c r="AJ922" s="4"/>
      <c r="AK922" s="3" t="s">
        <v>10259</v>
      </c>
      <c r="AL922" s="4"/>
      <c r="AM922" s="3" t="s">
        <v>10258</v>
      </c>
      <c r="AN922" s="4"/>
      <c r="AO922" s="3"/>
      <c r="AP922" s="4"/>
      <c r="AQ922" s="3" t="s">
        <v>10257</v>
      </c>
      <c r="AR922" s="4"/>
      <c r="AS922" s="3" t="s">
        <v>10256</v>
      </c>
      <c r="AT922" s="4"/>
      <c r="AU922" s="3" t="s">
        <v>10255</v>
      </c>
      <c r="AV922" s="4"/>
      <c r="AW922" s="3" t="s">
        <v>10254</v>
      </c>
      <c r="AX922" s="4"/>
      <c r="AY922" s="3" t="s">
        <v>10253</v>
      </c>
      <c r="AZ922" s="4"/>
      <c r="BA922" s="3" t="s">
        <v>10252</v>
      </c>
      <c r="BB922" s="4"/>
      <c r="BC922" s="3" t="s">
        <v>10251</v>
      </c>
      <c r="BD922" s="4"/>
      <c r="BE922" s="3" t="s">
        <v>10250</v>
      </c>
    </row>
    <row r="923" spans="2:57" customFormat="1">
      <c r="B923" t="str">
        <f>IFERROR(VLOOKUP(E923,Swadesh!$C$6:$D$212,2,FALSE),"")</f>
        <v/>
      </c>
      <c r="D923" t="s">
        <v>9684</v>
      </c>
      <c r="E923" s="6" t="s">
        <v>10249</v>
      </c>
      <c r="F923" s="5">
        <v>13.103</v>
      </c>
      <c r="G923">
        <f t="shared" si="14"/>
        <v>4</v>
      </c>
      <c r="H923" s="3" t="s">
        <v>10248</v>
      </c>
      <c r="I923" s="4"/>
      <c r="J923" s="3" t="s">
        <v>10247</v>
      </c>
      <c r="K923" s="4" t="s">
        <v>10246</v>
      </c>
      <c r="L923" s="3" t="s">
        <v>10245</v>
      </c>
      <c r="M923" s="4"/>
      <c r="N923" s="3" t="s">
        <v>10244</v>
      </c>
      <c r="O923" s="4"/>
      <c r="P923" t="s">
        <v>907</v>
      </c>
      <c r="Q923" s="3"/>
      <c r="R923" s="4"/>
      <c r="S923" t="s">
        <v>907</v>
      </c>
      <c r="T923" s="3"/>
      <c r="U923" s="4"/>
      <c r="V923" s="3" t="s">
        <v>10243</v>
      </c>
      <c r="W923" s="4"/>
      <c r="X923" s="3" t="s">
        <v>10242</v>
      </c>
      <c r="Y923" s="4"/>
      <c r="Z923" t="s">
        <v>907</v>
      </c>
      <c r="AA923" s="3" t="s">
        <v>10241</v>
      </c>
      <c r="AB923" s="4"/>
      <c r="AC923" s="3" t="s">
        <v>10240</v>
      </c>
      <c r="AD923" s="4"/>
      <c r="AE923" s="3" t="s">
        <v>10239</v>
      </c>
      <c r="AF923" s="4"/>
      <c r="AG923" s="3"/>
      <c r="AH923" s="4"/>
      <c r="AI923" s="3" t="s">
        <v>10238</v>
      </c>
      <c r="AJ923" s="4"/>
      <c r="AK923" s="3" t="s">
        <v>10237</v>
      </c>
      <c r="AL923" s="4"/>
      <c r="AM923" s="3" t="s">
        <v>10236</v>
      </c>
      <c r="AN923" s="4"/>
      <c r="AO923" s="3"/>
      <c r="AP923" s="4"/>
      <c r="AQ923" s="3" t="s">
        <v>10235</v>
      </c>
      <c r="AR923" s="4"/>
      <c r="AS923" s="3" t="s">
        <v>10234</v>
      </c>
      <c r="AT923" s="4"/>
      <c r="AU923" s="3" t="s">
        <v>10233</v>
      </c>
      <c r="AV923" s="4"/>
      <c r="AW923" s="3" t="s">
        <v>10232</v>
      </c>
      <c r="AX923" s="4"/>
      <c r="AY923" s="3" t="s">
        <v>10231</v>
      </c>
      <c r="AZ923" s="4"/>
      <c r="BA923" s="3" t="s">
        <v>10230</v>
      </c>
      <c r="BB923" s="4"/>
      <c r="BC923" s="3" t="s">
        <v>10229</v>
      </c>
      <c r="BD923" s="4"/>
      <c r="BE923" s="3" t="s">
        <v>10228</v>
      </c>
    </row>
    <row r="924" spans="2:57" customFormat="1">
      <c r="B924" t="str">
        <f>IFERROR(VLOOKUP(E924,Swadesh!$C$6:$D$212,2,FALSE),"")</f>
        <v/>
      </c>
      <c r="D924" t="s">
        <v>9684</v>
      </c>
      <c r="E924" s="6" t="s">
        <v>10227</v>
      </c>
      <c r="F924" s="5">
        <v>13.103999999999999</v>
      </c>
      <c r="G924">
        <f t="shared" si="14"/>
        <v>4</v>
      </c>
      <c r="H924" s="3" t="s">
        <v>10226</v>
      </c>
      <c r="I924" s="4"/>
      <c r="J924" s="3" t="s">
        <v>10225</v>
      </c>
      <c r="K924" s="4"/>
      <c r="L924" s="3" t="s">
        <v>10224</v>
      </c>
      <c r="M924" s="4"/>
      <c r="N924" s="3" t="s">
        <v>10223</v>
      </c>
      <c r="O924" s="4"/>
      <c r="P924" t="s">
        <v>907</v>
      </c>
      <c r="Q924" s="3"/>
      <c r="R924" s="4"/>
      <c r="S924" t="s">
        <v>907</v>
      </c>
      <c r="T924" s="3" t="s">
        <v>10222</v>
      </c>
      <c r="U924" s="4" t="s">
        <v>10221</v>
      </c>
      <c r="V924" s="3" t="s">
        <v>10220</v>
      </c>
      <c r="W924" s="4" t="s">
        <v>10219</v>
      </c>
      <c r="X924" s="3" t="s">
        <v>10218</v>
      </c>
      <c r="Y924" s="4"/>
      <c r="Z924" t="s">
        <v>907</v>
      </c>
      <c r="AA924" s="3" t="s">
        <v>10217</v>
      </c>
      <c r="AB924" s="4"/>
      <c r="AC924" s="3" t="s">
        <v>10216</v>
      </c>
      <c r="AD924" s="4"/>
      <c r="AE924" s="3" t="s">
        <v>10215</v>
      </c>
      <c r="AF924" s="4"/>
      <c r="AG924" s="3"/>
      <c r="AH924" s="4"/>
      <c r="AI924" s="3" t="s">
        <v>10214</v>
      </c>
      <c r="AJ924" s="4"/>
      <c r="AK924" s="3" t="s">
        <v>10213</v>
      </c>
      <c r="AL924" s="4"/>
      <c r="AM924" s="3" t="s">
        <v>10212</v>
      </c>
      <c r="AN924" s="4"/>
      <c r="AO924" s="3"/>
      <c r="AP924" s="4"/>
      <c r="AQ924" s="3" t="s">
        <v>10211</v>
      </c>
      <c r="AR924" s="4"/>
      <c r="AS924" s="3" t="s">
        <v>10210</v>
      </c>
      <c r="AT924" s="4"/>
      <c r="AU924" s="3" t="s">
        <v>10209</v>
      </c>
      <c r="AV924" s="4"/>
      <c r="AW924" s="3" t="s">
        <v>10208</v>
      </c>
      <c r="AX924" s="4"/>
      <c r="AY924" s="3" t="s">
        <v>10207</v>
      </c>
      <c r="AZ924" s="4"/>
      <c r="BA924" s="3" t="s">
        <v>10206</v>
      </c>
      <c r="BB924" s="4"/>
      <c r="BC924" s="3" t="s">
        <v>10205</v>
      </c>
      <c r="BD924" s="4"/>
      <c r="BE924" s="3" t="s">
        <v>10204</v>
      </c>
    </row>
    <row r="925" spans="2:57" customFormat="1">
      <c r="B925" t="str">
        <f>IFERROR(VLOOKUP(E925,Swadesh!$C$6:$D$212,2,FALSE),"")</f>
        <v/>
      </c>
      <c r="D925" t="s">
        <v>9684</v>
      </c>
      <c r="E925" s="6" t="s">
        <v>10203</v>
      </c>
      <c r="F925" s="5">
        <v>13.105</v>
      </c>
      <c r="G925">
        <f t="shared" si="14"/>
        <v>4</v>
      </c>
      <c r="H925" s="3" t="s">
        <v>10202</v>
      </c>
      <c r="I925" s="4"/>
      <c r="J925" s="3" t="s">
        <v>10201</v>
      </c>
      <c r="K925" s="4"/>
      <c r="L925" s="3" t="s">
        <v>10200</v>
      </c>
      <c r="M925" s="4"/>
      <c r="N925" s="3" t="s">
        <v>10199</v>
      </c>
      <c r="O925" s="4"/>
      <c r="P925" t="s">
        <v>907</v>
      </c>
      <c r="Q925" s="3"/>
      <c r="R925" s="4"/>
      <c r="S925" t="s">
        <v>907</v>
      </c>
      <c r="T925" s="3" t="s">
        <v>10198</v>
      </c>
      <c r="U925" s="4"/>
      <c r="V925" s="3" t="s">
        <v>10197</v>
      </c>
      <c r="W925" s="4" t="s">
        <v>10196</v>
      </c>
      <c r="X925" s="3" t="s">
        <v>10195</v>
      </c>
      <c r="Y925" s="4"/>
      <c r="Z925" t="s">
        <v>907</v>
      </c>
      <c r="AA925" s="3" t="s">
        <v>10194</v>
      </c>
      <c r="AB925" s="4" t="s">
        <v>10193</v>
      </c>
      <c r="AC925" s="3" t="s">
        <v>10192</v>
      </c>
      <c r="AD925" s="4"/>
      <c r="AE925" s="3" t="s">
        <v>10191</v>
      </c>
      <c r="AF925" s="4"/>
      <c r="AG925" s="3"/>
      <c r="AH925" s="4"/>
      <c r="AI925" s="3" t="s">
        <v>10190</v>
      </c>
      <c r="AJ925" s="4"/>
      <c r="AK925" s="3" t="s">
        <v>10189</v>
      </c>
      <c r="AL925" s="4"/>
      <c r="AM925" s="3" t="s">
        <v>10188</v>
      </c>
      <c r="AN925" s="4"/>
      <c r="AO925" s="3"/>
      <c r="AP925" s="4"/>
      <c r="AQ925" s="3" t="s">
        <v>10187</v>
      </c>
      <c r="AR925" s="4"/>
      <c r="AS925" s="3" t="s">
        <v>10186</v>
      </c>
      <c r="AT925" s="4"/>
      <c r="AU925" s="3" t="s">
        <v>10185</v>
      </c>
      <c r="AV925" s="4"/>
      <c r="AW925" s="3" t="s">
        <v>10184</v>
      </c>
      <c r="AX925" s="4"/>
      <c r="AY925" s="3" t="s">
        <v>10183</v>
      </c>
      <c r="AZ925" s="4"/>
      <c r="BA925" s="3" t="s">
        <v>10182</v>
      </c>
      <c r="BB925" s="4"/>
      <c r="BC925" s="3" t="s">
        <v>10181</v>
      </c>
      <c r="BD925" s="4"/>
      <c r="BE925" s="3" t="s">
        <v>10180</v>
      </c>
    </row>
    <row r="926" spans="2:57" customFormat="1">
      <c r="B926" t="str">
        <f>IFERROR(VLOOKUP(E926,Swadesh!$C$6:$D$212,2,FALSE),"")</f>
        <v/>
      </c>
      <c r="D926" t="s">
        <v>9684</v>
      </c>
      <c r="E926" s="6" t="s">
        <v>10179</v>
      </c>
      <c r="F926" s="5">
        <v>13.106</v>
      </c>
      <c r="G926">
        <f t="shared" si="14"/>
        <v>4</v>
      </c>
      <c r="H926" s="3" t="s">
        <v>10178</v>
      </c>
      <c r="I926" s="4"/>
      <c r="J926" s="3" t="s">
        <v>10177</v>
      </c>
      <c r="K926" s="4" t="s">
        <v>10176</v>
      </c>
      <c r="L926" s="3" t="s">
        <v>10175</v>
      </c>
      <c r="M926" s="4"/>
      <c r="N926" s="3" t="s">
        <v>10174</v>
      </c>
      <c r="O926" s="4"/>
      <c r="P926" t="s">
        <v>907</v>
      </c>
      <c r="Q926" s="3"/>
      <c r="R926" s="4"/>
      <c r="S926" t="s">
        <v>907</v>
      </c>
      <c r="T926" s="3" t="s">
        <v>10173</v>
      </c>
      <c r="U926" s="4"/>
      <c r="V926" s="3" t="s">
        <v>10172</v>
      </c>
      <c r="W926" s="4"/>
      <c r="X926" s="3" t="s">
        <v>10171</v>
      </c>
      <c r="Y926" s="4"/>
      <c r="Z926" t="s">
        <v>907</v>
      </c>
      <c r="AA926" s="3" t="s">
        <v>10170</v>
      </c>
      <c r="AB926" s="4" t="s">
        <v>10169</v>
      </c>
      <c r="AC926" s="3" t="s">
        <v>10167</v>
      </c>
      <c r="AD926" s="4"/>
      <c r="AE926" s="3" t="s">
        <v>10168</v>
      </c>
      <c r="AF926" s="4"/>
      <c r="AG926" s="3"/>
      <c r="AH926" s="4"/>
      <c r="AI926" s="3" t="s">
        <v>10167</v>
      </c>
      <c r="AJ926" s="4"/>
      <c r="AK926" s="3" t="s">
        <v>10167</v>
      </c>
      <c r="AL926" s="4"/>
      <c r="AM926" s="3" t="s">
        <v>10166</v>
      </c>
      <c r="AN926" s="4"/>
      <c r="AO926" s="3"/>
      <c r="AP926" s="4"/>
      <c r="AQ926" s="3" t="s">
        <v>10165</v>
      </c>
      <c r="AR926" s="4"/>
      <c r="AS926" s="3" t="s">
        <v>10164</v>
      </c>
      <c r="AT926" s="4"/>
      <c r="AU926" s="3" t="s">
        <v>10163</v>
      </c>
      <c r="AV926" s="4"/>
      <c r="AW926" s="3" t="s">
        <v>10162</v>
      </c>
      <c r="AX926" s="4"/>
      <c r="AY926" s="3" t="s">
        <v>10161</v>
      </c>
      <c r="AZ926" s="4"/>
      <c r="BA926" s="3" t="s">
        <v>10160</v>
      </c>
      <c r="BB926" s="4"/>
      <c r="BC926" s="3" t="s">
        <v>10159</v>
      </c>
      <c r="BD926" s="4"/>
      <c r="BE926" s="3" t="s">
        <v>10158</v>
      </c>
    </row>
    <row r="927" spans="2:57" customFormat="1">
      <c r="B927">
        <f>IFERROR(VLOOKUP(E927,Swadesh!$C$6:$D$212,2,FALSE),"")</f>
        <v>139</v>
      </c>
      <c r="D927" t="s">
        <v>9684</v>
      </c>
      <c r="E927" s="6" t="s">
        <v>10157</v>
      </c>
      <c r="F927" s="5">
        <v>13.106999999999999</v>
      </c>
      <c r="G927">
        <f t="shared" si="14"/>
        <v>4</v>
      </c>
      <c r="H927" s="3" t="s">
        <v>10156</v>
      </c>
      <c r="I927" s="4" t="s">
        <v>10155</v>
      </c>
      <c r="J927" s="3" t="s">
        <v>10154</v>
      </c>
      <c r="K927" s="4"/>
      <c r="L927" s="3" t="s">
        <v>10153</v>
      </c>
      <c r="M927" s="4"/>
      <c r="N927" s="3" t="s">
        <v>10152</v>
      </c>
      <c r="O927" s="4"/>
      <c r="P927" t="s">
        <v>907</v>
      </c>
      <c r="Q927" s="3"/>
      <c r="R927" s="4"/>
      <c r="S927" t="s">
        <v>907</v>
      </c>
      <c r="T927" s="3" t="s">
        <v>10151</v>
      </c>
      <c r="U927" s="4" t="s">
        <v>10150</v>
      </c>
      <c r="V927" s="3" t="s">
        <v>10149</v>
      </c>
      <c r="W927" s="4"/>
      <c r="X927" s="3" t="s">
        <v>10148</v>
      </c>
      <c r="Y927" s="4"/>
      <c r="Z927" t="s">
        <v>907</v>
      </c>
      <c r="AA927" s="3" t="s">
        <v>10147</v>
      </c>
      <c r="AB927" s="4" t="s">
        <v>10146</v>
      </c>
      <c r="AC927" s="3" t="s">
        <v>10145</v>
      </c>
      <c r="AD927" s="4"/>
      <c r="AE927" s="3" t="s">
        <v>4399</v>
      </c>
      <c r="AF927" s="4"/>
      <c r="AG927" s="3"/>
      <c r="AH927" s="4"/>
      <c r="AI927" s="3" t="s">
        <v>10144</v>
      </c>
      <c r="AJ927" s="4"/>
      <c r="AK927" s="3" t="s">
        <v>4397</v>
      </c>
      <c r="AL927" s="4"/>
      <c r="AM927" s="3" t="s">
        <v>10143</v>
      </c>
      <c r="AN927" s="4"/>
      <c r="AO927" s="3"/>
      <c r="AP927" s="4"/>
      <c r="AQ927" s="3" t="s">
        <v>10142</v>
      </c>
      <c r="AR927" s="4"/>
      <c r="AS927" s="3" t="s">
        <v>10141</v>
      </c>
      <c r="AT927" s="4"/>
      <c r="AU927" s="3" t="s">
        <v>10140</v>
      </c>
      <c r="AV927" s="4"/>
      <c r="AW927" s="3" t="s">
        <v>10139</v>
      </c>
      <c r="AX927" s="4"/>
      <c r="AY927" s="3" t="s">
        <v>10138</v>
      </c>
      <c r="AZ927" s="4"/>
      <c r="BA927" s="3" t="s">
        <v>10137</v>
      </c>
      <c r="BB927" s="4"/>
      <c r="BC927" s="3" t="s">
        <v>10136</v>
      </c>
      <c r="BD927" s="4"/>
      <c r="BE927" s="3" t="s">
        <v>3871</v>
      </c>
    </row>
    <row r="928" spans="2:57" customFormat="1">
      <c r="B928" t="str">
        <f>IFERROR(VLOOKUP(E928,Swadesh!$C$6:$D$212,2,FALSE),"")</f>
        <v/>
      </c>
      <c r="D928" t="s">
        <v>9684</v>
      </c>
      <c r="E928" s="6" t="s">
        <v>10135</v>
      </c>
      <c r="F928" s="5">
        <v>13.14</v>
      </c>
      <c r="G928">
        <f t="shared" si="14"/>
        <v>3</v>
      </c>
      <c r="H928" s="3" t="s">
        <v>10134</v>
      </c>
      <c r="I928" s="4"/>
      <c r="J928" s="3" t="s">
        <v>10133</v>
      </c>
      <c r="K928" s="4" t="s">
        <v>10132</v>
      </c>
      <c r="L928" s="3" t="s">
        <v>10131</v>
      </c>
      <c r="M928" s="4"/>
      <c r="N928" s="3" t="s">
        <v>10130</v>
      </c>
      <c r="O928" s="4"/>
      <c r="P928" t="s">
        <v>907</v>
      </c>
      <c r="Q928" s="3"/>
      <c r="R928" s="4" t="s">
        <v>10129</v>
      </c>
      <c r="S928" t="s">
        <v>907</v>
      </c>
      <c r="T928" s="3" t="s">
        <v>10128</v>
      </c>
      <c r="U928" s="4" t="s">
        <v>10127</v>
      </c>
      <c r="V928" s="3" t="s">
        <v>10126</v>
      </c>
      <c r="W928" s="4"/>
      <c r="X928" s="3" t="s">
        <v>10125</v>
      </c>
      <c r="Y928" s="4"/>
      <c r="Z928" t="s">
        <v>907</v>
      </c>
      <c r="AA928" s="3" t="s">
        <v>10124</v>
      </c>
      <c r="AB928" s="4" t="s">
        <v>10123</v>
      </c>
      <c r="AC928" s="3" t="s">
        <v>10122</v>
      </c>
      <c r="AD928" s="4"/>
      <c r="AE928" s="3" t="s">
        <v>10121</v>
      </c>
      <c r="AF928" s="4" t="s">
        <v>2353</v>
      </c>
      <c r="AG928" s="3" t="s">
        <v>10120</v>
      </c>
      <c r="AH928" s="4"/>
      <c r="AI928" s="3" t="s">
        <v>10119</v>
      </c>
      <c r="AJ928" s="4"/>
      <c r="AK928" s="3" t="s">
        <v>10118</v>
      </c>
      <c r="AL928" s="4"/>
      <c r="AM928" s="3" t="s">
        <v>10117</v>
      </c>
      <c r="AN928" s="4"/>
      <c r="AO928" s="3" t="s">
        <v>10116</v>
      </c>
      <c r="AP928" s="4"/>
      <c r="AQ928" s="3" t="s">
        <v>10115</v>
      </c>
      <c r="AR928" s="4" t="s">
        <v>10114</v>
      </c>
      <c r="AS928" s="3" t="s">
        <v>10113</v>
      </c>
      <c r="AT928" s="4"/>
      <c r="AU928" s="3" t="s">
        <v>10112</v>
      </c>
      <c r="AV928" s="4"/>
      <c r="AW928" s="3" t="s">
        <v>10111</v>
      </c>
      <c r="AX928" s="4" t="s">
        <v>10110</v>
      </c>
      <c r="AY928" s="3" t="s">
        <v>10109</v>
      </c>
      <c r="AZ928" s="4" t="s">
        <v>1987</v>
      </c>
      <c r="BA928" s="3" t="s">
        <v>10108</v>
      </c>
      <c r="BB928" s="4"/>
      <c r="BC928" s="3" t="s">
        <v>10107</v>
      </c>
      <c r="BD928" s="4"/>
      <c r="BE928" s="3" t="s">
        <v>10106</v>
      </c>
    </row>
    <row r="929" spans="2:57" customFormat="1">
      <c r="B929" t="str">
        <f>IFERROR(VLOOKUP(E929,Swadesh!$C$6:$D$212,2,FALSE),"")</f>
        <v/>
      </c>
      <c r="D929" t="s">
        <v>9684</v>
      </c>
      <c r="E929" s="6" t="s">
        <v>10105</v>
      </c>
      <c r="F929" s="5">
        <v>13.15</v>
      </c>
      <c r="G929">
        <f t="shared" si="14"/>
        <v>3</v>
      </c>
      <c r="H929" s="3" t="s">
        <v>10104</v>
      </c>
      <c r="I929" s="4"/>
      <c r="J929" s="3" t="s">
        <v>5248</v>
      </c>
      <c r="K929" s="4"/>
      <c r="L929" s="3" t="s">
        <v>10103</v>
      </c>
      <c r="M929" s="4"/>
      <c r="N929" s="3" t="s">
        <v>10102</v>
      </c>
      <c r="O929" s="4"/>
      <c r="P929" t="s">
        <v>907</v>
      </c>
      <c r="Q929" s="3"/>
      <c r="R929" s="4" t="s">
        <v>10101</v>
      </c>
      <c r="S929" t="s">
        <v>907</v>
      </c>
      <c r="T929" s="3" t="s">
        <v>10100</v>
      </c>
      <c r="U929" s="4"/>
      <c r="V929" s="3" t="s">
        <v>10099</v>
      </c>
      <c r="W929" s="4"/>
      <c r="X929" s="3" t="s">
        <v>10098</v>
      </c>
      <c r="Y929" s="4"/>
      <c r="Z929" t="s">
        <v>907</v>
      </c>
      <c r="AA929" s="3" t="s">
        <v>10097</v>
      </c>
      <c r="AB929" s="4" t="s">
        <v>10096</v>
      </c>
      <c r="AC929" s="3" t="s">
        <v>10095</v>
      </c>
      <c r="AD929" s="4"/>
      <c r="AE929" s="3" t="s">
        <v>10094</v>
      </c>
      <c r="AF929" s="4"/>
      <c r="AG929" s="3" t="s">
        <v>10093</v>
      </c>
      <c r="AH929" s="4"/>
      <c r="AI929" s="3" t="s">
        <v>10092</v>
      </c>
      <c r="AJ929" s="4"/>
      <c r="AK929" s="3" t="s">
        <v>10091</v>
      </c>
      <c r="AL929" s="4"/>
      <c r="AM929" s="3" t="s">
        <v>10090</v>
      </c>
      <c r="AN929" s="4"/>
      <c r="AO929" s="3" t="s">
        <v>10089</v>
      </c>
      <c r="AP929" s="4"/>
      <c r="AQ929" s="3" t="s">
        <v>10088</v>
      </c>
      <c r="AR929" s="4"/>
      <c r="AS929" s="3" t="s">
        <v>10087</v>
      </c>
      <c r="AT929" s="4"/>
      <c r="AU929" s="3" t="s">
        <v>10086</v>
      </c>
      <c r="AV929" s="4" t="s">
        <v>10085</v>
      </c>
      <c r="AW929" s="3" t="s">
        <v>10084</v>
      </c>
      <c r="AX929" s="4"/>
      <c r="AY929" s="3" t="s">
        <v>10083</v>
      </c>
      <c r="AZ929" s="4"/>
      <c r="BA929" s="3" t="s">
        <v>10082</v>
      </c>
      <c r="BB929" s="4"/>
      <c r="BC929" s="3" t="s">
        <v>10081</v>
      </c>
      <c r="BD929" s="4"/>
      <c r="BE929" s="3" t="s">
        <v>10080</v>
      </c>
    </row>
    <row r="930" spans="2:57" customFormat="1">
      <c r="B930" t="str">
        <f>IFERROR(VLOOKUP(E930,Swadesh!$C$6:$D$212,2,FALSE),"")</f>
        <v/>
      </c>
      <c r="D930" t="s">
        <v>9684</v>
      </c>
      <c r="E930" s="6" t="s">
        <v>10079</v>
      </c>
      <c r="F930" s="5">
        <v>13.16</v>
      </c>
      <c r="G930">
        <f t="shared" si="14"/>
        <v>3</v>
      </c>
      <c r="H930" s="3" t="s">
        <v>10078</v>
      </c>
      <c r="I930" s="4"/>
      <c r="J930" s="3" t="s">
        <v>10077</v>
      </c>
      <c r="K930" s="4" t="s">
        <v>959</v>
      </c>
      <c r="L930" s="3" t="s">
        <v>10076</v>
      </c>
      <c r="M930" s="4"/>
      <c r="N930" s="3" t="s">
        <v>10075</v>
      </c>
      <c r="O930" s="4"/>
      <c r="P930" t="s">
        <v>907</v>
      </c>
      <c r="Q930" s="3"/>
      <c r="R930" s="4"/>
      <c r="S930" t="s">
        <v>907</v>
      </c>
      <c r="T930" s="3"/>
      <c r="U930" s="4"/>
      <c r="V930" s="3" t="s">
        <v>10074</v>
      </c>
      <c r="W930" s="4"/>
      <c r="X930" s="3" t="s">
        <v>10073</v>
      </c>
      <c r="Y930" s="4"/>
      <c r="Z930" t="s">
        <v>907</v>
      </c>
      <c r="AA930" s="3" t="s">
        <v>10072</v>
      </c>
      <c r="AB930" s="4" t="s">
        <v>10071</v>
      </c>
      <c r="AC930" s="3" t="s">
        <v>10070</v>
      </c>
      <c r="AD930" s="4"/>
      <c r="AE930" s="3" t="s">
        <v>10069</v>
      </c>
      <c r="AF930" s="4"/>
      <c r="AG930" s="3" t="s">
        <v>10068</v>
      </c>
      <c r="AH930" s="4" t="s">
        <v>10067</v>
      </c>
      <c r="AI930" s="3" t="s">
        <v>10066</v>
      </c>
      <c r="AJ930" s="4"/>
      <c r="AK930" s="3" t="s">
        <v>10065</v>
      </c>
      <c r="AL930" s="4"/>
      <c r="AM930" s="3" t="s">
        <v>10064</v>
      </c>
      <c r="AN930" s="4"/>
      <c r="AO930" s="3" t="s">
        <v>10063</v>
      </c>
      <c r="AP930" s="4" t="s">
        <v>10062</v>
      </c>
      <c r="AQ930" s="3" t="s">
        <v>10061</v>
      </c>
      <c r="AR930" s="4" t="s">
        <v>10060</v>
      </c>
      <c r="AS930" s="3" t="s">
        <v>10059</v>
      </c>
      <c r="AT930" s="4" t="s">
        <v>10058</v>
      </c>
      <c r="AU930" s="3" t="s">
        <v>10057</v>
      </c>
      <c r="AV930" s="4"/>
      <c r="AW930" s="3" t="s">
        <v>10056</v>
      </c>
      <c r="AX930" s="4"/>
      <c r="AY930" s="3" t="s">
        <v>10055</v>
      </c>
      <c r="AZ930" s="4"/>
      <c r="BA930" s="3" t="s">
        <v>10054</v>
      </c>
      <c r="BB930" s="4"/>
      <c r="BC930" s="3" t="s">
        <v>10053</v>
      </c>
      <c r="BD930" s="4"/>
      <c r="BE930" s="3" t="s">
        <v>10052</v>
      </c>
    </row>
    <row r="931" spans="2:57" customFormat="1">
      <c r="B931" t="str">
        <f>IFERROR(VLOOKUP(E931,Swadesh!$C$6:$D$212,2,FALSE),"")</f>
        <v/>
      </c>
      <c r="D931" t="s">
        <v>9684</v>
      </c>
      <c r="E931" s="6" t="s">
        <v>10051</v>
      </c>
      <c r="F931" s="5">
        <v>13.17</v>
      </c>
      <c r="G931">
        <f t="shared" si="14"/>
        <v>3</v>
      </c>
      <c r="H931" s="3" t="s">
        <v>10050</v>
      </c>
      <c r="I931" s="4"/>
      <c r="J931" s="3" t="s">
        <v>10049</v>
      </c>
      <c r="K931" s="4" t="s">
        <v>959</v>
      </c>
      <c r="L931" s="3" t="s">
        <v>10048</v>
      </c>
      <c r="M931" s="4"/>
      <c r="N931" s="3" t="s">
        <v>10047</v>
      </c>
      <c r="O931" s="4"/>
      <c r="P931" t="s">
        <v>907</v>
      </c>
      <c r="Q931" s="3"/>
      <c r="R931" s="4"/>
      <c r="S931" t="s">
        <v>907</v>
      </c>
      <c r="T931" s="3"/>
      <c r="U931" s="4"/>
      <c r="V931" s="3" t="s">
        <v>10046</v>
      </c>
      <c r="W931" s="4"/>
      <c r="X931" s="3" t="s">
        <v>10045</v>
      </c>
      <c r="Y931" s="4"/>
      <c r="Z931" t="s">
        <v>907</v>
      </c>
      <c r="AA931" s="3" t="s">
        <v>10044</v>
      </c>
      <c r="AB931" s="4" t="s">
        <v>10043</v>
      </c>
      <c r="AC931" s="3" t="s">
        <v>10042</v>
      </c>
      <c r="AD931" s="4"/>
      <c r="AE931" s="3" t="s">
        <v>10041</v>
      </c>
      <c r="AF931" s="4"/>
      <c r="AG931" s="3" t="s">
        <v>10040</v>
      </c>
      <c r="AH931" s="4"/>
      <c r="AI931" s="3" t="s">
        <v>10039</v>
      </c>
      <c r="AJ931" s="4"/>
      <c r="AK931" s="3" t="s">
        <v>10038</v>
      </c>
      <c r="AL931" s="4"/>
      <c r="AM931" s="3" t="s">
        <v>10037</v>
      </c>
      <c r="AN931" s="4"/>
      <c r="AO931" s="3" t="s">
        <v>10036</v>
      </c>
      <c r="AP931" s="4"/>
      <c r="AQ931" s="3" t="s">
        <v>10035</v>
      </c>
      <c r="AR931" s="4" t="s">
        <v>10034</v>
      </c>
      <c r="AS931" s="3" t="s">
        <v>10033</v>
      </c>
      <c r="AT931" s="4"/>
      <c r="AU931" s="3" t="s">
        <v>10032</v>
      </c>
      <c r="AV931" s="4"/>
      <c r="AW931" s="3" t="s">
        <v>6145</v>
      </c>
      <c r="AX931" s="4"/>
      <c r="AY931" s="3" t="s">
        <v>10031</v>
      </c>
      <c r="AZ931" s="4"/>
      <c r="BA931" s="3" t="s">
        <v>10030</v>
      </c>
      <c r="BB931" s="4"/>
      <c r="BC931" s="3" t="s">
        <v>10029</v>
      </c>
      <c r="BD931" s="4"/>
      <c r="BE931" s="3" t="s">
        <v>10028</v>
      </c>
    </row>
    <row r="932" spans="2:57" customFormat="1">
      <c r="B932" t="str">
        <f>IFERROR(VLOOKUP(E932,Swadesh!$C$6:$D$212,2,FALSE),"")</f>
        <v/>
      </c>
      <c r="D932" t="s">
        <v>9684</v>
      </c>
      <c r="E932" s="6" t="s">
        <v>10027</v>
      </c>
      <c r="F932" s="5">
        <v>13.18</v>
      </c>
      <c r="G932">
        <f t="shared" si="14"/>
        <v>3</v>
      </c>
      <c r="H932" s="3" t="s">
        <v>10026</v>
      </c>
      <c r="I932" s="4" t="s">
        <v>10025</v>
      </c>
      <c r="J932" s="3" t="s">
        <v>10024</v>
      </c>
      <c r="K932" s="4" t="s">
        <v>1129</v>
      </c>
      <c r="L932" s="3" t="s">
        <v>10023</v>
      </c>
      <c r="M932" s="4"/>
      <c r="N932" s="3" t="s">
        <v>10022</v>
      </c>
      <c r="O932" s="4"/>
      <c r="P932" t="s">
        <v>907</v>
      </c>
      <c r="Q932" s="3"/>
      <c r="R932" s="4"/>
      <c r="S932" t="s">
        <v>907</v>
      </c>
      <c r="T932" s="3" t="s">
        <v>10021</v>
      </c>
      <c r="U932" s="4"/>
      <c r="V932" s="3" t="s">
        <v>10020</v>
      </c>
      <c r="W932" s="4"/>
      <c r="X932" s="3" t="s">
        <v>10019</v>
      </c>
      <c r="Y932" s="4"/>
      <c r="Z932" t="s">
        <v>907</v>
      </c>
      <c r="AA932" s="3" t="s">
        <v>10018</v>
      </c>
      <c r="AB932" s="4"/>
      <c r="AC932" s="3" t="s">
        <v>10017</v>
      </c>
      <c r="AD932" s="4"/>
      <c r="AE932" s="3" t="s">
        <v>10016</v>
      </c>
      <c r="AF932" s="4"/>
      <c r="AG932" s="3" t="s">
        <v>10015</v>
      </c>
      <c r="AH932" s="4"/>
      <c r="AI932" s="3" t="s">
        <v>10014</v>
      </c>
      <c r="AJ932" s="4"/>
      <c r="AK932" s="3" t="s">
        <v>10013</v>
      </c>
      <c r="AL932" s="4"/>
      <c r="AM932" s="3" t="s">
        <v>10012</v>
      </c>
      <c r="AN932" s="4"/>
      <c r="AO932" s="3" t="s">
        <v>10011</v>
      </c>
      <c r="AP932" s="4"/>
      <c r="AQ932" s="3" t="s">
        <v>10010</v>
      </c>
      <c r="AR932" s="4"/>
      <c r="AS932" s="3" t="s">
        <v>10009</v>
      </c>
      <c r="AT932" s="4"/>
      <c r="AU932" s="3" t="s">
        <v>10008</v>
      </c>
      <c r="AV932" s="4"/>
      <c r="AW932" s="3" t="s">
        <v>10007</v>
      </c>
      <c r="AX932" s="4"/>
      <c r="AY932" s="3" t="s">
        <v>10006</v>
      </c>
      <c r="AZ932" s="4"/>
      <c r="BA932" s="3" t="s">
        <v>10005</v>
      </c>
      <c r="BB932" s="4"/>
      <c r="BC932" s="3" t="s">
        <v>10004</v>
      </c>
      <c r="BD932" s="4"/>
      <c r="BE932" s="3" t="s">
        <v>10003</v>
      </c>
    </row>
    <row r="933" spans="2:57" customFormat="1">
      <c r="B933">
        <f>IFERROR(VLOOKUP(E933,Swadesh!$C$6:$D$212,2,FALSE),"")</f>
        <v>19</v>
      </c>
      <c r="D933" t="s">
        <v>9684</v>
      </c>
      <c r="E933" s="6" t="s">
        <v>10002</v>
      </c>
      <c r="F933" s="5">
        <v>13.180999999999999</v>
      </c>
      <c r="G933">
        <f t="shared" si="14"/>
        <v>4</v>
      </c>
      <c r="H933" s="3" t="s">
        <v>10001</v>
      </c>
      <c r="I933" s="4" t="s">
        <v>10000</v>
      </c>
      <c r="J933" s="3" t="s">
        <v>9999</v>
      </c>
      <c r="K933" s="4" t="s">
        <v>9998</v>
      </c>
      <c r="L933" s="3" t="s">
        <v>9997</v>
      </c>
      <c r="M933" s="4"/>
      <c r="N933" s="3" t="s">
        <v>9996</v>
      </c>
      <c r="O933" s="4"/>
      <c r="P933" t="s">
        <v>907</v>
      </c>
      <c r="Q933" s="3"/>
      <c r="R933" s="4" t="s">
        <v>9995</v>
      </c>
      <c r="S933" t="s">
        <v>907</v>
      </c>
      <c r="T933" s="3"/>
      <c r="U933" s="4"/>
      <c r="V933" s="3" t="s">
        <v>9994</v>
      </c>
      <c r="W933" s="4"/>
      <c r="X933" s="3" t="s">
        <v>9993</v>
      </c>
      <c r="Y933" s="4"/>
      <c r="Z933" t="s">
        <v>907</v>
      </c>
      <c r="AA933" s="3" t="s">
        <v>9992</v>
      </c>
      <c r="AB933" s="4" t="s">
        <v>9991</v>
      </c>
      <c r="AC933" s="3" t="s">
        <v>9990</v>
      </c>
      <c r="AD933" s="4"/>
      <c r="AE933" s="3" t="s">
        <v>9989</v>
      </c>
      <c r="AF933" s="4" t="s">
        <v>9988</v>
      </c>
      <c r="AG933" s="3"/>
      <c r="AH933" s="4"/>
      <c r="AI933" s="3" t="s">
        <v>9987</v>
      </c>
      <c r="AJ933" s="4"/>
      <c r="AK933" s="3" t="s">
        <v>9986</v>
      </c>
      <c r="AL933" s="4" t="s">
        <v>9985</v>
      </c>
      <c r="AM933" s="3" t="s">
        <v>9984</v>
      </c>
      <c r="AN933" s="4"/>
      <c r="AO933" s="3"/>
      <c r="AP933" s="4"/>
      <c r="AQ933" s="3" t="s">
        <v>9983</v>
      </c>
      <c r="AR933" s="4"/>
      <c r="AS933" s="3" t="s">
        <v>9982</v>
      </c>
      <c r="AT933" s="4"/>
      <c r="AU933" s="3" t="s">
        <v>9981</v>
      </c>
      <c r="AV933" s="4"/>
      <c r="AW933" s="3" t="s">
        <v>9980</v>
      </c>
      <c r="AX933" s="4"/>
      <c r="AY933" s="3" t="s">
        <v>9979</v>
      </c>
      <c r="AZ933" s="4"/>
      <c r="BA933" s="3" t="s">
        <v>9978</v>
      </c>
      <c r="BB933" s="4"/>
      <c r="BC933" s="3" t="s">
        <v>9977</v>
      </c>
      <c r="BD933" s="4"/>
      <c r="BE933" s="3" t="s">
        <v>9976</v>
      </c>
    </row>
    <row r="934" spans="2:57" customFormat="1">
      <c r="B934" t="str">
        <f>IFERROR(VLOOKUP(E934,Swadesh!$C$6:$D$212,2,FALSE),"")</f>
        <v/>
      </c>
      <c r="D934" t="s">
        <v>9684</v>
      </c>
      <c r="E934" s="6" t="s">
        <v>9975</v>
      </c>
      <c r="F934" s="5">
        <v>13.19</v>
      </c>
      <c r="G934">
        <f t="shared" si="14"/>
        <v>3</v>
      </c>
      <c r="H934" s="3" t="s">
        <v>9974</v>
      </c>
      <c r="I934" s="4"/>
      <c r="J934" s="3" t="s">
        <v>3586</v>
      </c>
      <c r="K934" s="4" t="s">
        <v>9973</v>
      </c>
      <c r="L934" s="3" t="s">
        <v>9972</v>
      </c>
      <c r="M934" s="4"/>
      <c r="N934" s="3" t="s">
        <v>9971</v>
      </c>
      <c r="O934" s="4"/>
      <c r="P934" t="s">
        <v>907</v>
      </c>
      <c r="Q934" s="3"/>
      <c r="R934" s="4"/>
      <c r="S934" t="s">
        <v>907</v>
      </c>
      <c r="T934" s="3" t="s">
        <v>9970</v>
      </c>
      <c r="U934" s="4" t="s">
        <v>9969</v>
      </c>
      <c r="V934" s="3" t="s">
        <v>9968</v>
      </c>
      <c r="W934" s="4"/>
      <c r="X934" s="3" t="s">
        <v>9967</v>
      </c>
      <c r="Y934" s="4"/>
      <c r="Z934" t="s">
        <v>907</v>
      </c>
      <c r="AA934" s="3"/>
      <c r="AB934" s="4"/>
      <c r="AC934" s="3" t="s">
        <v>9966</v>
      </c>
      <c r="AD934" s="4"/>
      <c r="AE934" s="3" t="s">
        <v>9965</v>
      </c>
      <c r="AF934" s="4"/>
      <c r="AG934" s="3" t="s">
        <v>2795</v>
      </c>
      <c r="AH934" s="4"/>
      <c r="AI934" s="3" t="s">
        <v>9964</v>
      </c>
      <c r="AJ934" s="4"/>
      <c r="AK934" s="3" t="s">
        <v>9963</v>
      </c>
      <c r="AL934" s="4" t="s">
        <v>9962</v>
      </c>
      <c r="AM934" s="3" t="s">
        <v>9961</v>
      </c>
      <c r="AN934" s="4"/>
      <c r="AO934" s="3" t="s">
        <v>9960</v>
      </c>
      <c r="AP934" s="4"/>
      <c r="AQ934" s="3" t="s">
        <v>9959</v>
      </c>
      <c r="AR934" s="4"/>
      <c r="AS934" s="3" t="s">
        <v>9958</v>
      </c>
      <c r="AT934" s="4"/>
      <c r="AU934" s="3" t="s">
        <v>9957</v>
      </c>
      <c r="AV934" s="4"/>
      <c r="AW934" s="3" t="s">
        <v>9956</v>
      </c>
      <c r="AX934" s="4"/>
      <c r="AY934" s="3" t="s">
        <v>9955</v>
      </c>
      <c r="AZ934" s="4"/>
      <c r="BA934" s="3" t="s">
        <v>9954</v>
      </c>
      <c r="BB934" s="4"/>
      <c r="BC934" s="3" t="s">
        <v>9953</v>
      </c>
      <c r="BD934" s="4"/>
      <c r="BE934" s="3" t="s">
        <v>9952</v>
      </c>
    </row>
    <row r="935" spans="2:57" customFormat="1">
      <c r="B935">
        <f>IFERROR(VLOOKUP(E935,Swadesh!$C$6:$D$212,2,FALSE),"")</f>
        <v>182</v>
      </c>
      <c r="D935" t="s">
        <v>9684</v>
      </c>
      <c r="E935" s="6" t="s">
        <v>9937</v>
      </c>
      <c r="F935" s="5">
        <v>13.21</v>
      </c>
      <c r="G935">
        <f t="shared" si="14"/>
        <v>3</v>
      </c>
      <c r="H935" s="3" t="s">
        <v>9951</v>
      </c>
      <c r="I935" s="4"/>
      <c r="J935" s="3" t="s">
        <v>9950</v>
      </c>
      <c r="K935" s="4"/>
      <c r="L935" s="3" t="s">
        <v>3848</v>
      </c>
      <c r="M935" s="4"/>
      <c r="N935" s="3" t="s">
        <v>9949</v>
      </c>
      <c r="O935" s="4"/>
      <c r="P935" t="s">
        <v>907</v>
      </c>
      <c r="Q935" s="3"/>
      <c r="R935" s="4"/>
      <c r="S935" t="s">
        <v>907</v>
      </c>
      <c r="T935" s="3" t="s">
        <v>9948</v>
      </c>
      <c r="U935" s="4"/>
      <c r="V935" s="3" t="s">
        <v>9947</v>
      </c>
      <c r="W935" s="4"/>
      <c r="X935" s="3" t="s">
        <v>9946</v>
      </c>
      <c r="Y935" s="4"/>
      <c r="Z935" t="s">
        <v>907</v>
      </c>
      <c r="AA935" s="3" t="s">
        <v>9945</v>
      </c>
      <c r="AB935" s="4"/>
      <c r="AC935" s="3" t="s">
        <v>9944</v>
      </c>
      <c r="AD935" s="4"/>
      <c r="AE935" s="3" t="s">
        <v>9943</v>
      </c>
      <c r="AF935" s="4"/>
      <c r="AG935" s="3" t="s">
        <v>9942</v>
      </c>
      <c r="AH935" s="4"/>
      <c r="AI935" s="3" t="s">
        <v>9941</v>
      </c>
      <c r="AJ935" s="4"/>
      <c r="AK935" s="3" t="s">
        <v>9940</v>
      </c>
      <c r="AL935" s="4"/>
      <c r="AM935" s="3" t="s">
        <v>9939</v>
      </c>
      <c r="AN935" s="4"/>
      <c r="AO935" s="3" t="s">
        <v>9938</v>
      </c>
      <c r="AP935" s="4"/>
      <c r="AQ935" s="3" t="s">
        <v>9937</v>
      </c>
      <c r="AR935" s="4"/>
      <c r="AS935" s="3" t="s">
        <v>9936</v>
      </c>
      <c r="AT935" s="4"/>
      <c r="AU935" s="3" t="s">
        <v>9935</v>
      </c>
      <c r="AV935" s="4"/>
      <c r="AW935" s="3" t="s">
        <v>9934</v>
      </c>
      <c r="AX935" s="4"/>
      <c r="AY935" s="3" t="s">
        <v>9933</v>
      </c>
      <c r="AZ935" s="4"/>
      <c r="BA935" s="3" t="s">
        <v>9932</v>
      </c>
      <c r="BB935" s="4"/>
      <c r="BC935" s="3" t="s">
        <v>9931</v>
      </c>
      <c r="BD935" s="4"/>
      <c r="BE935" s="3" t="s">
        <v>9930</v>
      </c>
    </row>
    <row r="936" spans="2:57" customFormat="1">
      <c r="B936" t="str">
        <f>IFERROR(VLOOKUP(E936,Swadesh!$C$6:$D$212,2,FALSE),"")</f>
        <v/>
      </c>
      <c r="D936" t="s">
        <v>9684</v>
      </c>
      <c r="E936" s="6" t="s">
        <v>9929</v>
      </c>
      <c r="F936" s="5">
        <v>13.22</v>
      </c>
      <c r="G936">
        <f t="shared" si="14"/>
        <v>3</v>
      </c>
      <c r="H936" s="3" t="s">
        <v>9928</v>
      </c>
      <c r="I936" s="4"/>
      <c r="J936" s="3" t="s">
        <v>9927</v>
      </c>
      <c r="K936" s="4" t="s">
        <v>9926</v>
      </c>
      <c r="L936" s="3" t="s">
        <v>9925</v>
      </c>
      <c r="M936" s="4"/>
      <c r="N936" s="3" t="s">
        <v>9924</v>
      </c>
      <c r="O936" s="4"/>
      <c r="P936" t="s">
        <v>907</v>
      </c>
      <c r="Q936" s="3" t="s">
        <v>9923</v>
      </c>
      <c r="R936" s="4" t="s">
        <v>3940</v>
      </c>
      <c r="S936" t="s">
        <v>907</v>
      </c>
      <c r="T936" s="3" t="s">
        <v>9922</v>
      </c>
      <c r="U936" s="4"/>
      <c r="V936" s="3" t="s">
        <v>9921</v>
      </c>
      <c r="W936" s="4"/>
      <c r="X936" s="3" t="s">
        <v>9920</v>
      </c>
      <c r="Y936" s="4"/>
      <c r="Z936" t="s">
        <v>907</v>
      </c>
      <c r="AA936" s="3" t="s">
        <v>9919</v>
      </c>
      <c r="AB936" s="4"/>
      <c r="AC936" s="3" t="s">
        <v>9918</v>
      </c>
      <c r="AD936" s="4"/>
      <c r="AE936" s="3" t="s">
        <v>9917</v>
      </c>
      <c r="AF936" s="4"/>
      <c r="AG936" s="3" t="s">
        <v>9916</v>
      </c>
      <c r="AH936" s="4"/>
      <c r="AI936" s="3" t="s">
        <v>9915</v>
      </c>
      <c r="AJ936" s="4"/>
      <c r="AK936" s="3" t="s">
        <v>9914</v>
      </c>
      <c r="AL936" s="4"/>
      <c r="AM936" s="3" t="s">
        <v>9913</v>
      </c>
      <c r="AN936" s="4"/>
      <c r="AO936" s="3" t="s">
        <v>9912</v>
      </c>
      <c r="AP936" s="4"/>
      <c r="AQ936" s="3" t="s">
        <v>9911</v>
      </c>
      <c r="AR936" s="4"/>
      <c r="AS936" s="3" t="s">
        <v>5986</v>
      </c>
      <c r="AT936" s="4"/>
      <c r="AU936" s="3" t="s">
        <v>9910</v>
      </c>
      <c r="AV936" s="4"/>
      <c r="AW936" s="3" t="s">
        <v>9909</v>
      </c>
      <c r="AX936" s="4"/>
      <c r="AY936" s="3" t="s">
        <v>9908</v>
      </c>
      <c r="AZ936" s="4"/>
      <c r="BA936" s="3" t="s">
        <v>9907</v>
      </c>
      <c r="BB936" s="4"/>
      <c r="BC936" s="3" t="s">
        <v>9906</v>
      </c>
      <c r="BD936" s="4"/>
      <c r="BE936" s="3" t="s">
        <v>9905</v>
      </c>
    </row>
    <row r="937" spans="2:57" customFormat="1">
      <c r="B937" t="str">
        <f>IFERROR(VLOOKUP(E937,Swadesh!$C$6:$D$212,2,FALSE),"")</f>
        <v/>
      </c>
      <c r="D937" t="s">
        <v>9684</v>
      </c>
      <c r="E937" s="6" t="s">
        <v>9904</v>
      </c>
      <c r="F937" s="5">
        <v>13.23</v>
      </c>
      <c r="G937">
        <f t="shared" si="14"/>
        <v>3</v>
      </c>
      <c r="H937" s="3" t="s">
        <v>9903</v>
      </c>
      <c r="I937" s="4"/>
      <c r="J937" s="3" t="s">
        <v>9902</v>
      </c>
      <c r="K937" s="4" t="s">
        <v>959</v>
      </c>
      <c r="L937" s="3" t="s">
        <v>9901</v>
      </c>
      <c r="M937" s="4"/>
      <c r="N937" s="3" t="s">
        <v>9900</v>
      </c>
      <c r="O937" s="4"/>
      <c r="P937" t="s">
        <v>907</v>
      </c>
      <c r="Q937" s="3"/>
      <c r="R937" s="4"/>
      <c r="S937" t="s">
        <v>907</v>
      </c>
      <c r="T937" s="3" t="s">
        <v>9899</v>
      </c>
      <c r="U937" s="4"/>
      <c r="V937" s="3" t="s">
        <v>9898</v>
      </c>
      <c r="W937" s="4"/>
      <c r="X937" s="3" t="s">
        <v>9897</v>
      </c>
      <c r="Y937" s="4"/>
      <c r="Z937" t="s">
        <v>907</v>
      </c>
      <c r="AA937" s="3" t="s">
        <v>9872</v>
      </c>
      <c r="AB937" s="4"/>
      <c r="AC937" s="3" t="s">
        <v>9896</v>
      </c>
      <c r="AD937" s="4"/>
      <c r="AE937" s="3" t="s">
        <v>9895</v>
      </c>
      <c r="AF937" s="4" t="s">
        <v>9894</v>
      </c>
      <c r="AG937" s="3" t="s">
        <v>9893</v>
      </c>
      <c r="AH937" s="4"/>
      <c r="AI937" s="3" t="s">
        <v>9892</v>
      </c>
      <c r="AJ937" s="4"/>
      <c r="AK937" s="3" t="s">
        <v>9891</v>
      </c>
      <c r="AL937" s="4"/>
      <c r="AM937" s="3" t="s">
        <v>9890</v>
      </c>
      <c r="AN937" s="4"/>
      <c r="AO937" s="3" t="s">
        <v>9889</v>
      </c>
      <c r="AP937" s="4"/>
      <c r="AQ937" s="3" t="s">
        <v>9888</v>
      </c>
      <c r="AR937" s="4"/>
      <c r="AS937" s="3" t="s">
        <v>9887</v>
      </c>
      <c r="AT937" s="4"/>
      <c r="AU937" s="3" t="s">
        <v>9886</v>
      </c>
      <c r="AV937" s="4"/>
      <c r="AW937" s="3" t="s">
        <v>9885</v>
      </c>
      <c r="AX937" s="4"/>
      <c r="AY937" s="3" t="s">
        <v>9884</v>
      </c>
      <c r="AZ937" s="4"/>
      <c r="BA937" s="3" t="s">
        <v>9883</v>
      </c>
      <c r="BB937" s="4"/>
      <c r="BC937" s="3" t="s">
        <v>9882</v>
      </c>
      <c r="BD937" s="4"/>
      <c r="BE937" s="3" t="s">
        <v>9881</v>
      </c>
    </row>
    <row r="938" spans="2:57" customFormat="1">
      <c r="B938" t="str">
        <f>IFERROR(VLOOKUP(E938,Swadesh!$C$6:$D$212,2,FALSE),"")</f>
        <v/>
      </c>
      <c r="D938" t="s">
        <v>9684</v>
      </c>
      <c r="E938" s="6" t="s">
        <v>9880</v>
      </c>
      <c r="F938" s="5">
        <v>13.24</v>
      </c>
      <c r="G938">
        <f t="shared" si="14"/>
        <v>3</v>
      </c>
      <c r="H938" s="3" t="s">
        <v>9879</v>
      </c>
      <c r="I938" s="4" t="s">
        <v>9878</v>
      </c>
      <c r="J938" s="3" t="s">
        <v>9877</v>
      </c>
      <c r="K938" s="4"/>
      <c r="L938" s="3" t="s">
        <v>9876</v>
      </c>
      <c r="M938" s="4"/>
      <c r="N938" s="3" t="s">
        <v>9875</v>
      </c>
      <c r="O938" s="4"/>
      <c r="P938" t="s">
        <v>907</v>
      </c>
      <c r="Q938" s="3"/>
      <c r="R938" s="4"/>
      <c r="S938" t="s">
        <v>907</v>
      </c>
      <c r="T938" s="3"/>
      <c r="U938" s="4"/>
      <c r="V938" s="3" t="s">
        <v>9874</v>
      </c>
      <c r="W938" s="4"/>
      <c r="X938" s="3" t="s">
        <v>9873</v>
      </c>
      <c r="Y938" s="4"/>
      <c r="Z938" t="s">
        <v>907</v>
      </c>
      <c r="AA938" s="3" t="s">
        <v>9872</v>
      </c>
      <c r="AB938" s="4"/>
      <c r="AC938" s="3" t="s">
        <v>9871</v>
      </c>
      <c r="AD938" s="4"/>
      <c r="AE938" s="3" t="s">
        <v>9870</v>
      </c>
      <c r="AF938" s="4"/>
      <c r="AG938" s="3" t="s">
        <v>9869</v>
      </c>
      <c r="AH938" s="4" t="s">
        <v>9868</v>
      </c>
      <c r="AI938" s="3" t="s">
        <v>9867</v>
      </c>
      <c r="AJ938" s="4"/>
      <c r="AK938" s="3" t="s">
        <v>9866</v>
      </c>
      <c r="AL938" s="4"/>
      <c r="AM938" s="3" t="s">
        <v>9865</v>
      </c>
      <c r="AN938" s="4"/>
      <c r="AO938" s="3" t="s">
        <v>9864</v>
      </c>
      <c r="AP938" s="4"/>
      <c r="AQ938" s="3" t="s">
        <v>9863</v>
      </c>
      <c r="AR938" s="4"/>
      <c r="AS938" s="3" t="s">
        <v>9862</v>
      </c>
      <c r="AT938" s="4"/>
      <c r="AU938" s="3" t="s">
        <v>9861</v>
      </c>
      <c r="AV938" s="4"/>
      <c r="AW938" s="3" t="s">
        <v>9860</v>
      </c>
      <c r="AX938" s="4" t="s">
        <v>9859</v>
      </c>
      <c r="AY938" s="3" t="s">
        <v>9858</v>
      </c>
      <c r="AZ938" s="4"/>
      <c r="BA938" s="3" t="s">
        <v>9857</v>
      </c>
      <c r="BB938" s="4"/>
      <c r="BC938" s="3" t="s">
        <v>9856</v>
      </c>
      <c r="BD938" s="4"/>
      <c r="BE938" s="3" t="s">
        <v>9855</v>
      </c>
    </row>
    <row r="939" spans="2:57" customFormat="1">
      <c r="B939" t="str">
        <f>IFERROR(VLOOKUP(E939,Swadesh!$C$6:$D$212,2,FALSE),"")</f>
        <v/>
      </c>
      <c r="D939" t="s">
        <v>9684</v>
      </c>
      <c r="E939" s="6" t="s">
        <v>9854</v>
      </c>
      <c r="F939" s="5">
        <v>13.33</v>
      </c>
      <c r="G939">
        <f t="shared" si="14"/>
        <v>3</v>
      </c>
      <c r="H939" s="3" t="s">
        <v>9853</v>
      </c>
      <c r="I939" s="4"/>
      <c r="J939" s="3" t="s">
        <v>9852</v>
      </c>
      <c r="K939" s="4" t="s">
        <v>1176</v>
      </c>
      <c r="L939" s="3" t="s">
        <v>9851</v>
      </c>
      <c r="M939" s="4"/>
      <c r="N939" s="3" t="s">
        <v>9850</v>
      </c>
      <c r="O939" s="4"/>
      <c r="P939" t="s">
        <v>907</v>
      </c>
      <c r="Q939" s="3"/>
      <c r="R939" s="4" t="s">
        <v>9849</v>
      </c>
      <c r="S939" t="s">
        <v>907</v>
      </c>
      <c r="T939" s="3" t="s">
        <v>9848</v>
      </c>
      <c r="U939" s="4" t="s">
        <v>9847</v>
      </c>
      <c r="V939" s="3" t="s">
        <v>9846</v>
      </c>
      <c r="W939" s="4" t="s">
        <v>9845</v>
      </c>
      <c r="X939" s="3" t="s">
        <v>9844</v>
      </c>
      <c r="Y939" s="4"/>
      <c r="Z939" t="s">
        <v>907</v>
      </c>
      <c r="AA939" s="3" t="s">
        <v>9843</v>
      </c>
      <c r="AB939" s="4" t="s">
        <v>9842</v>
      </c>
      <c r="AC939" s="3" t="s">
        <v>9841</v>
      </c>
      <c r="AD939" s="4"/>
      <c r="AE939" s="3" t="s">
        <v>9840</v>
      </c>
      <c r="AF939" s="4"/>
      <c r="AG939" s="3" t="s">
        <v>9839</v>
      </c>
      <c r="AH939" s="4"/>
      <c r="AI939" s="3" t="s">
        <v>9838</v>
      </c>
      <c r="AJ939" s="4"/>
      <c r="AK939" s="3" t="s">
        <v>9837</v>
      </c>
      <c r="AL939" s="4"/>
      <c r="AM939" s="3" t="s">
        <v>9836</v>
      </c>
      <c r="AN939" s="4"/>
      <c r="AO939" s="3" t="s">
        <v>9835</v>
      </c>
      <c r="AP939" s="4" t="s">
        <v>9834</v>
      </c>
      <c r="AQ939" s="3" t="s">
        <v>9833</v>
      </c>
      <c r="AR939" s="4" t="s">
        <v>9832</v>
      </c>
      <c r="AS939" s="3" t="s">
        <v>9831</v>
      </c>
      <c r="AT939" s="4"/>
      <c r="AU939" s="3" t="s">
        <v>9830</v>
      </c>
      <c r="AV939" s="4" t="s">
        <v>9829</v>
      </c>
      <c r="AW939" s="3" t="s">
        <v>9828</v>
      </c>
      <c r="AX939" s="4" t="s">
        <v>9827</v>
      </c>
      <c r="AY939" s="3" t="s">
        <v>9826</v>
      </c>
      <c r="AZ939" s="4"/>
      <c r="BA939" s="3" t="s">
        <v>9825</v>
      </c>
      <c r="BB939" s="4"/>
      <c r="BC939" s="3" t="s">
        <v>9824</v>
      </c>
      <c r="BD939" s="4"/>
      <c r="BE939" s="3" t="s">
        <v>9823</v>
      </c>
    </row>
    <row r="940" spans="2:57" customFormat="1">
      <c r="B940" t="str">
        <f>IFERROR(VLOOKUP(E940,Swadesh!$C$6:$D$212,2,FALSE),"")</f>
        <v/>
      </c>
      <c r="D940" t="s">
        <v>9684</v>
      </c>
      <c r="E940" s="6" t="s">
        <v>9822</v>
      </c>
      <c r="F940" s="5">
        <v>13.34</v>
      </c>
      <c r="G940">
        <f t="shared" si="14"/>
        <v>3</v>
      </c>
      <c r="H940" s="3" t="s">
        <v>9821</v>
      </c>
      <c r="I940" s="4"/>
      <c r="J940" s="3" t="s">
        <v>9820</v>
      </c>
      <c r="K940" s="4" t="s">
        <v>9819</v>
      </c>
      <c r="L940" s="3" t="s">
        <v>9818</v>
      </c>
      <c r="M940" s="4"/>
      <c r="N940" s="3" t="s">
        <v>9817</v>
      </c>
      <c r="O940" s="4"/>
      <c r="P940" t="s">
        <v>907</v>
      </c>
      <c r="Q940" s="3"/>
      <c r="R940" s="4"/>
      <c r="S940" t="s">
        <v>907</v>
      </c>
      <c r="T940" s="3" t="s">
        <v>9816</v>
      </c>
      <c r="U940" s="4" t="s">
        <v>9815</v>
      </c>
      <c r="V940" s="3" t="s">
        <v>9814</v>
      </c>
      <c r="W940" s="4"/>
      <c r="X940" s="3" t="s">
        <v>9813</v>
      </c>
      <c r="Y940" s="4"/>
      <c r="Z940" t="s">
        <v>907</v>
      </c>
      <c r="AA940" s="3" t="s">
        <v>9812</v>
      </c>
      <c r="AB940" s="4"/>
      <c r="AC940" s="3" t="s">
        <v>9811</v>
      </c>
      <c r="AD940" s="4"/>
      <c r="AE940" s="3" t="s">
        <v>9810</v>
      </c>
      <c r="AF940" s="4"/>
      <c r="AG940" s="3" t="s">
        <v>9809</v>
      </c>
      <c r="AH940" s="4"/>
      <c r="AI940" s="3" t="s">
        <v>9808</v>
      </c>
      <c r="AJ940" s="4"/>
      <c r="AK940" s="3" t="s">
        <v>9807</v>
      </c>
      <c r="AL940" s="4"/>
      <c r="AM940" s="3" t="s">
        <v>9806</v>
      </c>
      <c r="AN940" s="4"/>
      <c r="AO940" s="3" t="s">
        <v>9805</v>
      </c>
      <c r="AP940" s="4"/>
      <c r="AQ940" s="3" t="s">
        <v>9804</v>
      </c>
      <c r="AR940" s="4"/>
      <c r="AS940" s="3" t="s">
        <v>9803</v>
      </c>
      <c r="AT940" s="4"/>
      <c r="AU940" s="3" t="s">
        <v>9802</v>
      </c>
      <c r="AV940" s="4"/>
      <c r="AW940" s="3" t="s">
        <v>9801</v>
      </c>
      <c r="AX940" s="4"/>
      <c r="AY940" s="3" t="s">
        <v>9800</v>
      </c>
      <c r="AZ940" s="4"/>
      <c r="BA940" s="3" t="s">
        <v>9799</v>
      </c>
      <c r="BB940" s="4"/>
      <c r="BC940" s="3" t="s">
        <v>9798</v>
      </c>
      <c r="BD940" s="4"/>
      <c r="BE940" s="3" t="s">
        <v>9797</v>
      </c>
    </row>
    <row r="941" spans="2:57" customFormat="1">
      <c r="B941" t="str">
        <f>IFERROR(VLOOKUP(E941,Swadesh!$C$6:$D$212,2,FALSE),"")</f>
        <v/>
      </c>
      <c r="D941" t="s">
        <v>9684</v>
      </c>
      <c r="E941" s="6" t="s">
        <v>6020</v>
      </c>
      <c r="F941" s="5">
        <v>13.35</v>
      </c>
      <c r="G941">
        <f t="shared" si="14"/>
        <v>3</v>
      </c>
      <c r="H941" s="3" t="s">
        <v>9796</v>
      </c>
      <c r="I941" s="4" t="s">
        <v>9795</v>
      </c>
      <c r="J941" s="3" t="s">
        <v>9794</v>
      </c>
      <c r="K941" s="4" t="s">
        <v>9793</v>
      </c>
      <c r="L941" s="3" t="s">
        <v>9792</v>
      </c>
      <c r="M941" s="4"/>
      <c r="N941" s="3" t="s">
        <v>9791</v>
      </c>
      <c r="O941" s="4"/>
      <c r="P941" t="s">
        <v>907</v>
      </c>
      <c r="Q941" s="3"/>
      <c r="R941" s="4"/>
      <c r="S941" t="s">
        <v>907</v>
      </c>
      <c r="T941" s="3"/>
      <c r="U941" s="4"/>
      <c r="V941" s="3"/>
      <c r="W941" s="4"/>
      <c r="X941" s="3" t="s">
        <v>9790</v>
      </c>
      <c r="Y941" s="4"/>
      <c r="Z941" t="s">
        <v>907</v>
      </c>
      <c r="AA941" s="3" t="s">
        <v>9351</v>
      </c>
      <c r="AB941" s="4" t="s">
        <v>9789</v>
      </c>
      <c r="AC941" s="3" t="s">
        <v>9788</v>
      </c>
      <c r="AD941" s="4"/>
      <c r="AE941" s="3" t="s">
        <v>9787</v>
      </c>
      <c r="AF941" s="4"/>
      <c r="AG941" s="3" t="s">
        <v>9786</v>
      </c>
      <c r="AH941" s="4"/>
      <c r="AI941" s="3" t="s">
        <v>9785</v>
      </c>
      <c r="AJ941" s="4"/>
      <c r="AK941" s="3" t="s">
        <v>9784</v>
      </c>
      <c r="AL941" s="4"/>
      <c r="AM941" s="3" t="s">
        <v>9783</v>
      </c>
      <c r="AN941" s="4"/>
      <c r="AO941" s="3" t="s">
        <v>9782</v>
      </c>
      <c r="AP941" s="4"/>
      <c r="AQ941" s="3" t="s">
        <v>9781</v>
      </c>
      <c r="AR941" s="4"/>
      <c r="AS941" s="3" t="s">
        <v>9780</v>
      </c>
      <c r="AT941" s="4"/>
      <c r="AU941" s="3" t="s">
        <v>9779</v>
      </c>
      <c r="AV941" s="4"/>
      <c r="AW941" s="3" t="s">
        <v>9778</v>
      </c>
      <c r="AX941" s="4"/>
      <c r="AY941" s="3" t="s">
        <v>9777</v>
      </c>
      <c r="AZ941" s="4"/>
      <c r="BA941" s="3" t="s">
        <v>9776</v>
      </c>
      <c r="BB941" s="4"/>
      <c r="BC941" s="3" t="s">
        <v>9775</v>
      </c>
      <c r="BD941" s="4" t="s">
        <v>9774</v>
      </c>
      <c r="BE941" s="3" t="s">
        <v>9773</v>
      </c>
    </row>
    <row r="942" spans="2:57" customFormat="1">
      <c r="B942" t="str">
        <f>IFERROR(VLOOKUP(E942,Swadesh!$C$6:$D$212,2,FALSE),"")</f>
        <v/>
      </c>
      <c r="D942" t="s">
        <v>9684</v>
      </c>
      <c r="E942" s="6" t="s">
        <v>9772</v>
      </c>
      <c r="F942" s="5">
        <v>13.36</v>
      </c>
      <c r="G942">
        <f t="shared" si="14"/>
        <v>3</v>
      </c>
      <c r="H942" s="3" t="s">
        <v>9771</v>
      </c>
      <c r="I942" s="4"/>
      <c r="J942" s="3" t="s">
        <v>9770</v>
      </c>
      <c r="K942" s="4"/>
      <c r="L942" s="3" t="s">
        <v>9769</v>
      </c>
      <c r="M942" s="4"/>
      <c r="N942" s="3" t="s">
        <v>9768</v>
      </c>
      <c r="O942" s="4"/>
      <c r="P942" t="s">
        <v>907</v>
      </c>
      <c r="Q942" s="3"/>
      <c r="R942" s="4"/>
      <c r="S942" t="s">
        <v>907</v>
      </c>
      <c r="T942" s="3"/>
      <c r="U942" s="4"/>
      <c r="V942" s="3" t="s">
        <v>9767</v>
      </c>
      <c r="W942" s="4"/>
      <c r="X942" s="3" t="s">
        <v>9766</v>
      </c>
      <c r="Y942" s="4"/>
      <c r="Z942" t="s">
        <v>907</v>
      </c>
      <c r="AA942" s="3"/>
      <c r="AB942" s="4"/>
      <c r="AC942" s="3" t="s">
        <v>9765</v>
      </c>
      <c r="AD942" s="4"/>
      <c r="AE942" s="3" t="s">
        <v>9764</v>
      </c>
      <c r="AF942" s="4"/>
      <c r="AG942" s="3"/>
      <c r="AH942" s="4"/>
      <c r="AI942" s="3" t="s">
        <v>9763</v>
      </c>
      <c r="AJ942" s="4"/>
      <c r="AK942" s="3" t="s">
        <v>9762</v>
      </c>
      <c r="AL942" s="4"/>
      <c r="AM942" s="3" t="s">
        <v>9761</v>
      </c>
      <c r="AN942" s="4"/>
      <c r="AO942" s="3"/>
      <c r="AP942" s="4"/>
      <c r="AQ942" s="3" t="s">
        <v>9760</v>
      </c>
      <c r="AR942" s="4"/>
      <c r="AS942" s="3" t="s">
        <v>9759</v>
      </c>
      <c r="AT942" s="4"/>
      <c r="AU942" s="3" t="s">
        <v>9758</v>
      </c>
      <c r="AV942" s="4"/>
      <c r="AW942" s="3" t="s">
        <v>9757</v>
      </c>
      <c r="AX942" s="4"/>
      <c r="AY942" s="3" t="s">
        <v>9756</v>
      </c>
      <c r="AZ942" s="4"/>
      <c r="BA942" s="3" t="s">
        <v>9755</v>
      </c>
      <c r="BB942" s="4"/>
      <c r="BC942" s="3" t="s">
        <v>9754</v>
      </c>
      <c r="BD942" s="4"/>
      <c r="BE942" s="3" t="s">
        <v>9753</v>
      </c>
    </row>
    <row r="943" spans="2:57" customFormat="1">
      <c r="B943" t="str">
        <f>IFERROR(VLOOKUP(E943,Swadesh!$C$6:$D$212,2,FALSE),"")</f>
        <v/>
      </c>
      <c r="D943" t="s">
        <v>9684</v>
      </c>
      <c r="E943" s="6" t="s">
        <v>9752</v>
      </c>
      <c r="F943" s="5">
        <v>13.37</v>
      </c>
      <c r="G943">
        <f t="shared" si="14"/>
        <v>3</v>
      </c>
      <c r="H943" s="3" t="s">
        <v>9751</v>
      </c>
      <c r="I943" s="4" t="s">
        <v>9750</v>
      </c>
      <c r="J943" s="3" t="s">
        <v>9749</v>
      </c>
      <c r="K943" s="4"/>
      <c r="L943" s="3" t="s">
        <v>9748</v>
      </c>
      <c r="M943" s="4"/>
      <c r="N943" s="3" t="s">
        <v>9747</v>
      </c>
      <c r="O943" s="4"/>
      <c r="P943" t="s">
        <v>907</v>
      </c>
      <c r="Q943" s="3"/>
      <c r="R943" s="4"/>
      <c r="S943" t="s">
        <v>907</v>
      </c>
      <c r="T943" s="3"/>
      <c r="U943" s="4"/>
      <c r="V943" s="3" t="s">
        <v>9746</v>
      </c>
      <c r="W943" s="4"/>
      <c r="X943" s="3" t="s">
        <v>9745</v>
      </c>
      <c r="Y943" s="4"/>
      <c r="Z943" t="s">
        <v>907</v>
      </c>
      <c r="AA943" s="3"/>
      <c r="AB943" s="4"/>
      <c r="AC943" s="3" t="s">
        <v>9740</v>
      </c>
      <c r="AD943" s="4"/>
      <c r="AE943" s="3" t="s">
        <v>9744</v>
      </c>
      <c r="AF943" s="4"/>
      <c r="AG943" s="3"/>
      <c r="AH943" s="4"/>
      <c r="AI943" s="3" t="s">
        <v>9743</v>
      </c>
      <c r="AJ943" s="4"/>
      <c r="AK943" s="3" t="s">
        <v>9742</v>
      </c>
      <c r="AL943" s="4"/>
      <c r="AM943" s="3" t="s">
        <v>9741</v>
      </c>
      <c r="AN943" s="4"/>
      <c r="AO943" s="3"/>
      <c r="AP943" s="4"/>
      <c r="AQ943" s="3" t="s">
        <v>9740</v>
      </c>
      <c r="AR943" s="4"/>
      <c r="AS943" s="3" t="s">
        <v>9739</v>
      </c>
      <c r="AT943" s="4"/>
      <c r="AU943" s="3" t="s">
        <v>9735</v>
      </c>
      <c r="AV943" s="4"/>
      <c r="AW943" s="3" t="s">
        <v>9738</v>
      </c>
      <c r="AX943" s="4"/>
      <c r="AY943" s="3" t="s">
        <v>9737</v>
      </c>
      <c r="AZ943" s="4"/>
      <c r="BA943" s="3" t="s">
        <v>9736</v>
      </c>
      <c r="BB943" s="4"/>
      <c r="BC943" s="3" t="s">
        <v>9735</v>
      </c>
      <c r="BD943" s="4"/>
      <c r="BE943" s="3" t="s">
        <v>9734</v>
      </c>
    </row>
    <row r="944" spans="2:57" customFormat="1">
      <c r="B944" t="str">
        <f>IFERROR(VLOOKUP(E944,Swadesh!$C$6:$D$212,2,FALSE),"")</f>
        <v/>
      </c>
      <c r="D944" t="s">
        <v>9684</v>
      </c>
      <c r="E944" s="6" t="s">
        <v>9733</v>
      </c>
      <c r="F944" s="5">
        <v>13.38</v>
      </c>
      <c r="G944">
        <f t="shared" si="14"/>
        <v>3</v>
      </c>
      <c r="H944" s="3" t="s">
        <v>9732</v>
      </c>
      <c r="I944" s="4" t="s">
        <v>9731</v>
      </c>
      <c r="J944" s="3" t="s">
        <v>9730</v>
      </c>
      <c r="K944" s="4"/>
      <c r="L944" s="3" t="s">
        <v>9729</v>
      </c>
      <c r="M944" s="4"/>
      <c r="N944" s="3" t="s">
        <v>9728</v>
      </c>
      <c r="O944" s="4"/>
      <c r="P944" t="s">
        <v>907</v>
      </c>
      <c r="Q944" s="3"/>
      <c r="R944" s="4"/>
      <c r="S944" t="s">
        <v>907</v>
      </c>
      <c r="T944" s="3"/>
      <c r="U944" s="4"/>
      <c r="V944" s="3" t="s">
        <v>9727</v>
      </c>
      <c r="W944" s="4"/>
      <c r="X944" s="3" t="s">
        <v>9726</v>
      </c>
      <c r="Y944" s="4"/>
      <c r="Z944" t="s">
        <v>907</v>
      </c>
      <c r="AA944" s="3" t="s">
        <v>9725</v>
      </c>
      <c r="AB944" s="4" t="s">
        <v>9724</v>
      </c>
      <c r="AC944" s="3" t="s">
        <v>9723</v>
      </c>
      <c r="AD944" s="4"/>
      <c r="AE944" s="3" t="s">
        <v>9722</v>
      </c>
      <c r="AF944" s="4" t="s">
        <v>9721</v>
      </c>
      <c r="AG944" s="3"/>
      <c r="AH944" s="4"/>
      <c r="AI944" s="3" t="s">
        <v>9720</v>
      </c>
      <c r="AJ944" s="4" t="s">
        <v>9719</v>
      </c>
      <c r="AK944" s="3" t="s">
        <v>9718</v>
      </c>
      <c r="AL944" s="4"/>
      <c r="AM944" s="3" t="s">
        <v>9717</v>
      </c>
      <c r="AN944" s="4"/>
      <c r="AO944" s="3"/>
      <c r="AP944" s="4"/>
      <c r="AQ944" s="3" t="s">
        <v>9716</v>
      </c>
      <c r="AR944" s="4"/>
      <c r="AS944" s="3" t="s">
        <v>9715</v>
      </c>
      <c r="AT944" s="4" t="s">
        <v>9714</v>
      </c>
      <c r="AU944" s="3" t="s">
        <v>9713</v>
      </c>
      <c r="AV944" s="4"/>
      <c r="AW944" s="3" t="s">
        <v>9712</v>
      </c>
      <c r="AX944" s="4"/>
      <c r="AY944" s="3" t="s">
        <v>9711</v>
      </c>
      <c r="AZ944" s="4"/>
      <c r="BA944" s="3" t="s">
        <v>9710</v>
      </c>
      <c r="BB944" s="4"/>
      <c r="BC944" s="3" t="s">
        <v>9709</v>
      </c>
      <c r="BD944" s="4"/>
      <c r="BE944" s="3" t="s">
        <v>9708</v>
      </c>
    </row>
    <row r="945" spans="2:57" customFormat="1">
      <c r="B945" t="str">
        <f>IFERROR(VLOOKUP(E945,Swadesh!$C$6:$D$212,2,FALSE),"")</f>
        <v/>
      </c>
      <c r="D945" t="s">
        <v>9684</v>
      </c>
      <c r="E945" s="6" t="s">
        <v>9707</v>
      </c>
      <c r="F945" s="5">
        <v>13.42</v>
      </c>
      <c r="G945">
        <f t="shared" si="14"/>
        <v>3</v>
      </c>
      <c r="H945" s="3" t="s">
        <v>9706</v>
      </c>
      <c r="I945" s="4"/>
      <c r="J945" s="3" t="s">
        <v>9705</v>
      </c>
      <c r="K945" s="4" t="s">
        <v>9704</v>
      </c>
      <c r="L945" s="3" t="s">
        <v>9703</v>
      </c>
      <c r="M945" s="4"/>
      <c r="N945" s="3" t="s">
        <v>9702</v>
      </c>
      <c r="O945" s="4"/>
      <c r="P945" t="s">
        <v>907</v>
      </c>
      <c r="Q945" s="3"/>
      <c r="R945" s="4"/>
      <c r="S945" t="s">
        <v>907</v>
      </c>
      <c r="T945" s="3"/>
      <c r="U945" s="4"/>
      <c r="V945" s="3" t="s">
        <v>9701</v>
      </c>
      <c r="W945" s="4"/>
      <c r="X945" s="3" t="s">
        <v>9700</v>
      </c>
      <c r="Y945" s="4"/>
      <c r="Z945" t="s">
        <v>907</v>
      </c>
      <c r="AA945" s="3"/>
      <c r="AB945" s="4"/>
      <c r="AC945" s="3" t="s">
        <v>9699</v>
      </c>
      <c r="AD945" s="4"/>
      <c r="AE945" s="3" t="s">
        <v>9698</v>
      </c>
      <c r="AF945" s="4"/>
      <c r="AG945" s="3" t="s">
        <v>9697</v>
      </c>
      <c r="AH945" s="4"/>
      <c r="AI945" s="3" t="s">
        <v>9696</v>
      </c>
      <c r="AJ945" s="4" t="s">
        <v>973</v>
      </c>
      <c r="AK945" s="3" t="s">
        <v>9695</v>
      </c>
      <c r="AL945" s="4" t="s">
        <v>9694</v>
      </c>
      <c r="AM945" s="3" t="s">
        <v>9693</v>
      </c>
      <c r="AN945" s="4"/>
      <c r="AO945" s="3"/>
      <c r="AP945" s="4"/>
      <c r="AQ945" s="3" t="s">
        <v>9692</v>
      </c>
      <c r="AR945" s="4"/>
      <c r="AS945" s="3" t="s">
        <v>9691</v>
      </c>
      <c r="AT945" s="4"/>
      <c r="AU945" s="3" t="s">
        <v>9690</v>
      </c>
      <c r="AV945" s="4"/>
      <c r="AW945" s="3" t="s">
        <v>9689</v>
      </c>
      <c r="AX945" s="4"/>
      <c r="AY945" s="3" t="s">
        <v>9688</v>
      </c>
      <c r="AZ945" s="4"/>
      <c r="BA945" s="3" t="s">
        <v>9688</v>
      </c>
      <c r="BB945" s="4"/>
      <c r="BC945" s="3" t="s">
        <v>9687</v>
      </c>
      <c r="BD945" s="4" t="s">
        <v>9686</v>
      </c>
      <c r="BE945" s="3" t="s">
        <v>9685</v>
      </c>
    </row>
    <row r="946" spans="2:57" customFormat="1">
      <c r="B946" t="str">
        <f>IFERROR(VLOOKUP(E946,Swadesh!$C$6:$D$212,2,FALSE),"")</f>
        <v/>
      </c>
      <c r="D946" t="s">
        <v>9684</v>
      </c>
      <c r="E946" s="6" t="s">
        <v>9683</v>
      </c>
      <c r="F946" s="5">
        <v>13.44</v>
      </c>
      <c r="G946">
        <f t="shared" si="14"/>
        <v>3</v>
      </c>
      <c r="H946" s="3" t="s">
        <v>9682</v>
      </c>
      <c r="I946" s="4"/>
      <c r="J946" s="3" t="s">
        <v>9681</v>
      </c>
      <c r="K946" s="4"/>
      <c r="L946" s="3" t="s">
        <v>9680</v>
      </c>
      <c r="M946" s="4"/>
      <c r="N946" s="3" t="s">
        <v>9679</v>
      </c>
      <c r="O946" s="4"/>
      <c r="P946" t="s">
        <v>907</v>
      </c>
      <c r="Q946" s="3"/>
      <c r="R946" s="4"/>
      <c r="S946" t="s">
        <v>907</v>
      </c>
      <c r="T946" s="3"/>
      <c r="U946" s="4"/>
      <c r="V946" s="3"/>
      <c r="W946" s="4"/>
      <c r="X946" s="3"/>
      <c r="Y946" s="4"/>
      <c r="Z946" t="s">
        <v>907</v>
      </c>
      <c r="AA946" s="3" t="s">
        <v>9678</v>
      </c>
      <c r="AB946" s="4"/>
      <c r="AC946" s="3" t="s">
        <v>9677</v>
      </c>
      <c r="AD946" s="4"/>
      <c r="AE946" s="3" t="s">
        <v>9676</v>
      </c>
      <c r="AF946" s="4" t="s">
        <v>9675</v>
      </c>
      <c r="AG946" s="3" t="s">
        <v>9674</v>
      </c>
      <c r="AH946" s="4"/>
      <c r="AI946" s="3" t="s">
        <v>9673</v>
      </c>
      <c r="AJ946" s="4" t="s">
        <v>9672</v>
      </c>
      <c r="AK946" s="3" t="s">
        <v>9671</v>
      </c>
      <c r="AL946" s="4"/>
      <c r="AM946" s="3" t="s">
        <v>9670</v>
      </c>
      <c r="AN946" s="4"/>
      <c r="AO946" s="3"/>
      <c r="AP946" s="4"/>
      <c r="AQ946" s="3" t="s">
        <v>9669</v>
      </c>
      <c r="AR946" s="4"/>
      <c r="AS946" s="3" t="s">
        <v>9668</v>
      </c>
      <c r="AT946" s="4" t="s">
        <v>9667</v>
      </c>
      <c r="AU946" s="3" t="s">
        <v>9666</v>
      </c>
      <c r="AV946" s="4"/>
      <c r="AW946" s="3" t="s">
        <v>9665</v>
      </c>
      <c r="AX946" s="4"/>
      <c r="AY946" s="3" t="s">
        <v>9664</v>
      </c>
      <c r="AZ946" s="4"/>
      <c r="BA946" s="3" t="s">
        <v>9663</v>
      </c>
      <c r="BB946" s="4"/>
      <c r="BC946" s="3" t="s">
        <v>9662</v>
      </c>
      <c r="BD946" s="4"/>
      <c r="BE946" s="3" t="s">
        <v>9661</v>
      </c>
    </row>
    <row r="947" spans="2:57" customFormat="1">
      <c r="B947" t="str">
        <f>IFERROR(VLOOKUP(E947,Swadesh!$C$6:$D$212,2,FALSE),"")</f>
        <v/>
      </c>
      <c r="D947" t="s">
        <v>8360</v>
      </c>
      <c r="E947" s="6" t="s">
        <v>9660</v>
      </c>
      <c r="F947" s="5">
        <v>14.11</v>
      </c>
      <c r="G947">
        <f t="shared" si="14"/>
        <v>3</v>
      </c>
      <c r="H947" s="3" t="s">
        <v>9659</v>
      </c>
      <c r="I947" s="4"/>
      <c r="J947" s="3" t="s">
        <v>9658</v>
      </c>
      <c r="K947" s="4" t="s">
        <v>9657</v>
      </c>
      <c r="L947" s="3" t="s">
        <v>9656</v>
      </c>
      <c r="M947" s="4"/>
      <c r="N947" s="3" t="s">
        <v>9655</v>
      </c>
      <c r="O947" s="4"/>
      <c r="P947" t="s">
        <v>907</v>
      </c>
      <c r="Q947" s="3"/>
      <c r="R947" s="4"/>
      <c r="S947" t="s">
        <v>907</v>
      </c>
      <c r="T947" s="3"/>
      <c r="U947" s="4"/>
      <c r="V947" s="3" t="s">
        <v>9654</v>
      </c>
      <c r="W947" s="4"/>
      <c r="X947" s="3"/>
      <c r="Y947" s="4"/>
      <c r="Z947" t="s">
        <v>907</v>
      </c>
      <c r="AA947" s="3" t="s">
        <v>9653</v>
      </c>
      <c r="AB947" s="4" t="s">
        <v>9652</v>
      </c>
      <c r="AC947" s="3" t="s">
        <v>9651</v>
      </c>
      <c r="AD947" s="4"/>
      <c r="AE947" s="3" t="s">
        <v>9650</v>
      </c>
      <c r="AF947" s="4" t="s">
        <v>9649</v>
      </c>
      <c r="AG947" s="3" t="s">
        <v>9648</v>
      </c>
      <c r="AH947" s="4"/>
      <c r="AI947" s="3" t="s">
        <v>9647</v>
      </c>
      <c r="AJ947" s="4"/>
      <c r="AK947" s="3" t="s">
        <v>9646</v>
      </c>
      <c r="AL947" s="4"/>
      <c r="AM947" s="3" t="s">
        <v>9645</v>
      </c>
      <c r="AN947" s="4"/>
      <c r="AO947" s="3" t="s">
        <v>9644</v>
      </c>
      <c r="AP947" s="4"/>
      <c r="AQ947" s="3" t="s">
        <v>9643</v>
      </c>
      <c r="AR947" s="4"/>
      <c r="AS947" s="3" t="s">
        <v>9642</v>
      </c>
      <c r="AT947" s="4" t="s">
        <v>9641</v>
      </c>
      <c r="AU947" s="3" t="s">
        <v>9640</v>
      </c>
      <c r="AV947" s="4"/>
      <c r="AW947" s="3" t="s">
        <v>9639</v>
      </c>
      <c r="AX947" s="4"/>
      <c r="AY947" s="3" t="s">
        <v>9638</v>
      </c>
      <c r="AZ947" s="4"/>
      <c r="BA947" s="3" t="s">
        <v>9637</v>
      </c>
      <c r="BB947" s="4"/>
      <c r="BC947" s="3" t="s">
        <v>9636</v>
      </c>
      <c r="BD947" s="4"/>
      <c r="BE947" s="3" t="s">
        <v>9635</v>
      </c>
    </row>
    <row r="948" spans="2:57" customFormat="1">
      <c r="B948" t="str">
        <f>IFERROR(VLOOKUP(E948,Swadesh!$C$6:$D$212,2,FALSE),"")</f>
        <v/>
      </c>
      <c r="D948" t="s">
        <v>8360</v>
      </c>
      <c r="E948" s="6" t="s">
        <v>9634</v>
      </c>
      <c r="F948" s="5">
        <v>14.12</v>
      </c>
      <c r="G948">
        <f t="shared" si="14"/>
        <v>3</v>
      </c>
      <c r="H948" s="3" t="s">
        <v>9633</v>
      </c>
      <c r="I948" s="4" t="s">
        <v>9632</v>
      </c>
      <c r="J948" s="3" t="s">
        <v>9631</v>
      </c>
      <c r="K948" s="4" t="s">
        <v>9630</v>
      </c>
      <c r="L948" s="3" t="s">
        <v>9629</v>
      </c>
      <c r="M948" s="4"/>
      <c r="N948" s="3" t="s">
        <v>9628</v>
      </c>
      <c r="O948" s="4"/>
      <c r="P948" t="s">
        <v>907</v>
      </c>
      <c r="Q948" s="3"/>
      <c r="R948" s="4"/>
      <c r="S948" t="s">
        <v>907</v>
      </c>
      <c r="T948" s="3"/>
      <c r="U948" s="4"/>
      <c r="V948" s="3" t="s">
        <v>9627</v>
      </c>
      <c r="W948" s="4"/>
      <c r="X948" s="3" t="s">
        <v>9626</v>
      </c>
      <c r="Y948" s="4"/>
      <c r="Z948" t="s">
        <v>907</v>
      </c>
      <c r="AA948" s="3" t="s">
        <v>9625</v>
      </c>
      <c r="AB948" s="4" t="s">
        <v>9624</v>
      </c>
      <c r="AC948" s="3" t="s">
        <v>9623</v>
      </c>
      <c r="AD948" s="4"/>
      <c r="AE948" s="3" t="s">
        <v>9622</v>
      </c>
      <c r="AF948" s="4"/>
      <c r="AG948" s="3" t="s">
        <v>9621</v>
      </c>
      <c r="AH948" s="4"/>
      <c r="AI948" s="3" t="s">
        <v>9620</v>
      </c>
      <c r="AJ948" s="4"/>
      <c r="AK948" s="3" t="s">
        <v>9619</v>
      </c>
      <c r="AL948" s="4"/>
      <c r="AM948" s="3" t="s">
        <v>9618</v>
      </c>
      <c r="AN948" s="4"/>
      <c r="AO948" s="3" t="s">
        <v>9617</v>
      </c>
      <c r="AP948" s="4"/>
      <c r="AQ948" s="3" t="s">
        <v>9616</v>
      </c>
      <c r="AR948" s="4"/>
      <c r="AS948" s="3" t="s">
        <v>9615</v>
      </c>
      <c r="AT948" s="4"/>
      <c r="AU948" s="3" t="s">
        <v>9614</v>
      </c>
      <c r="AV948" s="4"/>
      <c r="AW948" s="3" t="s">
        <v>9613</v>
      </c>
      <c r="AX948" s="4"/>
      <c r="AY948" s="3" t="s">
        <v>9612</v>
      </c>
      <c r="AZ948" s="4"/>
      <c r="BA948" s="3" t="s">
        <v>9611</v>
      </c>
      <c r="BB948" s="4"/>
      <c r="BC948" s="3" t="s">
        <v>9610</v>
      </c>
      <c r="BD948" s="4"/>
      <c r="BE948" s="3" t="s">
        <v>9609</v>
      </c>
    </row>
    <row r="949" spans="2:57" customFormat="1">
      <c r="B949">
        <f>IFERROR(VLOOKUP(E949,Swadesh!$C$6:$D$212,2,FALSE),"")</f>
        <v>183</v>
      </c>
      <c r="D949" t="s">
        <v>8360</v>
      </c>
      <c r="E949" s="6" t="s">
        <v>9608</v>
      </c>
      <c r="F949" s="5">
        <v>14.13</v>
      </c>
      <c r="G949">
        <f t="shared" si="14"/>
        <v>3</v>
      </c>
      <c r="H949" s="3" t="s">
        <v>9607</v>
      </c>
      <c r="I949" s="4" t="s">
        <v>9606</v>
      </c>
      <c r="J949" s="3" t="s">
        <v>9605</v>
      </c>
      <c r="K949" s="4"/>
      <c r="L949" s="3" t="s">
        <v>9604</v>
      </c>
      <c r="M949" s="4"/>
      <c r="N949" s="3" t="s">
        <v>9603</v>
      </c>
      <c r="O949" s="4"/>
      <c r="P949" t="s">
        <v>907</v>
      </c>
      <c r="Q949" s="3"/>
      <c r="R949" s="4" t="s">
        <v>9602</v>
      </c>
      <c r="S949" t="s">
        <v>907</v>
      </c>
      <c r="T949" s="3" t="s">
        <v>9601</v>
      </c>
      <c r="U949" s="4"/>
      <c r="V949" s="3" t="s">
        <v>9600</v>
      </c>
      <c r="W949" s="4"/>
      <c r="X949" s="3" t="s">
        <v>9599</v>
      </c>
      <c r="Y949" s="4"/>
      <c r="Z949" t="s">
        <v>907</v>
      </c>
      <c r="AA949" s="3" t="s">
        <v>9598</v>
      </c>
      <c r="AB949" s="4"/>
      <c r="AC949" s="3" t="s">
        <v>9597</v>
      </c>
      <c r="AD949" s="4"/>
      <c r="AE949" s="3" t="s">
        <v>9596</v>
      </c>
      <c r="AF949" s="4"/>
      <c r="AG949" s="3" t="s">
        <v>9595</v>
      </c>
      <c r="AH949" s="4"/>
      <c r="AI949" s="3" t="s">
        <v>9594</v>
      </c>
      <c r="AJ949" s="4"/>
      <c r="AK949" s="3" t="s">
        <v>9593</v>
      </c>
      <c r="AL949" s="4"/>
      <c r="AM949" s="3" t="s">
        <v>9592</v>
      </c>
      <c r="AN949" s="4"/>
      <c r="AO949" s="3" t="s">
        <v>9591</v>
      </c>
      <c r="AP949" s="4"/>
      <c r="AQ949" s="3" t="s">
        <v>9590</v>
      </c>
      <c r="AR949" s="4"/>
      <c r="AS949" s="3" t="s">
        <v>9589</v>
      </c>
      <c r="AT949" s="4"/>
      <c r="AU949" s="3" t="s">
        <v>9588</v>
      </c>
      <c r="AV949" s="4"/>
      <c r="AW949" s="3" t="s">
        <v>9587</v>
      </c>
      <c r="AX949" s="4"/>
      <c r="AY949" s="3" t="s">
        <v>9586</v>
      </c>
      <c r="AZ949" s="4"/>
      <c r="BA949" s="3" t="s">
        <v>9585</v>
      </c>
      <c r="BB949" s="4"/>
      <c r="BC949" s="3" t="s">
        <v>9584</v>
      </c>
      <c r="BD949" s="4"/>
      <c r="BE949" s="3" t="s">
        <v>9583</v>
      </c>
    </row>
    <row r="950" spans="2:57" customFormat="1">
      <c r="B950" t="str">
        <f>IFERROR(VLOOKUP(E950,Swadesh!$C$6:$D$212,2,FALSE),"")</f>
        <v/>
      </c>
      <c r="D950" t="s">
        <v>8360</v>
      </c>
      <c r="E950" s="6" t="s">
        <v>9582</v>
      </c>
      <c r="F950" s="5">
        <v>14.14</v>
      </c>
      <c r="G950">
        <f t="shared" si="14"/>
        <v>3</v>
      </c>
      <c r="H950" s="3" t="s">
        <v>9581</v>
      </c>
      <c r="I950" s="7" t="s">
        <v>9580</v>
      </c>
      <c r="J950" s="3" t="s">
        <v>9579</v>
      </c>
      <c r="K950" s="4"/>
      <c r="L950" s="3" t="s">
        <v>9578</v>
      </c>
      <c r="M950" s="4"/>
      <c r="N950" s="3" t="s">
        <v>9577</v>
      </c>
      <c r="O950" s="4"/>
      <c r="P950" t="s">
        <v>907</v>
      </c>
      <c r="Q950" s="3"/>
      <c r="R950" s="4"/>
      <c r="S950" t="s">
        <v>907</v>
      </c>
      <c r="T950" s="3" t="s">
        <v>9576</v>
      </c>
      <c r="U950" s="4"/>
      <c r="V950" s="3"/>
      <c r="W950" s="4" t="s">
        <v>9575</v>
      </c>
      <c r="X950" s="3" t="s">
        <v>9574</v>
      </c>
      <c r="Y950" s="4"/>
      <c r="Z950" t="s">
        <v>907</v>
      </c>
      <c r="AA950" s="3"/>
      <c r="AB950" s="4"/>
      <c r="AC950" s="3" t="s">
        <v>9573</v>
      </c>
      <c r="AD950" s="4"/>
      <c r="AE950" s="3" t="s">
        <v>9572</v>
      </c>
      <c r="AF950" s="4"/>
      <c r="AG950" s="3" t="s">
        <v>9571</v>
      </c>
      <c r="AH950" s="4"/>
      <c r="AI950" s="3" t="s">
        <v>9570</v>
      </c>
      <c r="AJ950" s="4"/>
      <c r="AK950" s="3" t="s">
        <v>9569</v>
      </c>
      <c r="AL950" s="4"/>
      <c r="AM950" s="3" t="s">
        <v>9568</v>
      </c>
      <c r="AN950" s="4"/>
      <c r="AO950" s="3" t="s">
        <v>9567</v>
      </c>
      <c r="AP950" s="4"/>
      <c r="AQ950" s="3" t="s">
        <v>9566</v>
      </c>
      <c r="AR950" s="4"/>
      <c r="AS950" s="3" t="s">
        <v>9565</v>
      </c>
      <c r="AT950" s="4"/>
      <c r="AU950" s="3" t="s">
        <v>9564</v>
      </c>
      <c r="AV950" s="4"/>
      <c r="AW950" s="3" t="s">
        <v>9563</v>
      </c>
      <c r="AX950" s="4"/>
      <c r="AY950" s="3" t="s">
        <v>9562</v>
      </c>
      <c r="AZ950" s="4"/>
      <c r="BA950" s="3" t="s">
        <v>9561</v>
      </c>
      <c r="BB950" s="4"/>
      <c r="BC950" s="3" t="s">
        <v>9560</v>
      </c>
      <c r="BD950" s="4"/>
      <c r="BE950" s="3" t="s">
        <v>9559</v>
      </c>
    </row>
    <row r="951" spans="2:57" customFormat="1">
      <c r="B951">
        <f>IFERROR(VLOOKUP(E951,Swadesh!$C$6:$D$212,2,FALSE),"")</f>
        <v>184</v>
      </c>
      <c r="D951" t="s">
        <v>8360</v>
      </c>
      <c r="E951" s="6" t="s">
        <v>9558</v>
      </c>
      <c r="F951" s="5">
        <v>14.15</v>
      </c>
      <c r="G951">
        <f t="shared" si="14"/>
        <v>3</v>
      </c>
      <c r="H951" s="3" t="s">
        <v>9557</v>
      </c>
      <c r="I951" s="4" t="s">
        <v>9556</v>
      </c>
      <c r="J951" s="3" t="s">
        <v>9555</v>
      </c>
      <c r="K951" s="4" t="s">
        <v>9554</v>
      </c>
      <c r="L951" s="3" t="s">
        <v>9553</v>
      </c>
      <c r="M951" s="4"/>
      <c r="N951" s="3" t="s">
        <v>9552</v>
      </c>
      <c r="O951" s="4"/>
      <c r="P951" t="s">
        <v>907</v>
      </c>
      <c r="Q951" s="3"/>
      <c r="R951" s="4"/>
      <c r="S951" t="s">
        <v>907</v>
      </c>
      <c r="T951" s="3" t="s">
        <v>9551</v>
      </c>
      <c r="U951" s="4"/>
      <c r="V951" s="3" t="s">
        <v>9550</v>
      </c>
      <c r="W951" s="4"/>
      <c r="X951" s="3" t="s">
        <v>9549</v>
      </c>
      <c r="Y951" s="4"/>
      <c r="Z951" t="s">
        <v>907</v>
      </c>
      <c r="AA951" s="3" t="s">
        <v>9548</v>
      </c>
      <c r="AB951" s="4" t="s">
        <v>9547</v>
      </c>
      <c r="AC951" s="3" t="s">
        <v>9546</v>
      </c>
      <c r="AD951" s="4"/>
      <c r="AE951" s="3" t="s">
        <v>9545</v>
      </c>
      <c r="AF951" s="4"/>
      <c r="AG951" s="3" t="s">
        <v>9544</v>
      </c>
      <c r="AH951" s="4"/>
      <c r="AI951" s="3" t="s">
        <v>9543</v>
      </c>
      <c r="AJ951" s="4"/>
      <c r="AK951" s="3" t="s">
        <v>9542</v>
      </c>
      <c r="AL951" s="4"/>
      <c r="AM951" s="3" t="s">
        <v>9541</v>
      </c>
      <c r="AN951" s="4"/>
      <c r="AO951" s="3" t="s">
        <v>9540</v>
      </c>
      <c r="AP951" s="4"/>
      <c r="AQ951" s="3" t="s">
        <v>9539</v>
      </c>
      <c r="AR951" s="4"/>
      <c r="AS951" s="3" t="s">
        <v>9538</v>
      </c>
      <c r="AT951" s="4"/>
      <c r="AU951" s="3" t="s">
        <v>9537</v>
      </c>
      <c r="AV951" s="4"/>
      <c r="AW951" s="3" t="s">
        <v>9536</v>
      </c>
      <c r="AX951" s="4" t="s">
        <v>9535</v>
      </c>
      <c r="AY951" s="3" t="s">
        <v>9534</v>
      </c>
      <c r="AZ951" s="4"/>
      <c r="BA951" s="3" t="s">
        <v>9533</v>
      </c>
      <c r="BB951" s="4"/>
      <c r="BC951" s="3" t="s">
        <v>9532</v>
      </c>
      <c r="BD951" s="4"/>
      <c r="BE951" s="3" t="s">
        <v>9531</v>
      </c>
    </row>
    <row r="952" spans="2:57" customFormat="1">
      <c r="B952" t="str">
        <f>IFERROR(VLOOKUP(E952,Swadesh!$C$6:$D$212,2,FALSE),"")</f>
        <v/>
      </c>
      <c r="D952" t="s">
        <v>8360</v>
      </c>
      <c r="E952" s="6" t="s">
        <v>9530</v>
      </c>
      <c r="F952" s="5">
        <v>14.16</v>
      </c>
      <c r="G952">
        <f t="shared" si="14"/>
        <v>3</v>
      </c>
      <c r="H952" s="3" t="s">
        <v>9529</v>
      </c>
      <c r="I952" s="4" t="s">
        <v>9528</v>
      </c>
      <c r="J952" s="3" t="s">
        <v>9527</v>
      </c>
      <c r="K952" s="4" t="s">
        <v>9526</v>
      </c>
      <c r="L952" s="3" t="s">
        <v>9525</v>
      </c>
      <c r="M952" s="4"/>
      <c r="N952" s="3" t="s">
        <v>9524</v>
      </c>
      <c r="O952" s="4"/>
      <c r="P952" t="s">
        <v>907</v>
      </c>
      <c r="Q952" s="3"/>
      <c r="R952" s="4"/>
      <c r="S952" t="s">
        <v>907</v>
      </c>
      <c r="T952" s="3"/>
      <c r="U952" s="4" t="s">
        <v>8859</v>
      </c>
      <c r="V952" s="3" t="s">
        <v>9523</v>
      </c>
      <c r="W952" s="4"/>
      <c r="X952" s="3" t="s">
        <v>9522</v>
      </c>
      <c r="Y952" s="4"/>
      <c r="Z952" t="s">
        <v>907</v>
      </c>
      <c r="AA952" s="3" t="s">
        <v>9521</v>
      </c>
      <c r="AB952" s="4"/>
      <c r="AC952" s="3" t="s">
        <v>9520</v>
      </c>
      <c r="AD952" s="4"/>
      <c r="AE952" s="3" t="s">
        <v>9519</v>
      </c>
      <c r="AF952" s="4"/>
      <c r="AG952" s="3" t="s">
        <v>9518</v>
      </c>
      <c r="AH952" s="4"/>
      <c r="AI952" s="3" t="s">
        <v>9517</v>
      </c>
      <c r="AJ952" s="4"/>
      <c r="AK952" s="3" t="s">
        <v>9516</v>
      </c>
      <c r="AL952" s="4"/>
      <c r="AM952" s="3" t="s">
        <v>9515</v>
      </c>
      <c r="AN952" s="4"/>
      <c r="AO952" s="3" t="s">
        <v>9514</v>
      </c>
      <c r="AP952" s="4"/>
      <c r="AQ952" s="3" t="s">
        <v>9513</v>
      </c>
      <c r="AR952" s="4" t="s">
        <v>9512</v>
      </c>
      <c r="AS952" s="3" t="s">
        <v>9511</v>
      </c>
      <c r="AT952" s="4" t="s">
        <v>9418</v>
      </c>
      <c r="AU952" s="3" t="s">
        <v>9510</v>
      </c>
      <c r="AV952" s="4"/>
      <c r="AW952" s="3" t="s">
        <v>9509</v>
      </c>
      <c r="AX952" s="4"/>
      <c r="AY952" s="3" t="s">
        <v>9508</v>
      </c>
      <c r="AZ952" s="4"/>
      <c r="BA952" s="3" t="s">
        <v>9507</v>
      </c>
      <c r="BB952" s="4"/>
      <c r="BC952" s="3" t="s">
        <v>9506</v>
      </c>
      <c r="BD952" s="4"/>
      <c r="BE952" s="3" t="s">
        <v>9505</v>
      </c>
    </row>
    <row r="953" spans="2:57" customFormat="1">
      <c r="B953" t="str">
        <f>IFERROR(VLOOKUP(E953,Swadesh!$C$6:$D$212,2,FALSE),"")</f>
        <v/>
      </c>
      <c r="D953" t="s">
        <v>8360</v>
      </c>
      <c r="E953" s="6" t="s">
        <v>9504</v>
      </c>
      <c r="F953" s="5">
        <v>14.17</v>
      </c>
      <c r="G953">
        <f t="shared" si="14"/>
        <v>3</v>
      </c>
      <c r="H953" s="3" t="s">
        <v>9503</v>
      </c>
      <c r="I953" s="4" t="s">
        <v>9502</v>
      </c>
      <c r="J953" s="3" t="s">
        <v>9501</v>
      </c>
      <c r="K953" s="4" t="s">
        <v>1129</v>
      </c>
      <c r="L953" s="3" t="s">
        <v>9500</v>
      </c>
      <c r="M953" s="4"/>
      <c r="N953" s="3" t="s">
        <v>9499</v>
      </c>
      <c r="O953" s="4"/>
      <c r="P953" t="s">
        <v>907</v>
      </c>
      <c r="Q953" s="3"/>
      <c r="R953" s="4"/>
      <c r="S953" t="s">
        <v>907</v>
      </c>
      <c r="T953" s="3"/>
      <c r="U953" s="4"/>
      <c r="V953" s="3" t="s">
        <v>9498</v>
      </c>
      <c r="W953" s="4"/>
      <c r="X953" s="3" t="s">
        <v>9497</v>
      </c>
      <c r="Y953" s="4"/>
      <c r="Z953" t="s">
        <v>907</v>
      </c>
      <c r="AA953" s="3" t="s">
        <v>9351</v>
      </c>
      <c r="AB953" s="4" t="s">
        <v>9496</v>
      </c>
      <c r="AC953" s="3" t="s">
        <v>8878</v>
      </c>
      <c r="AD953" s="4"/>
      <c r="AE953" s="3" t="s">
        <v>9349</v>
      </c>
      <c r="AF953" s="4"/>
      <c r="AG953" s="3" t="s">
        <v>9399</v>
      </c>
      <c r="AH953" s="4"/>
      <c r="AI953" s="3" t="s">
        <v>9495</v>
      </c>
      <c r="AJ953" s="4"/>
      <c r="AK953" s="3" t="s">
        <v>9494</v>
      </c>
      <c r="AL953" s="4"/>
      <c r="AM953" s="3" t="s">
        <v>9493</v>
      </c>
      <c r="AN953" s="4"/>
      <c r="AO953" s="3" t="s">
        <v>9492</v>
      </c>
      <c r="AP953" s="4"/>
      <c r="AQ953" s="3" t="s">
        <v>9491</v>
      </c>
      <c r="AR953" s="4"/>
      <c r="AS953" s="3" t="s">
        <v>9490</v>
      </c>
      <c r="AT953" s="4"/>
      <c r="AU953" s="3" t="s">
        <v>9489</v>
      </c>
      <c r="AV953" s="4"/>
      <c r="AW953" s="3" t="s">
        <v>9488</v>
      </c>
      <c r="AX953" s="4"/>
      <c r="AY953" s="3" t="s">
        <v>9487</v>
      </c>
      <c r="AZ953" s="4"/>
      <c r="BA953" s="3" t="s">
        <v>9486</v>
      </c>
      <c r="BB953" s="4"/>
      <c r="BC953" s="3" t="s">
        <v>9485</v>
      </c>
      <c r="BD953" s="4"/>
      <c r="BE953" s="3" t="s">
        <v>9484</v>
      </c>
    </row>
    <row r="954" spans="2:57" customFormat="1">
      <c r="B954" t="str">
        <f>IFERROR(VLOOKUP(E954,Swadesh!$C$6:$D$212,2,FALSE),"")</f>
        <v/>
      </c>
      <c r="D954" t="s">
        <v>8360</v>
      </c>
      <c r="E954" s="6" t="s">
        <v>9483</v>
      </c>
      <c r="F954" s="5">
        <v>14.18</v>
      </c>
      <c r="G954">
        <f t="shared" si="14"/>
        <v>3</v>
      </c>
      <c r="H954" s="3" t="s">
        <v>9482</v>
      </c>
      <c r="I954" s="4" t="s">
        <v>9481</v>
      </c>
      <c r="J954" s="3" t="s">
        <v>9480</v>
      </c>
      <c r="K954" s="4"/>
      <c r="L954" s="3" t="s">
        <v>9479</v>
      </c>
      <c r="M954" s="4"/>
      <c r="N954" s="3" t="s">
        <v>9478</v>
      </c>
      <c r="O954" s="4"/>
      <c r="P954" t="s">
        <v>907</v>
      </c>
      <c r="Q954" s="3"/>
      <c r="R954" s="4"/>
      <c r="S954" t="s">
        <v>907</v>
      </c>
      <c r="T954" s="3" t="s">
        <v>6958</v>
      </c>
      <c r="U954" s="4"/>
      <c r="V954" s="3" t="s">
        <v>9477</v>
      </c>
      <c r="W954" s="4"/>
      <c r="X954" s="3" t="s">
        <v>9476</v>
      </c>
      <c r="Y954" s="4"/>
      <c r="Z954" t="s">
        <v>907</v>
      </c>
      <c r="AA954" s="3" t="s">
        <v>9475</v>
      </c>
      <c r="AB954" s="4"/>
      <c r="AC954" s="3" t="s">
        <v>9474</v>
      </c>
      <c r="AD954" s="4"/>
      <c r="AE954" s="3" t="s">
        <v>9473</v>
      </c>
      <c r="AF954" s="4"/>
      <c r="AG954" s="3" t="s">
        <v>9472</v>
      </c>
      <c r="AH954" s="4"/>
      <c r="AI954" s="3" t="s">
        <v>9471</v>
      </c>
      <c r="AJ954" s="4"/>
      <c r="AK954" s="3" t="s">
        <v>9470</v>
      </c>
      <c r="AL954" s="4"/>
      <c r="AM954" s="3" t="s">
        <v>9469</v>
      </c>
      <c r="AN954" s="4"/>
      <c r="AO954" s="3" t="s">
        <v>9468</v>
      </c>
      <c r="AP954" s="4"/>
      <c r="AQ954" s="3" t="s">
        <v>9467</v>
      </c>
      <c r="AR954" s="4"/>
      <c r="AS954" s="3" t="s">
        <v>9467</v>
      </c>
      <c r="AT954" s="4"/>
      <c r="AU954" s="3" t="s">
        <v>9466</v>
      </c>
      <c r="AV954" s="4"/>
      <c r="AW954" s="3" t="s">
        <v>9465</v>
      </c>
      <c r="AX954" s="4"/>
      <c r="AY954" s="3" t="s">
        <v>9464</v>
      </c>
      <c r="AZ954" s="4"/>
      <c r="BA954" s="3" t="s">
        <v>9463</v>
      </c>
      <c r="BB954" s="4"/>
      <c r="BC954" s="3" t="s">
        <v>9462</v>
      </c>
      <c r="BD954" s="4"/>
      <c r="BE954" s="3" t="s">
        <v>9461</v>
      </c>
    </row>
    <row r="955" spans="2:57" customFormat="1">
      <c r="B955" t="str">
        <f>IFERROR(VLOOKUP(E955,Swadesh!$C$6:$D$212,2,FALSE),"")</f>
        <v/>
      </c>
      <c r="D955" t="s">
        <v>8360</v>
      </c>
      <c r="E955" s="6" t="s">
        <v>9460</v>
      </c>
      <c r="F955" s="5">
        <v>14.19</v>
      </c>
      <c r="G955">
        <f t="shared" si="14"/>
        <v>3</v>
      </c>
      <c r="H955" s="3" t="s">
        <v>9459</v>
      </c>
      <c r="I955" s="4" t="s">
        <v>9458</v>
      </c>
      <c r="J955" s="3" t="s">
        <v>9108</v>
      </c>
      <c r="K955" s="4"/>
      <c r="L955" s="3" t="s">
        <v>9457</v>
      </c>
      <c r="M955" s="4" t="s">
        <v>9456</v>
      </c>
      <c r="N955" s="3" t="s">
        <v>9455</v>
      </c>
      <c r="O955" s="4"/>
      <c r="P955" t="s">
        <v>907</v>
      </c>
      <c r="Q955" s="3"/>
      <c r="R955" s="4"/>
      <c r="S955" t="s">
        <v>907</v>
      </c>
      <c r="T955" s="3"/>
      <c r="U955" s="4"/>
      <c r="V955" s="3" t="s">
        <v>9454</v>
      </c>
      <c r="W955" s="4"/>
      <c r="X955" s="3" t="s">
        <v>9453</v>
      </c>
      <c r="Y955" s="4"/>
      <c r="Z955" t="s">
        <v>907</v>
      </c>
      <c r="AA955" s="3"/>
      <c r="AB955" s="4"/>
      <c r="AC955" s="3" t="s">
        <v>9452</v>
      </c>
      <c r="AD955" s="4"/>
      <c r="AE955" s="3" t="s">
        <v>9451</v>
      </c>
      <c r="AF955" s="4" t="s">
        <v>9450</v>
      </c>
      <c r="AG955" s="3" t="s">
        <v>9449</v>
      </c>
      <c r="AH955" s="4"/>
      <c r="AI955" s="3" t="s">
        <v>9448</v>
      </c>
      <c r="AJ955" s="4"/>
      <c r="AK955" s="3" t="s">
        <v>9447</v>
      </c>
      <c r="AL955" s="4"/>
      <c r="AM955" s="3" t="s">
        <v>9446</v>
      </c>
      <c r="AN955" s="4"/>
      <c r="AO955" s="3" t="s">
        <v>9445</v>
      </c>
      <c r="AP955" s="4"/>
      <c r="AQ955" s="3" t="s">
        <v>9444</v>
      </c>
      <c r="AR955" s="4" t="s">
        <v>9443</v>
      </c>
      <c r="AS955" s="3" t="s">
        <v>9095</v>
      </c>
      <c r="AT955" s="4"/>
      <c r="AU955" s="3" t="s">
        <v>9442</v>
      </c>
      <c r="AV955" s="4"/>
      <c r="AW955" s="3" t="s">
        <v>9441</v>
      </c>
      <c r="AX955" s="4"/>
      <c r="AY955" s="3" t="s">
        <v>9092</v>
      </c>
      <c r="AZ955" s="4"/>
      <c r="BA955" s="3" t="s">
        <v>9440</v>
      </c>
      <c r="BB955" s="4"/>
      <c r="BC955" s="3" t="s">
        <v>9439</v>
      </c>
      <c r="BD955" s="4"/>
      <c r="BE955" s="3" t="s">
        <v>9438</v>
      </c>
    </row>
    <row r="956" spans="2:57" customFormat="1">
      <c r="B956" t="str">
        <f>IFERROR(VLOOKUP(E956,Swadesh!$C$6:$D$212,2,FALSE),"")</f>
        <v/>
      </c>
      <c r="D956" t="s">
        <v>8360</v>
      </c>
      <c r="E956" s="6" t="s">
        <v>9437</v>
      </c>
      <c r="F956" s="5">
        <v>14.21</v>
      </c>
      <c r="G956">
        <f t="shared" si="14"/>
        <v>3</v>
      </c>
      <c r="H956" s="3" t="s">
        <v>9436</v>
      </c>
      <c r="I956" s="4"/>
      <c r="J956" s="3" t="s">
        <v>9435</v>
      </c>
      <c r="K956" s="4" t="s">
        <v>959</v>
      </c>
      <c r="L956" s="3" t="s">
        <v>9434</v>
      </c>
      <c r="M956" s="4"/>
      <c r="N956" s="3" t="s">
        <v>9433</v>
      </c>
      <c r="O956" s="4"/>
      <c r="P956" t="s">
        <v>907</v>
      </c>
      <c r="Q956" s="3" t="s">
        <v>9327</v>
      </c>
      <c r="R956" s="4" t="s">
        <v>9432</v>
      </c>
      <c r="S956" t="s">
        <v>907</v>
      </c>
      <c r="T956" s="3" t="s">
        <v>9431</v>
      </c>
      <c r="U956" s="4"/>
      <c r="V956" s="3" t="s">
        <v>9430</v>
      </c>
      <c r="W956" s="4"/>
      <c r="X956" s="3" t="s">
        <v>9429</v>
      </c>
      <c r="Y956" s="4"/>
      <c r="Z956" t="s">
        <v>907</v>
      </c>
      <c r="AA956" s="3" t="s">
        <v>9428</v>
      </c>
      <c r="AB956" s="4"/>
      <c r="AC956" s="3" t="s">
        <v>9427</v>
      </c>
      <c r="AD956" s="4"/>
      <c r="AE956" s="3" t="s">
        <v>9426</v>
      </c>
      <c r="AF956" s="4"/>
      <c r="AG956" s="3" t="s">
        <v>9425</v>
      </c>
      <c r="AH956" s="4"/>
      <c r="AI956" s="3" t="s">
        <v>9424</v>
      </c>
      <c r="AJ956" s="4"/>
      <c r="AK956" s="3" t="s">
        <v>9423</v>
      </c>
      <c r="AL956" s="4"/>
      <c r="AM956" s="3" t="s">
        <v>9422</v>
      </c>
      <c r="AN956" s="4"/>
      <c r="AO956" s="3" t="s">
        <v>9421</v>
      </c>
      <c r="AP956" s="4"/>
      <c r="AQ956" s="3" t="s">
        <v>9420</v>
      </c>
      <c r="AR956" s="4"/>
      <c r="AS956" s="3" t="s">
        <v>9419</v>
      </c>
      <c r="AT956" s="4" t="s">
        <v>9418</v>
      </c>
      <c r="AU956" s="3" t="s">
        <v>9417</v>
      </c>
      <c r="AV956" s="4"/>
      <c r="AW956" s="3" t="s">
        <v>9416</v>
      </c>
      <c r="AX956" s="4"/>
      <c r="AY956" s="3" t="s">
        <v>9415</v>
      </c>
      <c r="AZ956" s="4"/>
      <c r="BA956" s="3" t="s">
        <v>9414</v>
      </c>
      <c r="BB956" s="4"/>
      <c r="BC956" s="3" t="s">
        <v>9413</v>
      </c>
      <c r="BD956" s="4" t="s">
        <v>9412</v>
      </c>
      <c r="BE956" s="3" t="s">
        <v>9411</v>
      </c>
    </row>
    <row r="957" spans="2:57" customFormat="1">
      <c r="B957" t="str">
        <f>IFERROR(VLOOKUP(E957,Swadesh!$C$6:$D$212,2,FALSE),"")</f>
        <v/>
      </c>
      <c r="D957" t="s">
        <v>8360</v>
      </c>
      <c r="E957" s="6" t="s">
        <v>9410</v>
      </c>
      <c r="F957" s="5">
        <v>14.22</v>
      </c>
      <c r="G957">
        <f t="shared" si="14"/>
        <v>3</v>
      </c>
      <c r="H957" s="3" t="s">
        <v>9409</v>
      </c>
      <c r="I957" s="4"/>
      <c r="J957" s="3" t="s">
        <v>9408</v>
      </c>
      <c r="K957" s="4"/>
      <c r="L957" s="3" t="s">
        <v>9407</v>
      </c>
      <c r="M957" s="4"/>
      <c r="N957" s="3" t="s">
        <v>9406</v>
      </c>
      <c r="O957" s="4"/>
      <c r="P957" t="s">
        <v>907</v>
      </c>
      <c r="Q957" s="3"/>
      <c r="R957" s="4"/>
      <c r="S957" t="s">
        <v>907</v>
      </c>
      <c r="T957" s="3"/>
      <c r="U957" s="4"/>
      <c r="V957" s="3" t="s">
        <v>9405</v>
      </c>
      <c r="W957" s="4"/>
      <c r="X957" s="3" t="s">
        <v>9404</v>
      </c>
      <c r="Y957" s="4"/>
      <c r="Z957" t="s">
        <v>907</v>
      </c>
      <c r="AA957" s="3" t="s">
        <v>9403</v>
      </c>
      <c r="AB957" s="4" t="s">
        <v>9402</v>
      </c>
      <c r="AC957" s="3" t="s">
        <v>9401</v>
      </c>
      <c r="AD957" s="4"/>
      <c r="AE957" s="3" t="s">
        <v>9400</v>
      </c>
      <c r="AF957" s="4"/>
      <c r="AG957" s="3" t="s">
        <v>9399</v>
      </c>
      <c r="AH957" s="4"/>
      <c r="AI957" s="3" t="s">
        <v>9398</v>
      </c>
      <c r="AJ957" s="4"/>
      <c r="AK957" s="3" t="s">
        <v>9397</v>
      </c>
      <c r="AL957" s="4"/>
      <c r="AM957" s="3" t="s">
        <v>9396</v>
      </c>
      <c r="AN957" s="4"/>
      <c r="AO957" s="3" t="s">
        <v>9395</v>
      </c>
      <c r="AP957" s="4"/>
      <c r="AQ957" s="3" t="s">
        <v>9394</v>
      </c>
      <c r="AR957" s="4"/>
      <c r="AS957" s="3" t="s">
        <v>9393</v>
      </c>
      <c r="AT957" s="4" t="s">
        <v>9392</v>
      </c>
      <c r="AU957" s="3" t="s">
        <v>9391</v>
      </c>
      <c r="AV957" s="4"/>
      <c r="AW957" s="3" t="s">
        <v>9390</v>
      </c>
      <c r="AX957" s="4"/>
      <c r="AY957" s="3" t="s">
        <v>9389</v>
      </c>
      <c r="AZ957" s="4"/>
      <c r="BA957" s="3" t="s">
        <v>9388</v>
      </c>
      <c r="BB957" s="4"/>
      <c r="BC957" s="3" t="s">
        <v>9387</v>
      </c>
      <c r="BD957" s="4"/>
      <c r="BE957" s="3" t="s">
        <v>9386</v>
      </c>
    </row>
    <row r="958" spans="2:57" customFormat="1">
      <c r="B958" t="str">
        <f>IFERROR(VLOOKUP(E958,Swadesh!$C$6:$D$212,2,FALSE),"")</f>
        <v/>
      </c>
      <c r="D958" t="s">
        <v>8360</v>
      </c>
      <c r="E958" s="6" t="s">
        <v>9385</v>
      </c>
      <c r="F958" s="5">
        <v>14.23</v>
      </c>
      <c r="G958">
        <f t="shared" si="14"/>
        <v>3</v>
      </c>
      <c r="H958" s="3" t="s">
        <v>9384</v>
      </c>
      <c r="I958" s="4"/>
      <c r="J958" s="3" t="s">
        <v>9383</v>
      </c>
      <c r="K958" s="4"/>
      <c r="L958" s="3" t="s">
        <v>9382</v>
      </c>
      <c r="M958" s="4"/>
      <c r="N958" s="3" t="s">
        <v>9381</v>
      </c>
      <c r="O958" s="4"/>
      <c r="P958" t="s">
        <v>907</v>
      </c>
      <c r="Q958" s="3"/>
      <c r="R958" s="4"/>
      <c r="S958" t="s">
        <v>907</v>
      </c>
      <c r="T958" s="3"/>
      <c r="U958" s="4"/>
      <c r="V958" s="3" t="s">
        <v>9380</v>
      </c>
      <c r="W958" s="4" t="s">
        <v>9379</v>
      </c>
      <c r="X958" s="3" t="s">
        <v>9378</v>
      </c>
      <c r="Y958" s="4"/>
      <c r="Z958" t="s">
        <v>907</v>
      </c>
      <c r="AA958" s="3" t="s">
        <v>9377</v>
      </c>
      <c r="AB958" s="4" t="s">
        <v>9376</v>
      </c>
      <c r="AC958" s="3" t="s">
        <v>9375</v>
      </c>
      <c r="AD958" s="4"/>
      <c r="AE958" s="3" t="s">
        <v>9374</v>
      </c>
      <c r="AF958" s="4" t="s">
        <v>9373</v>
      </c>
      <c r="AG958" s="3" t="s">
        <v>9372</v>
      </c>
      <c r="AH958" s="4"/>
      <c r="AI958" s="3" t="s">
        <v>9371</v>
      </c>
      <c r="AJ958" s="4"/>
      <c r="AK958" s="3" t="s">
        <v>9370</v>
      </c>
      <c r="AL958" s="4"/>
      <c r="AM958" s="3" t="s">
        <v>9369</v>
      </c>
      <c r="AN958" s="4"/>
      <c r="AO958" s="3" t="s">
        <v>9368</v>
      </c>
      <c r="AP958" s="4"/>
      <c r="AQ958" s="3" t="s">
        <v>9367</v>
      </c>
      <c r="AR958" s="4"/>
      <c r="AS958" s="3" t="s">
        <v>9366</v>
      </c>
      <c r="AT958" s="4"/>
      <c r="AU958" s="3" t="s">
        <v>9365</v>
      </c>
      <c r="AV958" s="4"/>
      <c r="AW958" s="3" t="s">
        <v>9364</v>
      </c>
      <c r="AX958" s="4"/>
      <c r="AY958" s="3" t="s">
        <v>9363</v>
      </c>
      <c r="AZ958" s="4"/>
      <c r="BA958" s="3" t="s">
        <v>9362</v>
      </c>
      <c r="BB958" s="4"/>
      <c r="BC958" s="3" t="s">
        <v>9361</v>
      </c>
      <c r="BD958" s="4"/>
      <c r="BE958" s="3" t="s">
        <v>9360</v>
      </c>
    </row>
    <row r="959" spans="2:57" customFormat="1">
      <c r="B959" t="str">
        <f>IFERROR(VLOOKUP(E959,Swadesh!$C$6:$D$212,2,FALSE),"")</f>
        <v/>
      </c>
      <c r="D959" t="s">
        <v>8360</v>
      </c>
      <c r="E959" s="6" t="s">
        <v>9359</v>
      </c>
      <c r="F959" s="5">
        <v>14.24</v>
      </c>
      <c r="G959">
        <f t="shared" si="14"/>
        <v>3</v>
      </c>
      <c r="H959" s="3" t="s">
        <v>9358</v>
      </c>
      <c r="I959" s="4"/>
      <c r="J959" s="3" t="s">
        <v>9357</v>
      </c>
      <c r="K959" s="4" t="s">
        <v>9356</v>
      </c>
      <c r="L959" s="3" t="s">
        <v>9355</v>
      </c>
      <c r="M959" s="4"/>
      <c r="N959" s="3" t="s">
        <v>9354</v>
      </c>
      <c r="O959" s="4"/>
      <c r="P959" t="s">
        <v>907</v>
      </c>
      <c r="Q959" s="3"/>
      <c r="R959" s="4"/>
      <c r="S959" t="s">
        <v>907</v>
      </c>
      <c r="T959" s="3"/>
      <c r="U959" s="4"/>
      <c r="V959" s="3" t="s">
        <v>9353</v>
      </c>
      <c r="W959" s="4"/>
      <c r="X959" s="3" t="s">
        <v>9352</v>
      </c>
      <c r="Y959" s="4"/>
      <c r="Z959" t="s">
        <v>907</v>
      </c>
      <c r="AA959" s="3" t="s">
        <v>9351</v>
      </c>
      <c r="AB959" s="4"/>
      <c r="AC959" s="3" t="s">
        <v>9350</v>
      </c>
      <c r="AD959" s="4"/>
      <c r="AE959" s="3" t="s">
        <v>9349</v>
      </c>
      <c r="AF959" s="4"/>
      <c r="AG959" s="3" t="s">
        <v>9348</v>
      </c>
      <c r="AH959" s="4"/>
      <c r="AI959" s="3" t="s">
        <v>9347</v>
      </c>
      <c r="AJ959" s="4"/>
      <c r="AK959" s="3" t="s">
        <v>9346</v>
      </c>
      <c r="AL959" s="4"/>
      <c r="AM959" s="3" t="s">
        <v>9345</v>
      </c>
      <c r="AN959" s="4"/>
      <c r="AO959" s="3" t="s">
        <v>9344</v>
      </c>
      <c r="AP959" s="4" t="s">
        <v>9343</v>
      </c>
      <c r="AQ959" s="3" t="s">
        <v>9342</v>
      </c>
      <c r="AR959" s="4"/>
      <c r="AS959" s="3" t="s">
        <v>9341</v>
      </c>
      <c r="AT959" s="4"/>
      <c r="AU959" s="3" t="s">
        <v>9340</v>
      </c>
      <c r="AV959" s="4"/>
      <c r="AW959" s="3" t="s">
        <v>9339</v>
      </c>
      <c r="AX959" s="4"/>
      <c r="AY959" s="3" t="s">
        <v>9338</v>
      </c>
      <c r="AZ959" s="4"/>
      <c r="BA959" s="3" t="s">
        <v>9337</v>
      </c>
      <c r="BB959" s="4"/>
      <c r="BC959" s="3" t="s">
        <v>9336</v>
      </c>
      <c r="BD959" s="4"/>
      <c r="BE959" s="3" t="s">
        <v>9335</v>
      </c>
    </row>
    <row r="960" spans="2:57" customFormat="1">
      <c r="B960" t="str">
        <f>IFERROR(VLOOKUP(E960,Swadesh!$C$6:$D$212,2,FALSE),"")</f>
        <v/>
      </c>
      <c r="D960" t="s">
        <v>8360</v>
      </c>
      <c r="E960" s="6" t="s">
        <v>9334</v>
      </c>
      <c r="F960" s="5">
        <v>14.25</v>
      </c>
      <c r="G960">
        <f t="shared" si="14"/>
        <v>3</v>
      </c>
      <c r="H960" s="3" t="s">
        <v>9333</v>
      </c>
      <c r="I960" s="4" t="s">
        <v>9332</v>
      </c>
      <c r="J960" s="3" t="s">
        <v>9331</v>
      </c>
      <c r="K960" s="4" t="s">
        <v>9330</v>
      </c>
      <c r="L960" s="3" t="s">
        <v>9329</v>
      </c>
      <c r="M960" s="4"/>
      <c r="N960" s="3" t="s">
        <v>9328</v>
      </c>
      <c r="O960" s="4"/>
      <c r="P960" t="s">
        <v>907</v>
      </c>
      <c r="Q960" s="3" t="s">
        <v>9327</v>
      </c>
      <c r="R960" s="4" t="s">
        <v>3940</v>
      </c>
      <c r="S960" t="s">
        <v>907</v>
      </c>
      <c r="T960" s="3" t="s">
        <v>9326</v>
      </c>
      <c r="U960" s="4"/>
      <c r="V960" s="3" t="s">
        <v>9325</v>
      </c>
      <c r="W960" s="4"/>
      <c r="X960" s="3" t="s">
        <v>9324</v>
      </c>
      <c r="Y960" s="4" t="s">
        <v>9323</v>
      </c>
      <c r="Z960" t="s">
        <v>907</v>
      </c>
      <c r="AA960" s="3" t="s">
        <v>9322</v>
      </c>
      <c r="AB960" s="4" t="s">
        <v>9321</v>
      </c>
      <c r="AC960" s="3" t="s">
        <v>9320</v>
      </c>
      <c r="AD960" s="4"/>
      <c r="AE960" s="3" t="s">
        <v>9319</v>
      </c>
      <c r="AF960" s="4"/>
      <c r="AG960" s="3" t="s">
        <v>9318</v>
      </c>
      <c r="AH960" s="4"/>
      <c r="AI960" s="3" t="s">
        <v>9317</v>
      </c>
      <c r="AJ960" s="4"/>
      <c r="AK960" s="3" t="s">
        <v>9316</v>
      </c>
      <c r="AL960" s="4"/>
      <c r="AM960" s="3" t="s">
        <v>9315</v>
      </c>
      <c r="AN960" s="4"/>
      <c r="AO960" s="3" t="s">
        <v>9314</v>
      </c>
      <c r="AP960" s="4"/>
      <c r="AQ960" s="3" t="s">
        <v>9313</v>
      </c>
      <c r="AR960" s="4"/>
      <c r="AS960" s="3" t="s">
        <v>9312</v>
      </c>
      <c r="AT960" s="4"/>
      <c r="AU960" s="3" t="s">
        <v>9311</v>
      </c>
      <c r="AV960" s="4" t="s">
        <v>9310</v>
      </c>
      <c r="AW960" s="3" t="s">
        <v>9309</v>
      </c>
      <c r="AX960" s="4"/>
      <c r="AY960" s="3" t="s">
        <v>9308</v>
      </c>
      <c r="AZ960" s="4"/>
      <c r="BA960" s="3" t="s">
        <v>9307</v>
      </c>
      <c r="BB960" s="4"/>
      <c r="BC960" s="3" t="s">
        <v>9306</v>
      </c>
      <c r="BD960" s="4" t="s">
        <v>9305</v>
      </c>
      <c r="BE960" s="3" t="s">
        <v>9304</v>
      </c>
    </row>
    <row r="961" spans="2:57" customFormat="1">
      <c r="B961" t="str">
        <f>IFERROR(VLOOKUP(E961,Swadesh!$C$6:$D$212,2,FALSE),"")</f>
        <v/>
      </c>
      <c r="D961" t="s">
        <v>8360</v>
      </c>
      <c r="E961" s="6" t="s">
        <v>9303</v>
      </c>
      <c r="F961" s="5">
        <v>14.252000000000001</v>
      </c>
      <c r="G961">
        <f t="shared" si="14"/>
        <v>4</v>
      </c>
      <c r="H961" s="3" t="s">
        <v>9302</v>
      </c>
      <c r="I961" s="4"/>
      <c r="J961" s="3" t="s">
        <v>9301</v>
      </c>
      <c r="K961" s="4"/>
      <c r="L961" s="3" t="s">
        <v>9300</v>
      </c>
      <c r="M961" s="4"/>
      <c r="N961" s="3" t="s">
        <v>9299</v>
      </c>
      <c r="O961" s="4"/>
      <c r="P961" t="s">
        <v>907</v>
      </c>
      <c r="Q961" s="3"/>
      <c r="R961" s="4"/>
      <c r="S961" t="s">
        <v>907</v>
      </c>
      <c r="T961" s="3" t="s">
        <v>9298</v>
      </c>
      <c r="U961" s="4"/>
      <c r="V961" s="3"/>
      <c r="W961" s="4"/>
      <c r="X961" s="3"/>
      <c r="Y961" s="4"/>
      <c r="Z961" t="s">
        <v>907</v>
      </c>
      <c r="AA961" s="3" t="s">
        <v>9297</v>
      </c>
      <c r="AB961" s="4"/>
      <c r="AC961" s="3" t="s">
        <v>9296</v>
      </c>
      <c r="AD961" s="4"/>
      <c r="AE961" s="3" t="s">
        <v>9295</v>
      </c>
      <c r="AF961" s="4"/>
      <c r="AG961" s="3" t="s">
        <v>9294</v>
      </c>
      <c r="AH961" s="4"/>
      <c r="AI961" s="3" t="s">
        <v>9293</v>
      </c>
      <c r="AJ961" s="4"/>
      <c r="AK961" s="3" t="s">
        <v>9292</v>
      </c>
      <c r="AL961" s="4"/>
      <c r="AM961" s="3" t="s">
        <v>9291</v>
      </c>
      <c r="AN961" s="4"/>
      <c r="AO961" s="3" t="s">
        <v>9290</v>
      </c>
      <c r="AP961" s="4"/>
      <c r="AQ961" s="3" t="s">
        <v>9289</v>
      </c>
      <c r="AR961" s="4"/>
      <c r="AS961" s="3" t="s">
        <v>923</v>
      </c>
      <c r="AT961" s="4"/>
      <c r="AU961" s="3" t="s">
        <v>9288</v>
      </c>
      <c r="AV961" s="4"/>
      <c r="AW961" s="3" t="s">
        <v>9287</v>
      </c>
      <c r="AX961" s="4"/>
      <c r="AY961" s="3" t="s">
        <v>9286</v>
      </c>
      <c r="AZ961" s="4"/>
      <c r="BA961" s="3" t="s">
        <v>9285</v>
      </c>
      <c r="BB961" s="4"/>
      <c r="BC961" s="3" t="s">
        <v>9284</v>
      </c>
      <c r="BD961" s="4"/>
      <c r="BE961" s="3" t="s">
        <v>9283</v>
      </c>
    </row>
    <row r="962" spans="2:57" customFormat="1">
      <c r="B962" t="str">
        <f>IFERROR(VLOOKUP(E962,Swadesh!$C$6:$D$212,2,FALSE),"")</f>
        <v/>
      </c>
      <c r="D962" t="s">
        <v>8360</v>
      </c>
      <c r="E962" s="6" t="s">
        <v>9282</v>
      </c>
      <c r="F962" s="5">
        <v>14.26</v>
      </c>
      <c r="G962">
        <f t="shared" si="14"/>
        <v>3</v>
      </c>
      <c r="H962" s="3" t="s">
        <v>9281</v>
      </c>
      <c r="I962" s="4" t="s">
        <v>9280</v>
      </c>
      <c r="J962" s="3" t="s">
        <v>9279</v>
      </c>
      <c r="K962" s="4"/>
      <c r="L962" s="3" t="s">
        <v>9278</v>
      </c>
      <c r="M962" s="4"/>
      <c r="N962" s="3" t="s">
        <v>9277</v>
      </c>
      <c r="O962" s="4"/>
      <c r="P962" t="s">
        <v>907</v>
      </c>
      <c r="Q962" s="3"/>
      <c r="R962" s="4" t="s">
        <v>9276</v>
      </c>
      <c r="S962" t="s">
        <v>907</v>
      </c>
      <c r="T962" s="3"/>
      <c r="U962" s="4" t="s">
        <v>9275</v>
      </c>
      <c r="V962" s="3"/>
      <c r="W962" s="4"/>
      <c r="X962" s="3"/>
      <c r="Y962" s="4"/>
      <c r="Z962" t="s">
        <v>907</v>
      </c>
      <c r="AA962" s="3"/>
      <c r="AB962" s="4"/>
      <c r="AC962" s="3" t="s">
        <v>5899</v>
      </c>
      <c r="AD962" s="4"/>
      <c r="AE962" s="3" t="s">
        <v>9274</v>
      </c>
      <c r="AF962" s="4"/>
      <c r="AG962" s="3" t="s">
        <v>9273</v>
      </c>
      <c r="AH962" s="4"/>
      <c r="AI962" s="3" t="s">
        <v>9272</v>
      </c>
      <c r="AJ962" s="4"/>
      <c r="AK962" s="3" t="s">
        <v>9271</v>
      </c>
      <c r="AL962" s="4" t="s">
        <v>9270</v>
      </c>
      <c r="AM962" s="3" t="s">
        <v>5899</v>
      </c>
      <c r="AN962" s="4"/>
      <c r="AO962" s="3" t="s">
        <v>9269</v>
      </c>
      <c r="AP962" s="4"/>
      <c r="AQ962" s="3" t="s">
        <v>9268</v>
      </c>
      <c r="AR962" s="4"/>
      <c r="AS962" s="3" t="s">
        <v>9267</v>
      </c>
      <c r="AT962" s="4"/>
      <c r="AU962" s="3" t="s">
        <v>9266</v>
      </c>
      <c r="AV962" s="4"/>
      <c r="AW962" s="3" t="s">
        <v>9265</v>
      </c>
      <c r="AX962" s="4"/>
      <c r="AY962" s="3" t="s">
        <v>9264</v>
      </c>
      <c r="AZ962" s="4"/>
      <c r="BA962" s="3" t="s">
        <v>9263</v>
      </c>
      <c r="BB962" s="4"/>
      <c r="BC962" s="3" t="s">
        <v>9262</v>
      </c>
      <c r="BD962" s="4"/>
      <c r="BE962" s="3" t="s">
        <v>9261</v>
      </c>
    </row>
    <row r="963" spans="2:57" customFormat="1">
      <c r="B963" t="str">
        <f>IFERROR(VLOOKUP(E963,Swadesh!$C$6:$D$212,2,FALSE),"")</f>
        <v/>
      </c>
      <c r="D963" t="s">
        <v>8360</v>
      </c>
      <c r="E963" s="6" t="s">
        <v>9260</v>
      </c>
      <c r="F963" s="5">
        <v>14.27</v>
      </c>
      <c r="G963">
        <f t="shared" ref="G963:G1026" si="15">LEN(F963)-2</f>
        <v>3</v>
      </c>
      <c r="H963" s="3" t="s">
        <v>9259</v>
      </c>
      <c r="I963" s="4"/>
      <c r="J963" s="3" t="s">
        <v>9258</v>
      </c>
      <c r="K963" s="4" t="s">
        <v>959</v>
      </c>
      <c r="L963" s="3" t="s">
        <v>9257</v>
      </c>
      <c r="M963" s="4"/>
      <c r="N963" s="3" t="s">
        <v>9256</v>
      </c>
      <c r="O963" s="4"/>
      <c r="P963" t="s">
        <v>907</v>
      </c>
      <c r="Q963" s="3" t="s">
        <v>9255</v>
      </c>
      <c r="R963" s="4" t="s">
        <v>9254</v>
      </c>
      <c r="S963" t="s">
        <v>907</v>
      </c>
      <c r="T963" s="3" t="s">
        <v>9253</v>
      </c>
      <c r="U963" s="4" t="s">
        <v>9252</v>
      </c>
      <c r="V963" s="3" t="s">
        <v>9251</v>
      </c>
      <c r="W963" s="4"/>
      <c r="X963" s="3" t="s">
        <v>9250</v>
      </c>
      <c r="Y963" s="4"/>
      <c r="Z963" t="s">
        <v>907</v>
      </c>
      <c r="AA963" s="3" t="s">
        <v>9249</v>
      </c>
      <c r="AB963" s="4" t="s">
        <v>9248</v>
      </c>
      <c r="AC963" s="3" t="s">
        <v>9247</v>
      </c>
      <c r="AD963" s="4"/>
      <c r="AE963" s="3" t="s">
        <v>9246</v>
      </c>
      <c r="AF963" s="4"/>
      <c r="AG963" s="3" t="s">
        <v>9245</v>
      </c>
      <c r="AH963" s="4"/>
      <c r="AI963" s="3" t="s">
        <v>9244</v>
      </c>
      <c r="AJ963" s="4"/>
      <c r="AK963" s="3" t="s">
        <v>9243</v>
      </c>
      <c r="AL963" s="4"/>
      <c r="AM963" s="3" t="s">
        <v>9242</v>
      </c>
      <c r="AN963" s="4"/>
      <c r="AO963" s="3" t="s">
        <v>9241</v>
      </c>
      <c r="AP963" s="4"/>
      <c r="AQ963" s="3" t="s">
        <v>9240</v>
      </c>
      <c r="AR963" s="4" t="s">
        <v>9239</v>
      </c>
      <c r="AS963" s="3" t="s">
        <v>9238</v>
      </c>
      <c r="AT963" s="4"/>
      <c r="AU963" s="3" t="s">
        <v>9237</v>
      </c>
      <c r="AV963" s="4"/>
      <c r="AW963" s="3" t="s">
        <v>9236</v>
      </c>
      <c r="AX963" s="4" t="s">
        <v>9235</v>
      </c>
      <c r="AY963" s="3" t="s">
        <v>9234</v>
      </c>
      <c r="AZ963" s="4"/>
      <c r="BA963" s="3" t="s">
        <v>9233</v>
      </c>
      <c r="BB963" s="4"/>
      <c r="BC963" s="3" t="s">
        <v>9232</v>
      </c>
      <c r="BD963" s="4"/>
      <c r="BE963" s="3" t="s">
        <v>9231</v>
      </c>
    </row>
    <row r="964" spans="2:57" customFormat="1">
      <c r="B964" t="str">
        <f>IFERROR(VLOOKUP(E964,Swadesh!$C$6:$D$212,2,FALSE),"")</f>
        <v/>
      </c>
      <c r="D964" t="s">
        <v>8360</v>
      </c>
      <c r="E964" s="6" t="s">
        <v>9230</v>
      </c>
      <c r="F964" s="5">
        <v>14.28</v>
      </c>
      <c r="G964">
        <f t="shared" si="15"/>
        <v>3</v>
      </c>
      <c r="H964" s="3" t="s">
        <v>9229</v>
      </c>
      <c r="I964" s="4"/>
      <c r="J964" s="3" t="s">
        <v>9228</v>
      </c>
      <c r="K964" s="4"/>
      <c r="L964" s="3"/>
      <c r="M964" s="4"/>
      <c r="N964" s="3" t="s">
        <v>9227</v>
      </c>
      <c r="O964" s="4"/>
      <c r="P964" t="s">
        <v>907</v>
      </c>
      <c r="Q964" s="3"/>
      <c r="R964" s="4"/>
      <c r="S964" t="s">
        <v>907</v>
      </c>
      <c r="T964" s="3" t="s">
        <v>9226</v>
      </c>
      <c r="U964" s="4"/>
      <c r="V964" s="3" t="s">
        <v>9225</v>
      </c>
      <c r="W964" s="4" t="s">
        <v>9224</v>
      </c>
      <c r="X964" s="3" t="s">
        <v>9223</v>
      </c>
      <c r="Y964" s="4"/>
      <c r="Z964" t="s">
        <v>907</v>
      </c>
      <c r="AA964" s="3"/>
      <c r="AB964" s="4"/>
      <c r="AC964" s="3" t="s">
        <v>9222</v>
      </c>
      <c r="AD964" s="4" t="s">
        <v>9221</v>
      </c>
      <c r="AE964" s="3" t="s">
        <v>9220</v>
      </c>
      <c r="AF964" s="4"/>
      <c r="AG964" s="3" t="s">
        <v>9219</v>
      </c>
      <c r="AH964" s="4" t="s">
        <v>9218</v>
      </c>
      <c r="AI964" s="3" t="s">
        <v>9217</v>
      </c>
      <c r="AJ964" s="4"/>
      <c r="AK964" s="3" t="s">
        <v>9216</v>
      </c>
      <c r="AL964" s="4"/>
      <c r="AM964" s="3" t="s">
        <v>9215</v>
      </c>
      <c r="AN964" s="4"/>
      <c r="AO964" s="3" t="s">
        <v>9214</v>
      </c>
      <c r="AP964" s="4"/>
      <c r="AQ964" s="3" t="s">
        <v>9213</v>
      </c>
      <c r="AR964" s="4"/>
      <c r="AS964" s="3" t="s">
        <v>9212</v>
      </c>
      <c r="AT964" s="4"/>
      <c r="AU964" s="3" t="s">
        <v>9211</v>
      </c>
      <c r="AV964" s="4"/>
      <c r="AW964" s="3" t="s">
        <v>9210</v>
      </c>
      <c r="AX964" s="4"/>
      <c r="AY964" s="3" t="s">
        <v>9209</v>
      </c>
      <c r="AZ964" s="4"/>
      <c r="BA964" s="3" t="s">
        <v>9208</v>
      </c>
      <c r="BB964" s="4"/>
      <c r="BC964" s="3" t="s">
        <v>9207</v>
      </c>
      <c r="BD964" s="4"/>
      <c r="BE964" s="3" t="s">
        <v>9206</v>
      </c>
    </row>
    <row r="965" spans="2:57" customFormat="1">
      <c r="B965" t="str">
        <f>IFERROR(VLOOKUP(E965,Swadesh!$C$6:$D$212,2,FALSE),"")</f>
        <v/>
      </c>
      <c r="D965" t="s">
        <v>8360</v>
      </c>
      <c r="E965" s="6" t="s">
        <v>9205</v>
      </c>
      <c r="F965" s="5">
        <v>14.29</v>
      </c>
      <c r="G965">
        <f t="shared" si="15"/>
        <v>3</v>
      </c>
      <c r="H965" s="3" t="s">
        <v>9204</v>
      </c>
      <c r="I965" s="4"/>
      <c r="J965" s="3" t="s">
        <v>9203</v>
      </c>
      <c r="K965" s="4" t="s">
        <v>959</v>
      </c>
      <c r="L965" s="3" t="s">
        <v>9202</v>
      </c>
      <c r="M965" s="4" t="s">
        <v>9201</v>
      </c>
      <c r="N965" s="3" t="s">
        <v>9200</v>
      </c>
      <c r="O965" s="4"/>
      <c r="P965" t="s">
        <v>907</v>
      </c>
      <c r="Q965" s="3"/>
      <c r="R965" s="4"/>
      <c r="S965" t="s">
        <v>907</v>
      </c>
      <c r="T965" s="3"/>
      <c r="U965" s="4"/>
      <c r="V965" s="3" t="s">
        <v>9199</v>
      </c>
      <c r="W965" s="4"/>
      <c r="X965" s="3" t="s">
        <v>9198</v>
      </c>
      <c r="Y965" s="4"/>
      <c r="Z965" t="s">
        <v>907</v>
      </c>
      <c r="AA965" s="3" t="s">
        <v>9197</v>
      </c>
      <c r="AB965" s="4"/>
      <c r="AC965" s="3" t="s">
        <v>9196</v>
      </c>
      <c r="AD965" s="4"/>
      <c r="AE965" s="3" t="s">
        <v>9195</v>
      </c>
      <c r="AF965" s="4"/>
      <c r="AG965" s="3" t="s">
        <v>9194</v>
      </c>
      <c r="AH965" s="4"/>
      <c r="AI965" s="3" t="s">
        <v>9193</v>
      </c>
      <c r="AJ965" s="4"/>
      <c r="AK965" s="3" t="s">
        <v>9192</v>
      </c>
      <c r="AL965" s="4"/>
      <c r="AM965" s="3" t="s">
        <v>9191</v>
      </c>
      <c r="AN965" s="4"/>
      <c r="AO965" s="3" t="s">
        <v>9190</v>
      </c>
      <c r="AP965" s="4"/>
      <c r="AQ965" s="3" t="s">
        <v>9189</v>
      </c>
      <c r="AR965" s="4"/>
      <c r="AS965" s="3" t="s">
        <v>9188</v>
      </c>
      <c r="AT965" s="4"/>
      <c r="AU965" s="3" t="s">
        <v>9187</v>
      </c>
      <c r="AV965" s="4"/>
      <c r="AW965" s="3" t="s">
        <v>9186</v>
      </c>
      <c r="AX965" s="4"/>
      <c r="AY965" s="3" t="s">
        <v>9185</v>
      </c>
      <c r="AZ965" s="4"/>
      <c r="BA965" s="3" t="s">
        <v>9184</v>
      </c>
      <c r="BB965" s="4"/>
      <c r="BC965" s="3" t="s">
        <v>9183</v>
      </c>
      <c r="BD965" s="4"/>
      <c r="BE965" s="3" t="s">
        <v>9182</v>
      </c>
    </row>
    <row r="966" spans="2:57" customFormat="1">
      <c r="B966" t="str">
        <f>IFERROR(VLOOKUP(E966,Swadesh!$C$6:$D$212,2,FALSE),"")</f>
        <v/>
      </c>
      <c r="D966" t="s">
        <v>8360</v>
      </c>
      <c r="E966" s="6" t="s">
        <v>9181</v>
      </c>
      <c r="F966" s="5">
        <v>14.31</v>
      </c>
      <c r="G966">
        <f t="shared" si="15"/>
        <v>3</v>
      </c>
      <c r="H966" s="3" t="s">
        <v>9180</v>
      </c>
      <c r="I966" s="4"/>
      <c r="J966" s="3" t="s">
        <v>9179</v>
      </c>
      <c r="K966" s="4"/>
      <c r="L966" s="3" t="s">
        <v>9178</v>
      </c>
      <c r="M966" s="4"/>
      <c r="N966" s="3" t="s">
        <v>9177</v>
      </c>
      <c r="O966" s="4"/>
      <c r="P966" t="s">
        <v>907</v>
      </c>
      <c r="Q966" s="3"/>
      <c r="R966" s="4"/>
      <c r="S966" t="s">
        <v>907</v>
      </c>
      <c r="T966" s="3" t="s">
        <v>9176</v>
      </c>
      <c r="U966" s="4"/>
      <c r="V966" s="3" t="s">
        <v>9175</v>
      </c>
      <c r="W966" s="4"/>
      <c r="X966" s="3" t="s">
        <v>9174</v>
      </c>
      <c r="Y966" s="4"/>
      <c r="Z966" t="s">
        <v>907</v>
      </c>
      <c r="AA966" s="3" t="s">
        <v>9173</v>
      </c>
      <c r="AB966" s="4" t="s">
        <v>9172</v>
      </c>
      <c r="AC966" s="3" t="s">
        <v>9171</v>
      </c>
      <c r="AD966" s="4"/>
      <c r="AE966" s="3" t="s">
        <v>9170</v>
      </c>
      <c r="AF966" s="4"/>
      <c r="AG966" s="3" t="s">
        <v>9169</v>
      </c>
      <c r="AH966" s="4"/>
      <c r="AI966" s="3" t="s">
        <v>9168</v>
      </c>
      <c r="AJ966" s="4"/>
      <c r="AK966" s="3" t="s">
        <v>9167</v>
      </c>
      <c r="AL966" s="4"/>
      <c r="AM966" s="3" t="s">
        <v>9166</v>
      </c>
      <c r="AN966" s="4"/>
      <c r="AO966" s="3" t="s">
        <v>9165</v>
      </c>
      <c r="AP966" s="4"/>
      <c r="AQ966" s="3" t="s">
        <v>9164</v>
      </c>
      <c r="AR966" s="4"/>
      <c r="AS966" s="3" t="s">
        <v>9163</v>
      </c>
      <c r="AT966" s="4"/>
      <c r="AU966" s="3" t="s">
        <v>9162</v>
      </c>
      <c r="AV966" s="4"/>
      <c r="AW966" s="3" t="s">
        <v>9161</v>
      </c>
      <c r="AX966" s="4"/>
      <c r="AY966" s="3" t="s">
        <v>9160</v>
      </c>
      <c r="AZ966" s="4"/>
      <c r="BA966" s="3" t="s">
        <v>9159</v>
      </c>
      <c r="BB966" s="4"/>
      <c r="BC966" s="3" t="s">
        <v>9158</v>
      </c>
      <c r="BD966" s="4"/>
      <c r="BE966" s="3" t="s">
        <v>9157</v>
      </c>
    </row>
    <row r="967" spans="2:57" customFormat="1">
      <c r="B967" t="str">
        <f>IFERROR(VLOOKUP(E967,Swadesh!$C$6:$D$212,2,FALSE),"")</f>
        <v/>
      </c>
      <c r="D967" t="s">
        <v>8360</v>
      </c>
      <c r="E967" s="6" t="s">
        <v>9156</v>
      </c>
      <c r="F967" s="5">
        <v>14.32</v>
      </c>
      <c r="G967">
        <f t="shared" si="15"/>
        <v>3</v>
      </c>
      <c r="H967" s="3" t="s">
        <v>9155</v>
      </c>
      <c r="I967" s="4" t="s">
        <v>9154</v>
      </c>
      <c r="J967" s="3" t="s">
        <v>9153</v>
      </c>
      <c r="K967" s="4" t="s">
        <v>1129</v>
      </c>
      <c r="L967" s="3" t="s">
        <v>9152</v>
      </c>
      <c r="M967" s="4"/>
      <c r="N967" s="3" t="s">
        <v>9151</v>
      </c>
      <c r="O967" s="4"/>
      <c r="P967" t="s">
        <v>907</v>
      </c>
      <c r="Q967" s="3"/>
      <c r="R967" s="4" t="s">
        <v>9150</v>
      </c>
      <c r="S967" t="s">
        <v>907</v>
      </c>
      <c r="T967" s="3" t="s">
        <v>9149</v>
      </c>
      <c r="U967" s="4"/>
      <c r="V967" s="3"/>
      <c r="W967" s="4"/>
      <c r="X967" s="3" t="s">
        <v>9148</v>
      </c>
      <c r="Y967" s="4"/>
      <c r="Z967" t="s">
        <v>907</v>
      </c>
      <c r="AA967" s="3"/>
      <c r="AB967" s="4"/>
      <c r="AC967" s="3" t="s">
        <v>9147</v>
      </c>
      <c r="AD967" s="4"/>
      <c r="AE967" s="3" t="s">
        <v>9146</v>
      </c>
      <c r="AF967" s="4"/>
      <c r="AG967" s="3" t="s">
        <v>9145</v>
      </c>
      <c r="AH967" s="4"/>
      <c r="AI967" s="3" t="s">
        <v>9144</v>
      </c>
      <c r="AJ967" s="4"/>
      <c r="AK967" s="3" t="s">
        <v>9143</v>
      </c>
      <c r="AL967" s="4"/>
      <c r="AM967" s="3" t="s">
        <v>9142</v>
      </c>
      <c r="AN967" s="4"/>
      <c r="AO967" s="3" t="s">
        <v>9141</v>
      </c>
      <c r="AP967" s="4"/>
      <c r="AQ967" s="3" t="s">
        <v>9140</v>
      </c>
      <c r="AR967" s="4"/>
      <c r="AS967" s="3" t="s">
        <v>9139</v>
      </c>
      <c r="AT967" s="4"/>
      <c r="AU967" s="3" t="s">
        <v>9138</v>
      </c>
      <c r="AV967" s="4"/>
      <c r="AW967" s="3" t="s">
        <v>9137</v>
      </c>
      <c r="AX967" s="4"/>
      <c r="AY967" s="3" t="s">
        <v>9136</v>
      </c>
      <c r="AZ967" s="4"/>
      <c r="BA967" s="3" t="s">
        <v>9135</v>
      </c>
      <c r="BB967" s="4"/>
      <c r="BC967" s="3" t="s">
        <v>9134</v>
      </c>
      <c r="BD967" s="4"/>
      <c r="BE967" s="3" t="s">
        <v>9133</v>
      </c>
    </row>
    <row r="968" spans="2:57" customFormat="1">
      <c r="B968" t="str">
        <f>IFERROR(VLOOKUP(E968,Swadesh!$C$6:$D$212,2,FALSE),"")</f>
        <v/>
      </c>
      <c r="D968" t="s">
        <v>8360</v>
      </c>
      <c r="E968" s="6" t="s">
        <v>9132</v>
      </c>
      <c r="F968" s="5">
        <v>14.33</v>
      </c>
      <c r="G968">
        <f t="shared" si="15"/>
        <v>3</v>
      </c>
      <c r="H968" s="3" t="s">
        <v>9131</v>
      </c>
      <c r="I968" s="4"/>
      <c r="J968" s="3" t="s">
        <v>9130</v>
      </c>
      <c r="K968" s="4" t="s">
        <v>9129</v>
      </c>
      <c r="L968" s="3" t="s">
        <v>9128</v>
      </c>
      <c r="M968" s="4"/>
      <c r="N968" s="3" t="s">
        <v>9127</v>
      </c>
      <c r="O968" s="4"/>
      <c r="P968" t="s">
        <v>907</v>
      </c>
      <c r="Q968" s="3"/>
      <c r="R968" s="4"/>
      <c r="S968" t="s">
        <v>907</v>
      </c>
      <c r="T968" s="3"/>
      <c r="U968" s="4"/>
      <c r="V968" s="3"/>
      <c r="W968" s="4"/>
      <c r="X968" s="3" t="s">
        <v>9126</v>
      </c>
      <c r="Y968" s="4"/>
      <c r="Z968" t="s">
        <v>907</v>
      </c>
      <c r="AA968" s="3"/>
      <c r="AB968" s="4"/>
      <c r="AC968" s="3" t="s">
        <v>9125</v>
      </c>
      <c r="AD968" s="4"/>
      <c r="AE968" s="3" t="s">
        <v>9124</v>
      </c>
      <c r="AF968" s="4" t="s">
        <v>9123</v>
      </c>
      <c r="AG968" s="3" t="s">
        <v>9122</v>
      </c>
      <c r="AH968" s="4"/>
      <c r="AI968" s="3" t="s">
        <v>9121</v>
      </c>
      <c r="AJ968" s="4"/>
      <c r="AK968" s="3" t="s">
        <v>9120</v>
      </c>
      <c r="AL968" s="4"/>
      <c r="AM968" s="3" t="s">
        <v>9119</v>
      </c>
      <c r="AN968" s="4"/>
      <c r="AO968" s="3" t="s">
        <v>9118</v>
      </c>
      <c r="AP968" s="4"/>
      <c r="AQ968" s="3" t="s">
        <v>9117</v>
      </c>
      <c r="AR968" s="4"/>
      <c r="AS968" s="3" t="s">
        <v>4780</v>
      </c>
      <c r="AT968" s="4"/>
      <c r="AU968" s="3" t="s">
        <v>9116</v>
      </c>
      <c r="AV968" s="4"/>
      <c r="AW968" s="3" t="s">
        <v>9115</v>
      </c>
      <c r="AX968" s="4"/>
      <c r="AY968" s="3" t="s">
        <v>9114</v>
      </c>
      <c r="AZ968" s="4"/>
      <c r="BA968" s="3" t="s">
        <v>9113</v>
      </c>
      <c r="BB968" s="4"/>
      <c r="BC968" s="3" t="s">
        <v>9112</v>
      </c>
      <c r="BD968" s="4"/>
      <c r="BE968" s="3" t="s">
        <v>9111</v>
      </c>
    </row>
    <row r="969" spans="2:57" customFormat="1">
      <c r="B969" t="str">
        <f>IFERROR(VLOOKUP(E969,Swadesh!$C$6:$D$212,2,FALSE),"")</f>
        <v/>
      </c>
      <c r="D969" t="s">
        <v>8360</v>
      </c>
      <c r="E969" s="6" t="s">
        <v>9110</v>
      </c>
      <c r="F969" s="5">
        <v>14.331</v>
      </c>
      <c r="G969">
        <f t="shared" si="15"/>
        <v>4</v>
      </c>
      <c r="H969" s="3" t="s">
        <v>9109</v>
      </c>
      <c r="I969" s="4"/>
      <c r="J969" s="3" t="s">
        <v>9108</v>
      </c>
      <c r="K969" s="4"/>
      <c r="L969" s="3" t="s">
        <v>9107</v>
      </c>
      <c r="M969" s="4"/>
      <c r="N969" s="3" t="s">
        <v>9106</v>
      </c>
      <c r="O969" s="4"/>
      <c r="P969" t="s">
        <v>907</v>
      </c>
      <c r="Q969" s="3"/>
      <c r="R969" s="4"/>
      <c r="S969" t="s">
        <v>907</v>
      </c>
      <c r="T969" s="3" t="s">
        <v>9105</v>
      </c>
      <c r="U969" s="4"/>
      <c r="V969" s="3" t="s">
        <v>9104</v>
      </c>
      <c r="W969" s="4"/>
      <c r="X969" s="3" t="s">
        <v>9103</v>
      </c>
      <c r="Y969" s="4"/>
      <c r="Z969" t="s">
        <v>907</v>
      </c>
      <c r="AA969" s="3" t="s">
        <v>9102</v>
      </c>
      <c r="AB969" s="4"/>
      <c r="AC969" s="3" t="s">
        <v>9101</v>
      </c>
      <c r="AD969" s="4"/>
      <c r="AE969" s="3" t="s">
        <v>9100</v>
      </c>
      <c r="AF969" s="4"/>
      <c r="AG969" s="3"/>
      <c r="AH969" s="4"/>
      <c r="AI969" s="3" t="s">
        <v>9099</v>
      </c>
      <c r="AJ969" s="4"/>
      <c r="AK969" s="3" t="s">
        <v>9098</v>
      </c>
      <c r="AL969" s="4"/>
      <c r="AM969" s="3" t="s">
        <v>9097</v>
      </c>
      <c r="AN969" s="4"/>
      <c r="AO969" s="3"/>
      <c r="AP969" s="4"/>
      <c r="AQ969" s="3" t="s">
        <v>9096</v>
      </c>
      <c r="AR969" s="4"/>
      <c r="AS969" s="3" t="s">
        <v>9095</v>
      </c>
      <c r="AT969" s="4"/>
      <c r="AU969" s="3" t="s">
        <v>9094</v>
      </c>
      <c r="AV969" s="4"/>
      <c r="AW969" s="3" t="s">
        <v>9093</v>
      </c>
      <c r="AX969" s="4"/>
      <c r="AY969" s="3" t="s">
        <v>9092</v>
      </c>
      <c r="AZ969" s="4"/>
      <c r="BA969" s="3" t="s">
        <v>9091</v>
      </c>
      <c r="BB969" s="4"/>
      <c r="BC969" s="3" t="s">
        <v>9090</v>
      </c>
      <c r="BD969" s="4"/>
      <c r="BE969" s="3" t="s">
        <v>9089</v>
      </c>
    </row>
    <row r="970" spans="2:57" customFormat="1">
      <c r="B970" t="str">
        <f>IFERROR(VLOOKUP(E970,Swadesh!$C$6:$D$212,2,FALSE),"")</f>
        <v/>
      </c>
      <c r="D970" t="s">
        <v>8360</v>
      </c>
      <c r="E970" s="6" t="s">
        <v>9088</v>
      </c>
      <c r="F970" s="5">
        <v>14.332000000000001</v>
      </c>
      <c r="G970">
        <f t="shared" si="15"/>
        <v>4</v>
      </c>
      <c r="H970" s="3" t="s">
        <v>9087</v>
      </c>
      <c r="I970" s="4"/>
      <c r="J970" s="3" t="s">
        <v>9086</v>
      </c>
      <c r="K970" s="4" t="s">
        <v>9085</v>
      </c>
      <c r="L970" s="3" t="s">
        <v>9084</v>
      </c>
      <c r="M970" s="4" t="s">
        <v>9083</v>
      </c>
      <c r="N970" s="3" t="s">
        <v>9082</v>
      </c>
      <c r="O970" s="4"/>
      <c r="P970" t="s">
        <v>907</v>
      </c>
      <c r="Q970" s="3"/>
      <c r="R970" s="4" t="s">
        <v>9081</v>
      </c>
      <c r="S970" t="s">
        <v>907</v>
      </c>
      <c r="T970" s="3" t="s">
        <v>9080</v>
      </c>
      <c r="U970" s="4"/>
      <c r="V970" s="3"/>
      <c r="W970" s="4"/>
      <c r="X970" s="3" t="s">
        <v>9079</v>
      </c>
      <c r="Y970" s="4"/>
      <c r="Z970" t="s">
        <v>907</v>
      </c>
      <c r="AA970" s="3" t="s">
        <v>9078</v>
      </c>
      <c r="AB970" s="4"/>
      <c r="AC970" s="3" t="s">
        <v>9077</v>
      </c>
      <c r="AD970" s="4"/>
      <c r="AE970" s="3" t="s">
        <v>9076</v>
      </c>
      <c r="AF970" s="4"/>
      <c r="AG970" s="3"/>
      <c r="AH970" s="4"/>
      <c r="AI970" s="3" t="s">
        <v>9075</v>
      </c>
      <c r="AJ970" s="4"/>
      <c r="AK970" s="3" t="s">
        <v>9074</v>
      </c>
      <c r="AL970" s="4"/>
      <c r="AM970" s="3" t="s">
        <v>9073</v>
      </c>
      <c r="AN970" s="4"/>
      <c r="AO970" s="3"/>
      <c r="AP970" s="4"/>
      <c r="AQ970" s="3" t="s">
        <v>9072</v>
      </c>
      <c r="AR970" s="4"/>
      <c r="AS970" s="3" t="s">
        <v>923</v>
      </c>
      <c r="AT970" s="4"/>
      <c r="AU970" s="3" t="s">
        <v>9071</v>
      </c>
      <c r="AV970" s="4"/>
      <c r="AW970" s="3" t="s">
        <v>9070</v>
      </c>
      <c r="AX970" s="4"/>
      <c r="AY970" s="3" t="s">
        <v>9069</v>
      </c>
      <c r="AZ970" s="4"/>
      <c r="BA970" s="3" t="s">
        <v>9068</v>
      </c>
      <c r="BB970" s="4"/>
      <c r="BC970" s="3" t="s">
        <v>9067</v>
      </c>
      <c r="BD970" s="4"/>
      <c r="BE970" s="3" t="s">
        <v>9066</v>
      </c>
    </row>
    <row r="971" spans="2:57" customFormat="1">
      <c r="B971" t="str">
        <f>IFERROR(VLOOKUP(E971,Swadesh!$C$6:$D$212,2,FALSE),"")</f>
        <v/>
      </c>
      <c r="D971" t="s">
        <v>8360</v>
      </c>
      <c r="E971" s="6" t="s">
        <v>9065</v>
      </c>
      <c r="F971" s="5">
        <v>14.34</v>
      </c>
      <c r="G971">
        <f t="shared" si="15"/>
        <v>3</v>
      </c>
      <c r="H971" s="3" t="s">
        <v>9064</v>
      </c>
      <c r="I971" s="4"/>
      <c r="J971" s="3" t="s">
        <v>9063</v>
      </c>
      <c r="K971" s="4" t="s">
        <v>959</v>
      </c>
      <c r="L971" s="3" t="s">
        <v>9062</v>
      </c>
      <c r="M971" s="4"/>
      <c r="N971" s="3" t="s">
        <v>9061</v>
      </c>
      <c r="O971" s="4"/>
      <c r="P971" t="s">
        <v>907</v>
      </c>
      <c r="Q971" s="3"/>
      <c r="R971" s="4"/>
      <c r="S971" t="s">
        <v>907</v>
      </c>
      <c r="T971" s="3"/>
      <c r="U971" s="4"/>
      <c r="V971" s="3"/>
      <c r="W971" s="4"/>
      <c r="X971" s="3" t="s">
        <v>9060</v>
      </c>
      <c r="Y971" s="4"/>
      <c r="Z971" t="s">
        <v>907</v>
      </c>
      <c r="AA971" s="3" t="s">
        <v>9059</v>
      </c>
      <c r="AB971" s="4" t="s">
        <v>9058</v>
      </c>
      <c r="AC971" s="3" t="s">
        <v>9057</v>
      </c>
      <c r="AD971" s="4"/>
      <c r="AE971" s="3" t="s">
        <v>9056</v>
      </c>
      <c r="AF971" s="4"/>
      <c r="AG971" s="3" t="s">
        <v>9055</v>
      </c>
      <c r="AH971" s="4"/>
      <c r="AI971" s="3" t="s">
        <v>9054</v>
      </c>
      <c r="AJ971" s="4"/>
      <c r="AK971" s="3" t="s">
        <v>9053</v>
      </c>
      <c r="AL971" s="4" t="s">
        <v>9052</v>
      </c>
      <c r="AM971" s="3" t="s">
        <v>9051</v>
      </c>
      <c r="AN971" s="4"/>
      <c r="AO971" s="3" t="s">
        <v>9050</v>
      </c>
      <c r="AP971" s="4"/>
      <c r="AQ971" s="3" t="s">
        <v>9049</v>
      </c>
      <c r="AR971" s="4"/>
      <c r="AS971" s="3" t="s">
        <v>9048</v>
      </c>
      <c r="AT971" s="4"/>
      <c r="AU971" s="3" t="s">
        <v>9047</v>
      </c>
      <c r="AV971" s="4"/>
      <c r="AW971" s="3" t="s">
        <v>9046</v>
      </c>
      <c r="AX971" s="4"/>
      <c r="AY971" s="3" t="s">
        <v>9045</v>
      </c>
      <c r="AZ971" s="4"/>
      <c r="BA971" s="3" t="s">
        <v>9044</v>
      </c>
      <c r="BB971" s="4"/>
      <c r="BC971" s="3" t="s">
        <v>9043</v>
      </c>
      <c r="BD971" s="4"/>
      <c r="BE971" s="3" t="s">
        <v>9042</v>
      </c>
    </row>
    <row r="972" spans="2:57" customFormat="1">
      <c r="B972" t="str">
        <f>IFERROR(VLOOKUP(E972,Swadesh!$C$6:$D$212,2,FALSE),"")</f>
        <v/>
      </c>
      <c r="D972" t="s">
        <v>8360</v>
      </c>
      <c r="E972" s="6" t="s">
        <v>9041</v>
      </c>
      <c r="F972" s="5">
        <v>14.35</v>
      </c>
      <c r="G972">
        <f t="shared" si="15"/>
        <v>3</v>
      </c>
      <c r="H972" s="3" t="s">
        <v>9040</v>
      </c>
      <c r="I972" s="4"/>
      <c r="J972" s="3" t="s">
        <v>9039</v>
      </c>
      <c r="K972" s="4"/>
      <c r="L972" s="3" t="s">
        <v>9038</v>
      </c>
      <c r="M972" s="4"/>
      <c r="N972" s="3" t="s">
        <v>9037</v>
      </c>
      <c r="O972" s="4"/>
      <c r="P972" t="s">
        <v>907</v>
      </c>
      <c r="Q972" s="3"/>
      <c r="R972" s="4"/>
      <c r="S972" t="s">
        <v>907</v>
      </c>
      <c r="T972" s="3" t="s">
        <v>9036</v>
      </c>
      <c r="U972" s="4" t="s">
        <v>9035</v>
      </c>
      <c r="V972" s="3" t="s">
        <v>9034</v>
      </c>
      <c r="W972" s="4"/>
      <c r="X972" s="3" t="s">
        <v>9033</v>
      </c>
      <c r="Y972" s="4"/>
      <c r="Z972" t="s">
        <v>907</v>
      </c>
      <c r="AA972" s="3" t="s">
        <v>9032</v>
      </c>
      <c r="AB972" s="4"/>
      <c r="AC972" s="3" t="s">
        <v>9031</v>
      </c>
      <c r="AD972" s="4"/>
      <c r="AE972" s="3" t="s">
        <v>9030</v>
      </c>
      <c r="AF972" s="4"/>
      <c r="AG972" s="3" t="s">
        <v>9029</v>
      </c>
      <c r="AH972" s="4"/>
      <c r="AI972" s="3" t="s">
        <v>9028</v>
      </c>
      <c r="AJ972" s="4"/>
      <c r="AK972" s="3" t="s">
        <v>9027</v>
      </c>
      <c r="AL972" s="4"/>
      <c r="AM972" s="3" t="s">
        <v>9026</v>
      </c>
      <c r="AN972" s="4"/>
      <c r="AO972" s="3" t="s">
        <v>9025</v>
      </c>
      <c r="AP972" s="4"/>
      <c r="AQ972" s="3" t="s">
        <v>9024</v>
      </c>
      <c r="AR972" s="4"/>
      <c r="AS972" s="3" t="s">
        <v>9023</v>
      </c>
      <c r="AT972" s="4"/>
      <c r="AU972" s="3" t="s">
        <v>9022</v>
      </c>
      <c r="AV972" s="4"/>
      <c r="AW972" s="3" t="s">
        <v>9021</v>
      </c>
      <c r="AX972" s="4"/>
      <c r="AY972" s="3" t="s">
        <v>9020</v>
      </c>
      <c r="AZ972" s="4"/>
      <c r="BA972" s="3" t="s">
        <v>9019</v>
      </c>
      <c r="BB972" s="4"/>
      <c r="BC972" s="3" t="s">
        <v>9018</v>
      </c>
      <c r="BD972" s="4"/>
      <c r="BE972" s="3" t="s">
        <v>9017</v>
      </c>
    </row>
    <row r="973" spans="2:57" customFormat="1">
      <c r="B973">
        <f>IFERROR(VLOOKUP(E973,Swadesh!$C$6:$D$212,2,FALSE),"")</f>
        <v>178</v>
      </c>
      <c r="D973" t="s">
        <v>8360</v>
      </c>
      <c r="E973" s="6" t="s">
        <v>9016</v>
      </c>
      <c r="F973" s="5">
        <v>14.41</v>
      </c>
      <c r="G973">
        <f t="shared" si="15"/>
        <v>3</v>
      </c>
      <c r="H973" s="3" t="s">
        <v>9015</v>
      </c>
      <c r="I973" s="4" t="s">
        <v>9014</v>
      </c>
      <c r="J973" s="3" t="s">
        <v>9013</v>
      </c>
      <c r="K973" s="4"/>
      <c r="L973" s="3" t="s">
        <v>9012</v>
      </c>
      <c r="M973" s="4"/>
      <c r="N973" s="3" t="s">
        <v>9011</v>
      </c>
      <c r="O973" s="4"/>
      <c r="P973" t="s">
        <v>907</v>
      </c>
      <c r="Q973" s="3"/>
      <c r="R973" s="4" t="s">
        <v>9010</v>
      </c>
      <c r="S973" t="s">
        <v>907</v>
      </c>
      <c r="T973" s="3" t="s">
        <v>9009</v>
      </c>
      <c r="U973" s="4" t="s">
        <v>9008</v>
      </c>
      <c r="V973" s="3" t="s">
        <v>9007</v>
      </c>
      <c r="W973" s="4" t="s">
        <v>9006</v>
      </c>
      <c r="X973" s="3" t="s">
        <v>9005</v>
      </c>
      <c r="Y973" s="4"/>
      <c r="Z973" t="s">
        <v>907</v>
      </c>
      <c r="AA973" s="3" t="s">
        <v>9004</v>
      </c>
      <c r="AB973" s="4" t="s">
        <v>9003</v>
      </c>
      <c r="AC973" s="3" t="s">
        <v>9002</v>
      </c>
      <c r="AD973" s="4"/>
      <c r="AE973" s="3" t="s">
        <v>8828</v>
      </c>
      <c r="AF973" s="4"/>
      <c r="AG973" s="3" t="s">
        <v>9001</v>
      </c>
      <c r="AH973" s="4"/>
      <c r="AI973" s="3" t="s">
        <v>9000</v>
      </c>
      <c r="AJ973" s="4"/>
      <c r="AK973" s="3" t="s">
        <v>8999</v>
      </c>
      <c r="AL973" s="4"/>
      <c r="AM973" s="3" t="s">
        <v>8998</v>
      </c>
      <c r="AN973" s="4"/>
      <c r="AO973" s="3" t="s">
        <v>8997</v>
      </c>
      <c r="AP973" s="4"/>
      <c r="AQ973" s="3" t="s">
        <v>8996</v>
      </c>
      <c r="AR973" s="4"/>
      <c r="AS973" s="3" t="s">
        <v>8995</v>
      </c>
      <c r="AT973" s="4"/>
      <c r="AU973" s="3" t="s">
        <v>8994</v>
      </c>
      <c r="AV973" s="4"/>
      <c r="AW973" s="3" t="s">
        <v>8871</v>
      </c>
      <c r="AX973" s="4"/>
      <c r="AY973" s="3" t="s">
        <v>8993</v>
      </c>
      <c r="AZ973" s="4"/>
      <c r="BA973" s="3" t="s">
        <v>8992</v>
      </c>
      <c r="BB973" s="4"/>
      <c r="BC973" s="3" t="s">
        <v>8991</v>
      </c>
      <c r="BD973" s="4"/>
      <c r="BE973" s="3" t="s">
        <v>8990</v>
      </c>
    </row>
    <row r="974" spans="2:57" customFormat="1">
      <c r="B974">
        <f>IFERROR(VLOOKUP(E974,Swadesh!$C$6:$D$212,2,FALSE),"")</f>
        <v>177</v>
      </c>
      <c r="D974" t="s">
        <v>8360</v>
      </c>
      <c r="E974" s="6" t="s">
        <v>8989</v>
      </c>
      <c r="F974" s="5">
        <v>14.42</v>
      </c>
      <c r="G974">
        <f t="shared" si="15"/>
        <v>3</v>
      </c>
      <c r="H974" s="3" t="s">
        <v>8988</v>
      </c>
      <c r="I974" s="4" t="s">
        <v>8987</v>
      </c>
      <c r="J974" s="3" t="s">
        <v>8986</v>
      </c>
      <c r="K974" s="4"/>
      <c r="L974" s="3" t="s">
        <v>8985</v>
      </c>
      <c r="M974" s="4"/>
      <c r="N974" s="3" t="s">
        <v>8984</v>
      </c>
      <c r="O974" s="4"/>
      <c r="P974" t="s">
        <v>907</v>
      </c>
      <c r="Q974" s="3"/>
      <c r="R974" s="4" t="s">
        <v>8983</v>
      </c>
      <c r="S974" t="s">
        <v>907</v>
      </c>
      <c r="T974" s="3" t="s">
        <v>8982</v>
      </c>
      <c r="U974" s="4" t="s">
        <v>8981</v>
      </c>
      <c r="V974" s="3" t="s">
        <v>8980</v>
      </c>
      <c r="W974" s="4" t="s">
        <v>8979</v>
      </c>
      <c r="X974" s="3" t="s">
        <v>8978</v>
      </c>
      <c r="Y974" s="4" t="s">
        <v>8977</v>
      </c>
      <c r="Z974" t="s">
        <v>907</v>
      </c>
      <c r="AA974" s="3" t="s">
        <v>8976</v>
      </c>
      <c r="AB974" s="4" t="s">
        <v>8975</v>
      </c>
      <c r="AC974" s="3" t="s">
        <v>8974</v>
      </c>
      <c r="AD974" s="4"/>
      <c r="AE974" s="3" t="s">
        <v>8973</v>
      </c>
      <c r="AF974" s="4"/>
      <c r="AG974" s="3" t="s">
        <v>8972</v>
      </c>
      <c r="AH974" s="4"/>
      <c r="AI974" s="3" t="s">
        <v>8971</v>
      </c>
      <c r="AJ974" s="4"/>
      <c r="AK974" s="3" t="s">
        <v>8970</v>
      </c>
      <c r="AL974" s="4"/>
      <c r="AM974" s="3" t="s">
        <v>8969</v>
      </c>
      <c r="AN974" s="4"/>
      <c r="AO974" s="3" t="s">
        <v>8968</v>
      </c>
      <c r="AP974" s="4"/>
      <c r="AQ974" s="3" t="s">
        <v>8967</v>
      </c>
      <c r="AR974" s="4"/>
      <c r="AS974" s="3" t="s">
        <v>8966</v>
      </c>
      <c r="AT974" s="4"/>
      <c r="AU974" s="3" t="s">
        <v>8965</v>
      </c>
      <c r="AV974" s="4"/>
      <c r="AW974" s="3" t="s">
        <v>8964</v>
      </c>
      <c r="AX974" s="4"/>
      <c r="AY974" s="3" t="s">
        <v>8963</v>
      </c>
      <c r="AZ974" s="4"/>
      <c r="BA974" s="3" t="s">
        <v>8962</v>
      </c>
      <c r="BB974" s="4"/>
      <c r="BC974" s="3" t="s">
        <v>8961</v>
      </c>
      <c r="BD974" s="4"/>
      <c r="BE974" s="3" t="s">
        <v>8960</v>
      </c>
    </row>
    <row r="975" spans="2:57" customFormat="1">
      <c r="B975" t="str">
        <f>IFERROR(VLOOKUP(E975,Swadesh!$C$6:$D$212,2,FALSE),"")</f>
        <v/>
      </c>
      <c r="D975" t="s">
        <v>8360</v>
      </c>
      <c r="E975" s="6" t="s">
        <v>8959</v>
      </c>
      <c r="F975" s="5">
        <v>14.43</v>
      </c>
      <c r="G975">
        <f t="shared" si="15"/>
        <v>3</v>
      </c>
      <c r="H975" s="3" t="s">
        <v>8958</v>
      </c>
      <c r="I975" s="4"/>
      <c r="J975" s="3" t="s">
        <v>8957</v>
      </c>
      <c r="K975" s="4" t="s">
        <v>959</v>
      </c>
      <c r="L975" s="3" t="s">
        <v>8956</v>
      </c>
      <c r="M975" s="4"/>
      <c r="N975" s="3" t="s">
        <v>8955</v>
      </c>
      <c r="O975" s="4"/>
      <c r="P975" t="s">
        <v>907</v>
      </c>
      <c r="Q975" s="3"/>
      <c r="R975" s="4"/>
      <c r="S975" t="s">
        <v>907</v>
      </c>
      <c r="T975" s="3" t="s">
        <v>8954</v>
      </c>
      <c r="U975" s="4"/>
      <c r="V975" s="3" t="s">
        <v>8953</v>
      </c>
      <c r="W975" s="4"/>
      <c r="X975" s="3" t="s">
        <v>8952</v>
      </c>
      <c r="Y975" s="4"/>
      <c r="Z975" t="s">
        <v>907</v>
      </c>
      <c r="AA975" s="3" t="s">
        <v>8951</v>
      </c>
      <c r="AB975" s="4" t="s">
        <v>8950</v>
      </c>
      <c r="AC975" s="3" t="s">
        <v>8949</v>
      </c>
      <c r="AD975" s="4"/>
      <c r="AE975" s="3" t="s">
        <v>8948</v>
      </c>
      <c r="AF975" s="4"/>
      <c r="AG975" s="3" t="s">
        <v>8947</v>
      </c>
      <c r="AH975" s="4"/>
      <c r="AI975" s="3" t="s">
        <v>8946</v>
      </c>
      <c r="AJ975" s="4"/>
      <c r="AK975" s="3" t="s">
        <v>8945</v>
      </c>
      <c r="AL975" s="4"/>
      <c r="AM975" s="3" t="s">
        <v>8944</v>
      </c>
      <c r="AN975" s="4"/>
      <c r="AO975" s="3" t="s">
        <v>8943</v>
      </c>
      <c r="AP975" s="4"/>
      <c r="AQ975" s="3" t="s">
        <v>8942</v>
      </c>
      <c r="AR975" s="4"/>
      <c r="AS975" s="3" t="s">
        <v>923</v>
      </c>
      <c r="AT975" s="4"/>
      <c r="AU975" s="3" t="s">
        <v>8941</v>
      </c>
      <c r="AV975" s="4"/>
      <c r="AW975" s="3" t="s">
        <v>8940</v>
      </c>
      <c r="AX975" s="4"/>
      <c r="AY975" s="3" t="s">
        <v>8939</v>
      </c>
      <c r="AZ975" s="4"/>
      <c r="BA975" s="3" t="s">
        <v>8938</v>
      </c>
      <c r="BB975" s="4"/>
      <c r="BC975" s="3" t="s">
        <v>8937</v>
      </c>
      <c r="BD975" s="4"/>
      <c r="BE975" s="3" t="s">
        <v>8936</v>
      </c>
    </row>
    <row r="976" spans="2:57" customFormat="1">
      <c r="B976" t="str">
        <f>IFERROR(VLOOKUP(E976,Swadesh!$C$6:$D$212,2,FALSE),"")</f>
        <v/>
      </c>
      <c r="D976" t="s">
        <v>8360</v>
      </c>
      <c r="E976" s="6" t="s">
        <v>8935</v>
      </c>
      <c r="F976" s="5">
        <v>14.44</v>
      </c>
      <c r="G976">
        <f t="shared" si="15"/>
        <v>3</v>
      </c>
      <c r="H976" s="3" t="s">
        <v>8934</v>
      </c>
      <c r="I976" s="4" t="s">
        <v>8933</v>
      </c>
      <c r="J976" s="3" t="s">
        <v>8932</v>
      </c>
      <c r="K976" s="4" t="s">
        <v>959</v>
      </c>
      <c r="L976" s="3" t="s">
        <v>8931</v>
      </c>
      <c r="M976" s="4"/>
      <c r="N976" s="3" t="s">
        <v>8930</v>
      </c>
      <c r="O976" s="4"/>
      <c r="P976" t="s">
        <v>907</v>
      </c>
      <c r="Q976" s="3"/>
      <c r="R976" s="4"/>
      <c r="S976" t="s">
        <v>907</v>
      </c>
      <c r="T976" s="3" t="s">
        <v>8929</v>
      </c>
      <c r="U976" s="4" t="s">
        <v>8928</v>
      </c>
      <c r="V976" s="3" t="s">
        <v>8927</v>
      </c>
      <c r="W976" s="4"/>
      <c r="X976" s="3" t="s">
        <v>8926</v>
      </c>
      <c r="Y976" s="4"/>
      <c r="Z976" t="s">
        <v>907</v>
      </c>
      <c r="AA976" s="3" t="s">
        <v>8925</v>
      </c>
      <c r="AB976" s="4"/>
      <c r="AC976" s="3" t="s">
        <v>8803</v>
      </c>
      <c r="AD976" s="4"/>
      <c r="AE976" s="3" t="s">
        <v>8924</v>
      </c>
      <c r="AF976" s="4"/>
      <c r="AG976" s="3" t="s">
        <v>8923</v>
      </c>
      <c r="AH976" s="4"/>
      <c r="AI976" s="3" t="s">
        <v>8922</v>
      </c>
      <c r="AJ976" s="4"/>
      <c r="AK976" s="3" t="s">
        <v>8921</v>
      </c>
      <c r="AL976" s="4"/>
      <c r="AM976" s="3" t="s">
        <v>8920</v>
      </c>
      <c r="AN976" s="4"/>
      <c r="AO976" s="3" t="s">
        <v>8919</v>
      </c>
      <c r="AP976" s="4"/>
      <c r="AQ976" s="3" t="s">
        <v>8918</v>
      </c>
      <c r="AR976" s="4"/>
      <c r="AS976" s="3" t="s">
        <v>8917</v>
      </c>
      <c r="AT976" s="4"/>
      <c r="AU976" s="3" t="s">
        <v>8916</v>
      </c>
      <c r="AV976" s="4"/>
      <c r="AW976" s="3" t="s">
        <v>8915</v>
      </c>
      <c r="AX976" s="4"/>
      <c r="AY976" s="3" t="s">
        <v>8914</v>
      </c>
      <c r="AZ976" s="4" t="s">
        <v>1476</v>
      </c>
      <c r="BA976" s="3" t="s">
        <v>8913</v>
      </c>
      <c r="BB976" s="4"/>
      <c r="BC976" s="3" t="s">
        <v>8912</v>
      </c>
      <c r="BD976" s="4"/>
      <c r="BE976" s="3" t="s">
        <v>8911</v>
      </c>
    </row>
    <row r="977" spans="2:57" customFormat="1">
      <c r="B977" t="str">
        <f>IFERROR(VLOOKUP(E977,Swadesh!$C$6:$D$212,2,FALSE),"")</f>
        <v/>
      </c>
      <c r="D977" t="s">
        <v>8360</v>
      </c>
      <c r="E977" s="6" t="s">
        <v>8910</v>
      </c>
      <c r="F977" s="5">
        <v>14.45</v>
      </c>
      <c r="G977">
        <f t="shared" si="15"/>
        <v>3</v>
      </c>
      <c r="H977" s="3" t="s">
        <v>8909</v>
      </c>
      <c r="I977" s="4"/>
      <c r="J977" s="3" t="s">
        <v>8908</v>
      </c>
      <c r="K977" s="4" t="s">
        <v>8907</v>
      </c>
      <c r="L977" s="3" t="s">
        <v>8906</v>
      </c>
      <c r="M977" s="4"/>
      <c r="N977" s="3" t="s">
        <v>8905</v>
      </c>
      <c r="O977" s="4"/>
      <c r="P977" t="s">
        <v>907</v>
      </c>
      <c r="Q977" s="3"/>
      <c r="R977" s="4"/>
      <c r="S977" t="s">
        <v>907</v>
      </c>
      <c r="T977" s="3"/>
      <c r="U977" s="4"/>
      <c r="V977" s="3" t="s">
        <v>8904</v>
      </c>
      <c r="W977" s="4"/>
      <c r="X977" s="3" t="s">
        <v>8903</v>
      </c>
      <c r="Y977" s="4"/>
      <c r="Z977" t="s">
        <v>907</v>
      </c>
      <c r="AA977" s="3" t="s">
        <v>8902</v>
      </c>
      <c r="AB977" s="4" t="s">
        <v>8901</v>
      </c>
      <c r="AC977" s="3" t="s">
        <v>8900</v>
      </c>
      <c r="AD977" s="4"/>
      <c r="AE977" s="3" t="s">
        <v>8899</v>
      </c>
      <c r="AF977" s="4"/>
      <c r="AG977" s="3" t="s">
        <v>8898</v>
      </c>
      <c r="AH977" s="4"/>
      <c r="AI977" s="3" t="s">
        <v>8897</v>
      </c>
      <c r="AJ977" s="4"/>
      <c r="AK977" s="3" t="s">
        <v>8896</v>
      </c>
      <c r="AL977" s="4"/>
      <c r="AM977" s="3" t="s">
        <v>8895</v>
      </c>
      <c r="AN977" s="4"/>
      <c r="AO977" s="3" t="s">
        <v>8894</v>
      </c>
      <c r="AP977" s="4"/>
      <c r="AQ977" s="3" t="s">
        <v>8893</v>
      </c>
      <c r="AR977" s="4"/>
      <c r="AS977" s="3" t="s">
        <v>923</v>
      </c>
      <c r="AT977" s="4"/>
      <c r="AU977" s="3" t="s">
        <v>8892</v>
      </c>
      <c r="AV977" s="4"/>
      <c r="AW977" s="3" t="s">
        <v>8891</v>
      </c>
      <c r="AX977" s="4"/>
      <c r="AY977" s="3" t="s">
        <v>8890</v>
      </c>
      <c r="AZ977" s="4"/>
      <c r="BA977" s="3" t="s">
        <v>8889</v>
      </c>
      <c r="BB977" s="4"/>
      <c r="BC977" s="3" t="s">
        <v>8888</v>
      </c>
      <c r="BD977" s="4"/>
      <c r="BE977" s="3" t="s">
        <v>8887</v>
      </c>
    </row>
    <row r="978" spans="2:57" customFormat="1">
      <c r="B978" t="str">
        <f>IFERROR(VLOOKUP(E978,Swadesh!$C$6:$D$212,2,FALSE),"")</f>
        <v/>
      </c>
      <c r="D978" t="s">
        <v>8360</v>
      </c>
      <c r="E978" s="6" t="s">
        <v>8886</v>
      </c>
      <c r="F978" s="5">
        <v>14.451000000000001</v>
      </c>
      <c r="G978">
        <f t="shared" si="15"/>
        <v>4</v>
      </c>
      <c r="H978" s="3" t="s">
        <v>8885</v>
      </c>
      <c r="I978" s="4"/>
      <c r="J978" s="3" t="s">
        <v>8884</v>
      </c>
      <c r="K978" s="4" t="s">
        <v>1932</v>
      </c>
      <c r="L978" s="3" t="s">
        <v>8883</v>
      </c>
      <c r="M978" s="4"/>
      <c r="N978" s="3" t="s">
        <v>8882</v>
      </c>
      <c r="O978" s="4"/>
      <c r="P978" t="s">
        <v>907</v>
      </c>
      <c r="Q978" s="3"/>
      <c r="R978" s="4"/>
      <c r="S978" t="s">
        <v>907</v>
      </c>
      <c r="T978" s="3"/>
      <c r="U978" s="4"/>
      <c r="V978" s="3" t="s">
        <v>8881</v>
      </c>
      <c r="W978" s="4"/>
      <c r="X978" s="3" t="s">
        <v>8880</v>
      </c>
      <c r="Y978" s="4"/>
      <c r="Z978" t="s">
        <v>907</v>
      </c>
      <c r="AA978" s="3" t="s">
        <v>8879</v>
      </c>
      <c r="AB978" s="4"/>
      <c r="AC978" s="3" t="s">
        <v>8878</v>
      </c>
      <c r="AD978" s="4"/>
      <c r="AE978" s="3" t="s">
        <v>8877</v>
      </c>
      <c r="AF978" s="4"/>
      <c r="AG978" s="3"/>
      <c r="AH978" s="4"/>
      <c r="AI978" s="3" t="s">
        <v>8876</v>
      </c>
      <c r="AJ978" s="4"/>
      <c r="AK978" s="3" t="s">
        <v>8875</v>
      </c>
      <c r="AL978" s="4"/>
      <c r="AM978" s="3" t="s">
        <v>8874</v>
      </c>
      <c r="AN978" s="4"/>
      <c r="AO978" s="3"/>
      <c r="AP978" s="4"/>
      <c r="AQ978" s="3" t="s">
        <v>8873</v>
      </c>
      <c r="AR978" s="4"/>
      <c r="AS978" s="3" t="s">
        <v>923</v>
      </c>
      <c r="AT978" s="4"/>
      <c r="AU978" s="3" t="s">
        <v>8872</v>
      </c>
      <c r="AV978" s="4"/>
      <c r="AW978" s="3" t="s">
        <v>8871</v>
      </c>
      <c r="AX978" s="4"/>
      <c r="AY978" s="3" t="s">
        <v>8870</v>
      </c>
      <c r="AZ978" s="4"/>
      <c r="BA978" s="3" t="s">
        <v>8869</v>
      </c>
      <c r="BB978" s="4"/>
      <c r="BC978" s="3" t="s">
        <v>8868</v>
      </c>
      <c r="BD978" s="4"/>
      <c r="BE978" s="3" t="s">
        <v>8867</v>
      </c>
    </row>
    <row r="979" spans="2:57" customFormat="1">
      <c r="B979" t="str">
        <f>IFERROR(VLOOKUP(E979,Swadesh!$C$6:$D$212,2,FALSE),"")</f>
        <v/>
      </c>
      <c r="D979" t="s">
        <v>8360</v>
      </c>
      <c r="E979" s="6" t="s">
        <v>8866</v>
      </c>
      <c r="F979" s="5">
        <v>14.46</v>
      </c>
      <c r="G979">
        <f t="shared" si="15"/>
        <v>3</v>
      </c>
      <c r="H979" s="3" t="s">
        <v>8865</v>
      </c>
      <c r="I979" s="4"/>
      <c r="J979" s="3" t="s">
        <v>8864</v>
      </c>
      <c r="K979" s="4"/>
      <c r="L979" s="3" t="s">
        <v>8863</v>
      </c>
      <c r="M979" s="4" t="s">
        <v>4746</v>
      </c>
      <c r="N979" s="3" t="s">
        <v>8862</v>
      </c>
      <c r="O979" s="4"/>
      <c r="P979" t="s">
        <v>907</v>
      </c>
      <c r="Q979" s="3"/>
      <c r="R979" s="4" t="s">
        <v>8861</v>
      </c>
      <c r="S979" t="s">
        <v>907</v>
      </c>
      <c r="T979" s="3" t="s">
        <v>8860</v>
      </c>
      <c r="U979" s="4" t="s">
        <v>8859</v>
      </c>
      <c r="V979" s="3" t="s">
        <v>8858</v>
      </c>
      <c r="W979" s="4"/>
      <c r="X979" s="3" t="s">
        <v>8857</v>
      </c>
      <c r="Y979" s="4"/>
      <c r="Z979" t="s">
        <v>907</v>
      </c>
      <c r="AA979" s="3"/>
      <c r="AB979" s="4"/>
      <c r="AC979" s="3" t="s">
        <v>8856</v>
      </c>
      <c r="AD979" s="4" t="s">
        <v>8855</v>
      </c>
      <c r="AE979" s="3" t="s">
        <v>8854</v>
      </c>
      <c r="AF979" s="4" t="s">
        <v>8853</v>
      </c>
      <c r="AG979" s="3" t="s">
        <v>8852</v>
      </c>
      <c r="AH979" s="4"/>
      <c r="AI979" s="3" t="s">
        <v>8851</v>
      </c>
      <c r="AJ979" s="4"/>
      <c r="AK979" s="3" t="s">
        <v>8850</v>
      </c>
      <c r="AL979" s="4"/>
      <c r="AM979" s="3" t="s">
        <v>8849</v>
      </c>
      <c r="AN979" s="4"/>
      <c r="AO979" s="3" t="s">
        <v>8848</v>
      </c>
      <c r="AP979" s="4"/>
      <c r="AQ979" s="3" t="s">
        <v>8847</v>
      </c>
      <c r="AR979" s="4"/>
      <c r="AS979" s="3" t="s">
        <v>8846</v>
      </c>
      <c r="AT979" s="4"/>
      <c r="AU979" s="3" t="s">
        <v>8845</v>
      </c>
      <c r="AV979" s="4"/>
      <c r="AW979" s="3" t="s">
        <v>8844</v>
      </c>
      <c r="AX979" s="4"/>
      <c r="AY979" s="3" t="s">
        <v>8843</v>
      </c>
      <c r="AZ979" s="4"/>
      <c r="BA979" s="3" t="s">
        <v>8842</v>
      </c>
      <c r="BB979" s="4"/>
      <c r="BC979" s="3" t="s">
        <v>8841</v>
      </c>
      <c r="BD979" s="4"/>
      <c r="BE979" s="3" t="s">
        <v>8840</v>
      </c>
    </row>
    <row r="980" spans="2:57" customFormat="1">
      <c r="B980" t="str">
        <f>IFERROR(VLOOKUP(E980,Swadesh!$C$6:$D$212,2,FALSE),"")</f>
        <v/>
      </c>
      <c r="D980" t="s">
        <v>8360</v>
      </c>
      <c r="E980" s="6" t="s">
        <v>8839</v>
      </c>
      <c r="F980" s="5">
        <v>14.47</v>
      </c>
      <c r="G980">
        <f t="shared" si="15"/>
        <v>3</v>
      </c>
      <c r="H980" s="3" t="s">
        <v>8838</v>
      </c>
      <c r="I980" s="4" t="s">
        <v>8837</v>
      </c>
      <c r="J980" s="3" t="s">
        <v>8836</v>
      </c>
      <c r="K980" s="4"/>
      <c r="L980" s="3" t="s">
        <v>8835</v>
      </c>
      <c r="M980" s="4"/>
      <c r="N980" s="3" t="s">
        <v>8834</v>
      </c>
      <c r="O980" s="4"/>
      <c r="P980" t="s">
        <v>907</v>
      </c>
      <c r="Q980" s="3"/>
      <c r="R980" s="4"/>
      <c r="S980" t="s">
        <v>907</v>
      </c>
      <c r="T980" s="3" t="s">
        <v>8833</v>
      </c>
      <c r="U980" s="4"/>
      <c r="V980" s="3" t="s">
        <v>8832</v>
      </c>
      <c r="W980" s="4"/>
      <c r="X980" s="3" t="s">
        <v>8831</v>
      </c>
      <c r="Y980" s="4"/>
      <c r="Z980" t="s">
        <v>907</v>
      </c>
      <c r="AA980" s="3" t="s">
        <v>8830</v>
      </c>
      <c r="AB980" s="4"/>
      <c r="AC980" s="3" t="s">
        <v>8829</v>
      </c>
      <c r="AD980" s="4"/>
      <c r="AE980" s="3" t="s">
        <v>8828</v>
      </c>
      <c r="AF980" s="4"/>
      <c r="AG980" s="3" t="s">
        <v>8827</v>
      </c>
      <c r="AH980" s="4"/>
      <c r="AI980" s="3" t="s">
        <v>8826</v>
      </c>
      <c r="AJ980" s="4"/>
      <c r="AK980" s="3" t="s">
        <v>8825</v>
      </c>
      <c r="AL980" s="4"/>
      <c r="AM980" s="3" t="s">
        <v>8824</v>
      </c>
      <c r="AN980" s="4"/>
      <c r="AO980" s="3" t="s">
        <v>8823</v>
      </c>
      <c r="AP980" s="4"/>
      <c r="AQ980" s="3" t="s">
        <v>8822</v>
      </c>
      <c r="AR980" s="4"/>
      <c r="AS980" s="3" t="s">
        <v>8821</v>
      </c>
      <c r="AT980" s="4" t="s">
        <v>8820</v>
      </c>
      <c r="AU980" s="3" t="s">
        <v>8819</v>
      </c>
      <c r="AV980" s="4"/>
      <c r="AW980" s="3" t="s">
        <v>8818</v>
      </c>
      <c r="AX980" s="4"/>
      <c r="AY980" s="3" t="s">
        <v>8817</v>
      </c>
      <c r="AZ980" s="4"/>
      <c r="BA980" s="3" t="s">
        <v>8816</v>
      </c>
      <c r="BB980" s="4"/>
      <c r="BC980" s="3" t="s">
        <v>8815</v>
      </c>
      <c r="BD980" s="4"/>
      <c r="BE980" s="3" t="s">
        <v>8814</v>
      </c>
    </row>
    <row r="981" spans="2:57" customFormat="1">
      <c r="B981" t="str">
        <f>IFERROR(VLOOKUP(E981,Swadesh!$C$6:$D$212,2,FALSE),"")</f>
        <v/>
      </c>
      <c r="D981" t="s">
        <v>8360</v>
      </c>
      <c r="E981" s="6" t="s">
        <v>8813</v>
      </c>
      <c r="F981" s="5">
        <v>14.48</v>
      </c>
      <c r="G981">
        <f t="shared" si="15"/>
        <v>3</v>
      </c>
      <c r="H981" s="3" t="s">
        <v>8812</v>
      </c>
      <c r="I981" s="4"/>
      <c r="J981" s="3" t="s">
        <v>8811</v>
      </c>
      <c r="K981" s="4" t="s">
        <v>8810</v>
      </c>
      <c r="L981" s="3" t="s">
        <v>8809</v>
      </c>
      <c r="M981" s="4" t="s">
        <v>4746</v>
      </c>
      <c r="N981" s="3" t="s">
        <v>8808</v>
      </c>
      <c r="O981" s="4"/>
      <c r="P981" t="s">
        <v>907</v>
      </c>
      <c r="Q981" s="3"/>
      <c r="R981" s="4"/>
      <c r="S981" t="s">
        <v>907</v>
      </c>
      <c r="T981" s="3" t="s">
        <v>8807</v>
      </c>
      <c r="U981" s="4"/>
      <c r="V981" s="3" t="s">
        <v>8806</v>
      </c>
      <c r="W981" s="4"/>
      <c r="X981" s="3" t="s">
        <v>8805</v>
      </c>
      <c r="Y981" s="4"/>
      <c r="Z981" t="s">
        <v>907</v>
      </c>
      <c r="AA981" s="3" t="s">
        <v>8804</v>
      </c>
      <c r="AB981" s="4"/>
      <c r="AC981" s="3" t="s">
        <v>8803</v>
      </c>
      <c r="AD981" s="4"/>
      <c r="AE981" s="3" t="s">
        <v>8802</v>
      </c>
      <c r="AF981" s="4"/>
      <c r="AG981" s="3" t="s">
        <v>8801</v>
      </c>
      <c r="AH981" s="4"/>
      <c r="AI981" s="3" t="s">
        <v>8800</v>
      </c>
      <c r="AJ981" s="4"/>
      <c r="AK981" s="3" t="s">
        <v>8799</v>
      </c>
      <c r="AL981" s="4"/>
      <c r="AM981" s="3" t="s">
        <v>8798</v>
      </c>
      <c r="AN981" s="4"/>
      <c r="AO981" s="3" t="s">
        <v>8797</v>
      </c>
      <c r="AP981" s="4"/>
      <c r="AQ981" s="3" t="s">
        <v>8796</v>
      </c>
      <c r="AR981" s="4"/>
      <c r="AS981" s="3" t="s">
        <v>8795</v>
      </c>
      <c r="AT981" s="4" t="s">
        <v>8794</v>
      </c>
      <c r="AU981" s="3" t="s">
        <v>8793</v>
      </c>
      <c r="AV981" s="4"/>
      <c r="AW981" s="3" t="s">
        <v>8792</v>
      </c>
      <c r="AX981" s="4"/>
      <c r="AY981" s="3" t="s">
        <v>8791</v>
      </c>
      <c r="AZ981" s="4"/>
      <c r="BA981" s="3" t="s">
        <v>8790</v>
      </c>
      <c r="BB981" s="4"/>
      <c r="BC981" s="3" t="s">
        <v>8789</v>
      </c>
      <c r="BD981" s="4"/>
      <c r="BE981" s="3" t="s">
        <v>8788</v>
      </c>
    </row>
    <row r="982" spans="2:57" customFormat="1">
      <c r="B982" t="str">
        <f>IFERROR(VLOOKUP(E982,Swadesh!$C$6:$D$212,2,FALSE),"")</f>
        <v/>
      </c>
      <c r="D982" t="s">
        <v>8360</v>
      </c>
      <c r="E982" s="6" t="s">
        <v>8787</v>
      </c>
      <c r="F982" s="5">
        <v>14.481</v>
      </c>
      <c r="G982">
        <f t="shared" si="15"/>
        <v>4</v>
      </c>
      <c r="H982" s="3" t="s">
        <v>8786</v>
      </c>
      <c r="I982" s="4"/>
      <c r="J982" s="3" t="s">
        <v>8785</v>
      </c>
      <c r="K982" s="4" t="s">
        <v>8784</v>
      </c>
      <c r="L982" s="3" t="s">
        <v>8783</v>
      </c>
      <c r="M982" s="4"/>
      <c r="N982" s="3" t="s">
        <v>8782</v>
      </c>
      <c r="O982" s="4"/>
      <c r="P982" t="s">
        <v>907</v>
      </c>
      <c r="Q982" s="3"/>
      <c r="R982" s="4"/>
      <c r="S982" t="s">
        <v>907</v>
      </c>
      <c r="T982" s="3" t="s">
        <v>8735</v>
      </c>
      <c r="U982" s="4"/>
      <c r="V982" s="3"/>
      <c r="W982" s="4"/>
      <c r="X982" s="3"/>
      <c r="Y982" s="4"/>
      <c r="Z982" t="s">
        <v>907</v>
      </c>
      <c r="AA982" s="3" t="s">
        <v>8781</v>
      </c>
      <c r="AB982" s="4" t="s">
        <v>8780</v>
      </c>
      <c r="AC982" s="3" t="s">
        <v>8779</v>
      </c>
      <c r="AD982" s="4"/>
      <c r="AE982" s="3" t="s">
        <v>8778</v>
      </c>
      <c r="AF982" s="4" t="s">
        <v>8777</v>
      </c>
      <c r="AG982" s="3"/>
      <c r="AH982" s="4"/>
      <c r="AI982" s="3" t="s">
        <v>8776</v>
      </c>
      <c r="AJ982" s="4"/>
      <c r="AK982" s="3" t="s">
        <v>8775</v>
      </c>
      <c r="AL982" s="4" t="s">
        <v>8774</v>
      </c>
      <c r="AM982" s="3" t="s">
        <v>8773</v>
      </c>
      <c r="AN982" s="4"/>
      <c r="AO982" s="3"/>
      <c r="AP982" s="4"/>
      <c r="AQ982" s="3" t="s">
        <v>8772</v>
      </c>
      <c r="AR982" s="4"/>
      <c r="AS982" s="3" t="s">
        <v>923</v>
      </c>
      <c r="AT982" s="4"/>
      <c r="AU982" s="3" t="s">
        <v>8771</v>
      </c>
      <c r="AV982" s="4"/>
      <c r="AW982" s="3" t="s">
        <v>8770</v>
      </c>
      <c r="AX982" s="4"/>
      <c r="AY982" s="3" t="s">
        <v>8769</v>
      </c>
      <c r="AZ982" s="4"/>
      <c r="BA982" s="3" t="s">
        <v>8768</v>
      </c>
      <c r="BB982" s="4"/>
      <c r="BC982" s="3" t="s">
        <v>8767</v>
      </c>
      <c r="BD982" s="4"/>
      <c r="BE982" s="3" t="s">
        <v>8766</v>
      </c>
    </row>
    <row r="983" spans="2:57" customFormat="1">
      <c r="B983" t="str">
        <f>IFERROR(VLOOKUP(E983,Swadesh!$C$6:$D$212,2,FALSE),"")</f>
        <v/>
      </c>
      <c r="D983" t="s">
        <v>8360</v>
      </c>
      <c r="E983" s="6" t="s">
        <v>8765</v>
      </c>
      <c r="F983" s="5">
        <v>14.49</v>
      </c>
      <c r="G983">
        <f t="shared" si="15"/>
        <v>3</v>
      </c>
      <c r="H983" s="3" t="s">
        <v>8764</v>
      </c>
      <c r="I983" s="4"/>
      <c r="J983" s="3" t="s">
        <v>8763</v>
      </c>
      <c r="K983" s="4"/>
      <c r="L983" s="3" t="s">
        <v>8762</v>
      </c>
      <c r="M983" s="4"/>
      <c r="N983" s="3" t="s">
        <v>8761</v>
      </c>
      <c r="O983" s="4"/>
      <c r="P983" t="s">
        <v>907</v>
      </c>
      <c r="Q983" s="3"/>
      <c r="R983" s="4" t="s">
        <v>8760</v>
      </c>
      <c r="S983" t="s">
        <v>907</v>
      </c>
      <c r="T983" s="3" t="s">
        <v>8759</v>
      </c>
      <c r="U983" s="4"/>
      <c r="V983" s="3" t="s">
        <v>8758</v>
      </c>
      <c r="W983" s="4"/>
      <c r="X983" s="3" t="s">
        <v>8757</v>
      </c>
      <c r="Y983" s="4"/>
      <c r="Z983" t="s">
        <v>907</v>
      </c>
      <c r="AA983" s="3" t="s">
        <v>8756</v>
      </c>
      <c r="AB983" s="4" t="s">
        <v>8755</v>
      </c>
      <c r="AC983" s="3" t="s">
        <v>8754</v>
      </c>
      <c r="AD983" s="4"/>
      <c r="AE983" s="3" t="s">
        <v>8753</v>
      </c>
      <c r="AF983" s="4"/>
      <c r="AG983" s="3" t="s">
        <v>8752</v>
      </c>
      <c r="AH983" s="4"/>
      <c r="AI983" s="3" t="s">
        <v>8751</v>
      </c>
      <c r="AJ983" s="4"/>
      <c r="AK983" s="3" t="s">
        <v>8750</v>
      </c>
      <c r="AL983" s="4"/>
      <c r="AM983" s="3" t="s">
        <v>8749</v>
      </c>
      <c r="AN983" s="4"/>
      <c r="AO983" s="3" t="s">
        <v>8748</v>
      </c>
      <c r="AP983" s="4"/>
      <c r="AQ983" s="3" t="s">
        <v>8747</v>
      </c>
      <c r="AR983" s="4"/>
      <c r="AS983" s="3" t="s">
        <v>923</v>
      </c>
      <c r="AT983" s="4"/>
      <c r="AU983" s="3" t="s">
        <v>8746</v>
      </c>
      <c r="AV983" s="4"/>
      <c r="AW983" s="3" t="s">
        <v>8745</v>
      </c>
      <c r="AX983" s="4"/>
      <c r="AY983" s="3" t="s">
        <v>8744</v>
      </c>
      <c r="AZ983" s="4"/>
      <c r="BA983" s="3" t="s">
        <v>8743</v>
      </c>
      <c r="BB983" s="4"/>
      <c r="BC983" s="3" t="s">
        <v>8742</v>
      </c>
      <c r="BD983" s="4"/>
      <c r="BE983" s="3" t="s">
        <v>8741</v>
      </c>
    </row>
    <row r="984" spans="2:57" customFormat="1">
      <c r="B984" t="str">
        <f>IFERROR(VLOOKUP(E984,Swadesh!$C$6:$D$212,2,FALSE),"")</f>
        <v/>
      </c>
      <c r="D984" t="s">
        <v>8360</v>
      </c>
      <c r="E984" s="6" t="s">
        <v>8740</v>
      </c>
      <c r="F984" s="5">
        <v>14.491</v>
      </c>
      <c r="G984">
        <f t="shared" si="15"/>
        <v>4</v>
      </c>
      <c r="H984" s="3"/>
      <c r="I984" s="4"/>
      <c r="J984" s="3" t="s">
        <v>8739</v>
      </c>
      <c r="K984" s="4" t="s">
        <v>8738</v>
      </c>
      <c r="L984" s="3" t="s">
        <v>8737</v>
      </c>
      <c r="M984" s="4"/>
      <c r="N984" s="3" t="s">
        <v>8736</v>
      </c>
      <c r="O984" s="4"/>
      <c r="P984" t="s">
        <v>907</v>
      </c>
      <c r="Q984" s="3"/>
      <c r="R984" s="4"/>
      <c r="S984" t="s">
        <v>907</v>
      </c>
      <c r="T984" s="3" t="s">
        <v>8735</v>
      </c>
      <c r="U984" s="4"/>
      <c r="V984" s="3"/>
      <c r="W984" s="4"/>
      <c r="X984" s="3"/>
      <c r="Y984" s="4"/>
      <c r="Z984" t="s">
        <v>907</v>
      </c>
      <c r="AA984" s="3" t="s">
        <v>8734</v>
      </c>
      <c r="AB984" s="4"/>
      <c r="AC984" s="3" t="s">
        <v>8733</v>
      </c>
      <c r="AD984" s="4"/>
      <c r="AE984" s="3" t="s">
        <v>8732</v>
      </c>
      <c r="AF984" s="4" t="s">
        <v>8731</v>
      </c>
      <c r="AG984" s="3"/>
      <c r="AH984" s="4"/>
      <c r="AI984" s="3" t="s">
        <v>8730</v>
      </c>
      <c r="AJ984" s="4"/>
      <c r="AK984" s="3" t="s">
        <v>8729</v>
      </c>
      <c r="AL984" s="4"/>
      <c r="AM984" s="3" t="s">
        <v>8728</v>
      </c>
      <c r="AN984" s="4"/>
      <c r="AO984" s="3"/>
      <c r="AP984" s="4"/>
      <c r="AQ984" s="3" t="s">
        <v>8727</v>
      </c>
      <c r="AR984" s="4"/>
      <c r="AS984" s="3" t="s">
        <v>923</v>
      </c>
      <c r="AT984" s="4"/>
      <c r="AU984" s="3" t="s">
        <v>8726</v>
      </c>
      <c r="AV984" s="4"/>
      <c r="AW984" s="3" t="s">
        <v>8725</v>
      </c>
      <c r="AX984" s="4"/>
      <c r="AY984" s="3" t="s">
        <v>8724</v>
      </c>
      <c r="AZ984" s="4"/>
      <c r="BA984" s="3" t="s">
        <v>8723</v>
      </c>
      <c r="BB984" s="4"/>
      <c r="BC984" s="3" t="s">
        <v>8722</v>
      </c>
      <c r="BD984" s="4"/>
      <c r="BE984" s="3" t="s">
        <v>8721</v>
      </c>
    </row>
    <row r="985" spans="2:57" customFormat="1">
      <c r="B985" t="str">
        <f>IFERROR(VLOOKUP(E985,Swadesh!$C$6:$D$212,2,FALSE),"")</f>
        <v/>
      </c>
      <c r="D985" t="s">
        <v>8360</v>
      </c>
      <c r="E985" s="6" t="s">
        <v>8720</v>
      </c>
      <c r="F985" s="5">
        <v>14.51</v>
      </c>
      <c r="G985">
        <f t="shared" si="15"/>
        <v>3</v>
      </c>
      <c r="H985" s="3" t="s">
        <v>8719</v>
      </c>
      <c r="I985" s="4" t="s">
        <v>8718</v>
      </c>
      <c r="J985" s="3" t="s">
        <v>8695</v>
      </c>
      <c r="K985" s="4" t="s">
        <v>959</v>
      </c>
      <c r="L985" s="3" t="s">
        <v>8693</v>
      </c>
      <c r="M985" s="4"/>
      <c r="N985" s="3" t="s">
        <v>8717</v>
      </c>
      <c r="O985" s="4"/>
      <c r="P985" t="s">
        <v>907</v>
      </c>
      <c r="Q985" s="3"/>
      <c r="R985" s="4"/>
      <c r="S985" t="s">
        <v>907</v>
      </c>
      <c r="T985" s="3"/>
      <c r="U985" s="4"/>
      <c r="V985" s="3" t="s">
        <v>8716</v>
      </c>
      <c r="W985" s="4"/>
      <c r="X985" s="3" t="s">
        <v>8715</v>
      </c>
      <c r="Y985" s="4"/>
      <c r="Z985" t="s">
        <v>907</v>
      </c>
      <c r="AA985" s="3" t="s">
        <v>8714</v>
      </c>
      <c r="AB985" s="4" t="s">
        <v>8713</v>
      </c>
      <c r="AC985" s="3" t="s">
        <v>8712</v>
      </c>
      <c r="AD985" s="4"/>
      <c r="AE985" s="3" t="s">
        <v>8711</v>
      </c>
      <c r="AF985" s="4"/>
      <c r="AG985" s="3" t="s">
        <v>8710</v>
      </c>
      <c r="AH985" s="4"/>
      <c r="AI985" s="3" t="s">
        <v>8709</v>
      </c>
      <c r="AJ985" s="4"/>
      <c r="AK985" s="3" t="s">
        <v>8708</v>
      </c>
      <c r="AL985" s="4"/>
      <c r="AM985" s="3" t="s">
        <v>8707</v>
      </c>
      <c r="AN985" s="4"/>
      <c r="AO985" s="3" t="s">
        <v>8706</v>
      </c>
      <c r="AP985" s="4"/>
      <c r="AQ985" s="3" t="s">
        <v>8705</v>
      </c>
      <c r="AR985" s="4"/>
      <c r="AS985" s="3" t="s">
        <v>8704</v>
      </c>
      <c r="AT985" s="4"/>
      <c r="AU985" s="3" t="s">
        <v>8703</v>
      </c>
      <c r="AV985" s="4"/>
      <c r="AW985" s="3" t="s">
        <v>8702</v>
      </c>
      <c r="AX985" s="4"/>
      <c r="AY985" s="3" t="s">
        <v>8701</v>
      </c>
      <c r="AZ985" s="4"/>
      <c r="BA985" s="3" t="s">
        <v>8700</v>
      </c>
      <c r="BB985" s="4"/>
      <c r="BC985" s="3" t="s">
        <v>8699</v>
      </c>
      <c r="BD985" s="4"/>
      <c r="BE985" s="3" t="s">
        <v>8673</v>
      </c>
    </row>
    <row r="986" spans="2:57" customFormat="1">
      <c r="B986" t="str">
        <f>IFERROR(VLOOKUP(E986,Swadesh!$C$6:$D$212,2,FALSE),"")</f>
        <v/>
      </c>
      <c r="D986" t="s">
        <v>8360</v>
      </c>
      <c r="E986" s="6" t="s">
        <v>8698</v>
      </c>
      <c r="F986" s="5">
        <v>14.53</v>
      </c>
      <c r="G986">
        <f t="shared" si="15"/>
        <v>3</v>
      </c>
      <c r="H986" s="3" t="s">
        <v>8697</v>
      </c>
      <c r="I986" s="4" t="s">
        <v>8696</v>
      </c>
      <c r="J986" s="3" t="s">
        <v>8695</v>
      </c>
      <c r="K986" s="4" t="s">
        <v>8694</v>
      </c>
      <c r="L986" s="3" t="s">
        <v>8693</v>
      </c>
      <c r="M986" s="4"/>
      <c r="N986" s="3" t="s">
        <v>8692</v>
      </c>
      <c r="O986" s="4"/>
      <c r="P986" t="s">
        <v>907</v>
      </c>
      <c r="Q986" s="3"/>
      <c r="R986" s="4"/>
      <c r="S986" t="s">
        <v>907</v>
      </c>
      <c r="T986" s="3"/>
      <c r="U986" s="4"/>
      <c r="V986" s="3" t="s">
        <v>8691</v>
      </c>
      <c r="W986" s="4"/>
      <c r="X986" s="3" t="s">
        <v>8690</v>
      </c>
      <c r="Y986" s="4"/>
      <c r="Z986" t="s">
        <v>907</v>
      </c>
      <c r="AA986" s="3"/>
      <c r="AB986" s="4"/>
      <c r="AC986" s="3" t="s">
        <v>8689</v>
      </c>
      <c r="AD986" s="4"/>
      <c r="AE986" s="3" t="s">
        <v>8688</v>
      </c>
      <c r="AF986" s="4" t="s">
        <v>8687</v>
      </c>
      <c r="AG986" s="3" t="s">
        <v>8686</v>
      </c>
      <c r="AH986" s="4"/>
      <c r="AI986" s="3" t="s">
        <v>8685</v>
      </c>
      <c r="AJ986" s="4" t="s">
        <v>8684</v>
      </c>
      <c r="AK986" s="3" t="s">
        <v>8683</v>
      </c>
      <c r="AL986" s="4" t="s">
        <v>8682</v>
      </c>
      <c r="AM986" s="3" t="s">
        <v>8681</v>
      </c>
      <c r="AN986" s="4"/>
      <c r="AO986" s="3"/>
      <c r="AP986" s="4"/>
      <c r="AQ986" s="3" t="s">
        <v>8680</v>
      </c>
      <c r="AR986" s="4" t="s">
        <v>8679</v>
      </c>
      <c r="AS986" s="3" t="s">
        <v>923</v>
      </c>
      <c r="AT986" s="4"/>
      <c r="AU986" s="3" t="s">
        <v>8678</v>
      </c>
      <c r="AV986" s="4"/>
      <c r="AW986" s="3" t="s">
        <v>8677</v>
      </c>
      <c r="AX986" s="4"/>
      <c r="AY986" s="3" t="s">
        <v>8676</v>
      </c>
      <c r="AZ986" s="4" t="s">
        <v>1037</v>
      </c>
      <c r="BA986" s="3" t="s">
        <v>8675</v>
      </c>
      <c r="BB986" s="4"/>
      <c r="BC986" s="3" t="s">
        <v>8674</v>
      </c>
      <c r="BD986" s="4"/>
      <c r="BE986" s="3" t="s">
        <v>8673</v>
      </c>
    </row>
    <row r="987" spans="2:57" customFormat="1">
      <c r="B987" t="str">
        <f>IFERROR(VLOOKUP(E987,Swadesh!$C$6:$D$212,2,FALSE),"")</f>
        <v/>
      </c>
      <c r="D987" t="s">
        <v>8360</v>
      </c>
      <c r="E987" s="6" t="s">
        <v>8672</v>
      </c>
      <c r="F987" s="5">
        <v>14.61</v>
      </c>
      <c r="G987">
        <f t="shared" si="15"/>
        <v>3</v>
      </c>
      <c r="H987" s="3" t="s">
        <v>8671</v>
      </c>
      <c r="I987" s="4"/>
      <c r="J987" s="3" t="s">
        <v>8647</v>
      </c>
      <c r="K987" s="4" t="s">
        <v>1932</v>
      </c>
      <c r="L987" s="3" t="s">
        <v>8670</v>
      </c>
      <c r="M987" s="4"/>
      <c r="N987" s="3" t="s">
        <v>8669</v>
      </c>
      <c r="O987" s="4"/>
      <c r="P987" t="s">
        <v>907</v>
      </c>
      <c r="Q987" s="3"/>
      <c r="R987" s="4"/>
      <c r="S987" t="s">
        <v>907</v>
      </c>
      <c r="T987" s="3"/>
      <c r="U987" s="4"/>
      <c r="V987" s="3" t="s">
        <v>8668</v>
      </c>
      <c r="W987" s="4"/>
      <c r="X987" s="3" t="s">
        <v>8667</v>
      </c>
      <c r="Y987" s="4"/>
      <c r="Z987" t="s">
        <v>907</v>
      </c>
      <c r="AA987" s="3" t="s">
        <v>8666</v>
      </c>
      <c r="AB987" s="4" t="s">
        <v>8665</v>
      </c>
      <c r="AC987" s="3" t="s">
        <v>8664</v>
      </c>
      <c r="AD987" s="4"/>
      <c r="AE987" s="3" t="s">
        <v>8663</v>
      </c>
      <c r="AF987" s="4"/>
      <c r="AG987" s="3" t="s">
        <v>8662</v>
      </c>
      <c r="AH987" s="4"/>
      <c r="AI987" s="3" t="s">
        <v>8661</v>
      </c>
      <c r="AJ987" s="4"/>
      <c r="AK987" s="3" t="s">
        <v>8660</v>
      </c>
      <c r="AL987" s="4"/>
      <c r="AM987" s="3" t="s">
        <v>8659</v>
      </c>
      <c r="AN987" s="4"/>
      <c r="AO987" s="3" t="s">
        <v>8658</v>
      </c>
      <c r="AP987" s="4"/>
      <c r="AQ987" s="3" t="s">
        <v>8657</v>
      </c>
      <c r="AR987" s="4"/>
      <c r="AS987" s="3" t="s">
        <v>8656</v>
      </c>
      <c r="AT987" s="4"/>
      <c r="AU987" s="3" t="s">
        <v>8655</v>
      </c>
      <c r="AV987" s="4"/>
      <c r="AW987" s="3" t="s">
        <v>8654</v>
      </c>
      <c r="AX987" s="4"/>
      <c r="AY987" s="3" t="s">
        <v>8653</v>
      </c>
      <c r="AZ987" s="4" t="s">
        <v>1063</v>
      </c>
      <c r="BA987" s="3" t="s">
        <v>8652</v>
      </c>
      <c r="BB987" s="4"/>
      <c r="BC987" s="3"/>
      <c r="BD987" s="4" t="s">
        <v>8651</v>
      </c>
      <c r="BE987" s="3" t="s">
        <v>8650</v>
      </c>
    </row>
    <row r="988" spans="2:57" customFormat="1">
      <c r="B988" t="str">
        <f>IFERROR(VLOOKUP(E988,Swadesh!$C$6:$D$212,2,FALSE),"")</f>
        <v/>
      </c>
      <c r="D988" t="s">
        <v>8360</v>
      </c>
      <c r="E988" s="6" t="s">
        <v>8649</v>
      </c>
      <c r="F988" s="5">
        <v>14.62</v>
      </c>
      <c r="G988">
        <f t="shared" si="15"/>
        <v>3</v>
      </c>
      <c r="H988" s="3" t="s">
        <v>8648</v>
      </c>
      <c r="I988" s="4"/>
      <c r="J988" s="3" t="s">
        <v>8647</v>
      </c>
      <c r="K988" s="4" t="s">
        <v>1932</v>
      </c>
      <c r="L988" s="3" t="s">
        <v>8646</v>
      </c>
      <c r="M988" s="4"/>
      <c r="N988" s="3" t="s">
        <v>8645</v>
      </c>
      <c r="O988" s="4"/>
      <c r="P988" t="s">
        <v>907</v>
      </c>
      <c r="Q988" s="3"/>
      <c r="R988" s="4"/>
      <c r="S988" t="s">
        <v>907</v>
      </c>
      <c r="T988" s="3"/>
      <c r="U988" s="4"/>
      <c r="V988" s="3" t="s">
        <v>8644</v>
      </c>
      <c r="W988" s="4" t="s">
        <v>8643</v>
      </c>
      <c r="X988" s="3" t="s">
        <v>8642</v>
      </c>
      <c r="Y988" s="4"/>
      <c r="Z988" t="s">
        <v>907</v>
      </c>
      <c r="AA988" s="3"/>
      <c r="AB988" s="4"/>
      <c r="AC988" s="3" t="s">
        <v>8641</v>
      </c>
      <c r="AD988" s="4"/>
      <c r="AE988" s="3" t="s">
        <v>8640</v>
      </c>
      <c r="AF988" s="4"/>
      <c r="AG988" s="3" t="s">
        <v>8639</v>
      </c>
      <c r="AH988" s="4"/>
      <c r="AI988" s="3" t="s">
        <v>8638</v>
      </c>
      <c r="AJ988" s="4"/>
      <c r="AK988" s="3" t="s">
        <v>8637</v>
      </c>
      <c r="AL988" s="4" t="s">
        <v>8510</v>
      </c>
      <c r="AM988" s="3" t="s">
        <v>8636</v>
      </c>
      <c r="AN988" s="4"/>
      <c r="AO988" s="3" t="s">
        <v>8635</v>
      </c>
      <c r="AP988" s="4"/>
      <c r="AQ988" s="3" t="s">
        <v>8634</v>
      </c>
      <c r="AR988" s="4"/>
      <c r="AS988" s="3" t="s">
        <v>8633</v>
      </c>
      <c r="AT988" s="4"/>
      <c r="AU988" s="3" t="s">
        <v>8632</v>
      </c>
      <c r="AV988" s="4"/>
      <c r="AW988" s="3" t="s">
        <v>8631</v>
      </c>
      <c r="AX988" s="4"/>
      <c r="AY988" s="3" t="s">
        <v>8630</v>
      </c>
      <c r="AZ988" s="4" t="s">
        <v>1037</v>
      </c>
      <c r="BA988" s="3" t="s">
        <v>8629</v>
      </c>
      <c r="BB988" s="4"/>
      <c r="BC988" s="3" t="s">
        <v>8628</v>
      </c>
      <c r="BD988" s="4"/>
      <c r="BE988" s="3" t="s">
        <v>8627</v>
      </c>
    </row>
    <row r="989" spans="2:57" customFormat="1">
      <c r="B989" t="str">
        <f>IFERROR(VLOOKUP(E989,Swadesh!$C$6:$D$212,2,FALSE),"")</f>
        <v/>
      </c>
      <c r="D989" t="s">
        <v>8360</v>
      </c>
      <c r="E989" s="6" t="s">
        <v>8626</v>
      </c>
      <c r="F989" s="5">
        <v>14.63</v>
      </c>
      <c r="G989">
        <f t="shared" si="15"/>
        <v>3</v>
      </c>
      <c r="H989" s="3" t="s">
        <v>8625</v>
      </c>
      <c r="I989" s="4"/>
      <c r="J989" s="3" t="s">
        <v>8624</v>
      </c>
      <c r="K989" s="4" t="s">
        <v>959</v>
      </c>
      <c r="L989" s="3" t="s">
        <v>8623</v>
      </c>
      <c r="M989" s="4"/>
      <c r="N989" s="3" t="s">
        <v>8622</v>
      </c>
      <c r="O989" s="4"/>
      <c r="P989" t="s">
        <v>907</v>
      </c>
      <c r="Q989" s="3"/>
      <c r="R989" s="4"/>
      <c r="S989" t="s">
        <v>907</v>
      </c>
      <c r="T989" s="3"/>
      <c r="U989" s="4"/>
      <c r="V989" s="3" t="s">
        <v>8621</v>
      </c>
      <c r="W989" s="4"/>
      <c r="X989" s="3"/>
      <c r="Y989" s="4"/>
      <c r="Z989" t="s">
        <v>907</v>
      </c>
      <c r="AA989" s="3"/>
      <c r="AB989" s="4"/>
      <c r="AC989" s="3" t="s">
        <v>8620</v>
      </c>
      <c r="AD989" s="4"/>
      <c r="AE989" s="3" t="s">
        <v>8619</v>
      </c>
      <c r="AF989" s="4"/>
      <c r="AG989" s="3" t="s">
        <v>8618</v>
      </c>
      <c r="AH989" s="4"/>
      <c r="AI989" s="3" t="s">
        <v>8617</v>
      </c>
      <c r="AJ989" s="4"/>
      <c r="AK989" s="3" t="s">
        <v>8616</v>
      </c>
      <c r="AL989" s="4" t="s">
        <v>8510</v>
      </c>
      <c r="AM989" s="3" t="s">
        <v>8615</v>
      </c>
      <c r="AN989" s="4"/>
      <c r="AO989" s="3" t="s">
        <v>8614</v>
      </c>
      <c r="AP989" s="4"/>
      <c r="AQ989" s="3" t="s">
        <v>8613</v>
      </c>
      <c r="AR989" s="4"/>
      <c r="AS989" s="3" t="s">
        <v>923</v>
      </c>
      <c r="AT989" s="4"/>
      <c r="AU989" s="3" t="s">
        <v>8612</v>
      </c>
      <c r="AV989" s="4"/>
      <c r="AW989" s="3" t="s">
        <v>8611</v>
      </c>
      <c r="AX989" s="4"/>
      <c r="AY989" s="3" t="s">
        <v>8610</v>
      </c>
      <c r="AZ989" s="4" t="s">
        <v>1037</v>
      </c>
      <c r="BA989" s="3" t="s">
        <v>8609</v>
      </c>
      <c r="BB989" s="4"/>
      <c r="BC989" s="3" t="s">
        <v>8608</v>
      </c>
      <c r="BD989" s="4"/>
      <c r="BE989" s="3" t="s">
        <v>8607</v>
      </c>
    </row>
    <row r="990" spans="2:57" customFormat="1">
      <c r="B990" t="str">
        <f>IFERROR(VLOOKUP(E990,Swadesh!$C$6:$D$212,2,FALSE),"")</f>
        <v/>
      </c>
      <c r="D990" t="s">
        <v>8360</v>
      </c>
      <c r="E990" s="6" t="s">
        <v>8606</v>
      </c>
      <c r="F990" s="5">
        <v>14.64</v>
      </c>
      <c r="G990">
        <f t="shared" si="15"/>
        <v>3</v>
      </c>
      <c r="H990" s="3" t="s">
        <v>8605</v>
      </c>
      <c r="I990" s="4"/>
      <c r="J990" s="3" t="s">
        <v>8604</v>
      </c>
      <c r="K990" s="4" t="s">
        <v>959</v>
      </c>
      <c r="L990" s="3" t="s">
        <v>8603</v>
      </c>
      <c r="M990" s="4"/>
      <c r="N990" s="3" t="s">
        <v>8602</v>
      </c>
      <c r="O990" s="4"/>
      <c r="P990" t="s">
        <v>907</v>
      </c>
      <c r="Q990" s="3"/>
      <c r="R990" s="4"/>
      <c r="S990" t="s">
        <v>907</v>
      </c>
      <c r="T990" s="3"/>
      <c r="U990" s="4"/>
      <c r="V990" s="3" t="s">
        <v>8601</v>
      </c>
      <c r="W990" s="4"/>
      <c r="X990" s="3"/>
      <c r="Y990" s="4"/>
      <c r="Z990" t="s">
        <v>907</v>
      </c>
      <c r="AA990" s="3"/>
      <c r="AB990" s="4"/>
      <c r="AC990" s="3" t="s">
        <v>8600</v>
      </c>
      <c r="AD990" s="4"/>
      <c r="AE990" s="3" t="s">
        <v>8599</v>
      </c>
      <c r="AF990" s="4"/>
      <c r="AG990" s="3" t="s">
        <v>8598</v>
      </c>
      <c r="AH990" s="4"/>
      <c r="AI990" s="3" t="s">
        <v>8597</v>
      </c>
      <c r="AJ990" s="4"/>
      <c r="AK990" s="3" t="s">
        <v>8596</v>
      </c>
      <c r="AL990" s="4" t="s">
        <v>8510</v>
      </c>
      <c r="AM990" s="3" t="s">
        <v>8595</v>
      </c>
      <c r="AN990" s="4"/>
      <c r="AO990" s="3" t="s">
        <v>8594</v>
      </c>
      <c r="AP990" s="4"/>
      <c r="AQ990" s="3" t="s">
        <v>8593</v>
      </c>
      <c r="AR990" s="4"/>
      <c r="AS990" s="3" t="s">
        <v>923</v>
      </c>
      <c r="AT990" s="4"/>
      <c r="AU990" s="3" t="s">
        <v>8592</v>
      </c>
      <c r="AV990" s="4"/>
      <c r="AW990" s="3" t="s">
        <v>8591</v>
      </c>
      <c r="AX990" s="4"/>
      <c r="AY990" s="3" t="s">
        <v>8590</v>
      </c>
      <c r="AZ990" s="4" t="s">
        <v>1037</v>
      </c>
      <c r="BA990" s="3" t="s">
        <v>8589</v>
      </c>
      <c r="BB990" s="4"/>
      <c r="BC990" s="3" t="s">
        <v>8588</v>
      </c>
      <c r="BD990" s="4"/>
      <c r="BE990" s="3" t="s">
        <v>8587</v>
      </c>
    </row>
    <row r="991" spans="2:57" customFormat="1">
      <c r="B991" t="str">
        <f>IFERROR(VLOOKUP(E991,Swadesh!$C$6:$D$212,2,FALSE),"")</f>
        <v/>
      </c>
      <c r="D991" t="s">
        <v>8360</v>
      </c>
      <c r="E991" s="6" t="s">
        <v>8586</v>
      </c>
      <c r="F991" s="5">
        <v>14.65</v>
      </c>
      <c r="G991">
        <f t="shared" si="15"/>
        <v>3</v>
      </c>
      <c r="H991" s="3" t="s">
        <v>8585</v>
      </c>
      <c r="I991" s="4"/>
      <c r="J991" s="3" t="s">
        <v>8584</v>
      </c>
      <c r="K991" s="4" t="s">
        <v>1932</v>
      </c>
      <c r="L991" s="3" t="s">
        <v>8583</v>
      </c>
      <c r="M991" s="4"/>
      <c r="N991" s="3" t="s">
        <v>8582</v>
      </c>
      <c r="O991" s="4"/>
      <c r="P991" t="s">
        <v>907</v>
      </c>
      <c r="Q991" s="3"/>
      <c r="R991" s="4"/>
      <c r="S991" t="s">
        <v>907</v>
      </c>
      <c r="T991" s="3"/>
      <c r="U991" s="4"/>
      <c r="V991" s="3" t="s">
        <v>8581</v>
      </c>
      <c r="W991" s="4"/>
      <c r="X991" s="3" t="s">
        <v>8580</v>
      </c>
      <c r="Y991" s="4"/>
      <c r="Z991" t="s">
        <v>907</v>
      </c>
      <c r="AA991" s="3"/>
      <c r="AB991" s="4"/>
      <c r="AC991" s="3" t="s">
        <v>8579</v>
      </c>
      <c r="AD991" s="4"/>
      <c r="AE991" s="3" t="s">
        <v>8578</v>
      </c>
      <c r="AF991" s="4"/>
      <c r="AG991" s="3" t="s">
        <v>8577</v>
      </c>
      <c r="AH991" s="4"/>
      <c r="AI991" s="3" t="s">
        <v>8576</v>
      </c>
      <c r="AJ991" s="4"/>
      <c r="AK991" s="3" t="s">
        <v>8575</v>
      </c>
      <c r="AL991" s="4" t="s">
        <v>8510</v>
      </c>
      <c r="AM991" s="3" t="s">
        <v>8574</v>
      </c>
      <c r="AN991" s="4"/>
      <c r="AO991" s="3" t="s">
        <v>8573</v>
      </c>
      <c r="AP991" s="4"/>
      <c r="AQ991" s="3" t="s">
        <v>8572</v>
      </c>
      <c r="AR991" s="4"/>
      <c r="AS991" s="3" t="s">
        <v>923</v>
      </c>
      <c r="AT991" s="4"/>
      <c r="AU991" s="3" t="s">
        <v>8571</v>
      </c>
      <c r="AV991" s="4"/>
      <c r="AW991" s="3" t="s">
        <v>8570</v>
      </c>
      <c r="AX991" s="4"/>
      <c r="AY991" s="3" t="s">
        <v>8569</v>
      </c>
      <c r="AZ991" s="4" t="s">
        <v>1037</v>
      </c>
      <c r="BA991" s="3" t="s">
        <v>8568</v>
      </c>
      <c r="BB991" s="4"/>
      <c r="BC991" s="3" t="s">
        <v>8567</v>
      </c>
      <c r="BD991" s="4"/>
      <c r="BE991" s="3" t="s">
        <v>8566</v>
      </c>
    </row>
    <row r="992" spans="2:57" customFormat="1">
      <c r="B992" t="str">
        <f>IFERROR(VLOOKUP(E992,Swadesh!$C$6:$D$212,2,FALSE),"")</f>
        <v/>
      </c>
      <c r="D992" t="s">
        <v>8360</v>
      </c>
      <c r="E992" s="6" t="s">
        <v>8565</v>
      </c>
      <c r="F992" s="5">
        <v>14.66</v>
      </c>
      <c r="G992">
        <f t="shared" si="15"/>
        <v>3</v>
      </c>
      <c r="H992" s="3" t="s">
        <v>8564</v>
      </c>
      <c r="I992" s="4"/>
      <c r="J992" s="3" t="s">
        <v>8563</v>
      </c>
      <c r="K992" s="4" t="s">
        <v>8562</v>
      </c>
      <c r="L992" s="3" t="s">
        <v>8561</v>
      </c>
      <c r="M992" s="4"/>
      <c r="N992" s="3" t="s">
        <v>8560</v>
      </c>
      <c r="O992" s="4"/>
      <c r="P992" t="s">
        <v>907</v>
      </c>
      <c r="Q992" s="3"/>
      <c r="R992" s="4"/>
      <c r="S992" t="s">
        <v>907</v>
      </c>
      <c r="T992" s="3"/>
      <c r="U992" s="4"/>
      <c r="V992" s="3" t="s">
        <v>8559</v>
      </c>
      <c r="W992" s="4"/>
      <c r="X992" s="3" t="s">
        <v>8558</v>
      </c>
      <c r="Y992" s="4"/>
      <c r="Z992" t="s">
        <v>907</v>
      </c>
      <c r="AA992" s="3"/>
      <c r="AB992" s="4"/>
      <c r="AC992" s="3" t="s">
        <v>8557</v>
      </c>
      <c r="AD992" s="4"/>
      <c r="AE992" s="3" t="s">
        <v>8556</v>
      </c>
      <c r="AF992" s="4"/>
      <c r="AG992" s="3" t="s">
        <v>8555</v>
      </c>
      <c r="AH992" s="4"/>
      <c r="AI992" s="3" t="s">
        <v>8554</v>
      </c>
      <c r="AJ992" s="4"/>
      <c r="AK992" s="3" t="s">
        <v>8553</v>
      </c>
      <c r="AL992" s="4" t="s">
        <v>8510</v>
      </c>
      <c r="AM992" s="3" t="s">
        <v>8552</v>
      </c>
      <c r="AN992" s="4"/>
      <c r="AO992" s="3" t="s">
        <v>8551</v>
      </c>
      <c r="AP992" s="4"/>
      <c r="AQ992" s="3" t="s">
        <v>8550</v>
      </c>
      <c r="AR992" s="4"/>
      <c r="AS992" s="3" t="s">
        <v>923</v>
      </c>
      <c r="AT992" s="4"/>
      <c r="AU992" s="3" t="s">
        <v>8549</v>
      </c>
      <c r="AV992" s="4"/>
      <c r="AW992" s="3" t="s">
        <v>8548</v>
      </c>
      <c r="AX992" s="4"/>
      <c r="AY992" s="3" t="s">
        <v>8547</v>
      </c>
      <c r="AZ992" s="4" t="s">
        <v>1037</v>
      </c>
      <c r="BA992" s="3" t="s">
        <v>8546</v>
      </c>
      <c r="BB992" s="4"/>
      <c r="BC992" s="3" t="s">
        <v>8545</v>
      </c>
      <c r="BD992" s="4"/>
      <c r="BE992" s="3" t="s">
        <v>8544</v>
      </c>
    </row>
    <row r="993" spans="2:57" customFormat="1">
      <c r="B993" t="str">
        <f>IFERROR(VLOOKUP(E993,Swadesh!$C$6:$D$212,2,FALSE),"")</f>
        <v/>
      </c>
      <c r="D993" t="s">
        <v>8360</v>
      </c>
      <c r="E993" s="6" t="s">
        <v>8543</v>
      </c>
      <c r="F993" s="5">
        <v>14.67</v>
      </c>
      <c r="G993">
        <f t="shared" si="15"/>
        <v>3</v>
      </c>
      <c r="H993" s="3" t="s">
        <v>8542</v>
      </c>
      <c r="I993" s="4"/>
      <c r="J993" s="3" t="s">
        <v>8541</v>
      </c>
      <c r="K993" s="4" t="s">
        <v>1932</v>
      </c>
      <c r="L993" s="3" t="s">
        <v>8540</v>
      </c>
      <c r="M993" s="4"/>
      <c r="N993" s="3" t="s">
        <v>8539</v>
      </c>
      <c r="O993" s="4"/>
      <c r="P993" t="s">
        <v>907</v>
      </c>
      <c r="Q993" s="3"/>
      <c r="R993" s="4"/>
      <c r="S993" t="s">
        <v>907</v>
      </c>
      <c r="T993" s="3"/>
      <c r="U993" s="4"/>
      <c r="V993" s="3" t="s">
        <v>8538</v>
      </c>
      <c r="W993" s="4"/>
      <c r="X993" s="3"/>
      <c r="Y993" s="4"/>
      <c r="Z993" t="s">
        <v>907</v>
      </c>
      <c r="AA993" s="3"/>
      <c r="AB993" s="4"/>
      <c r="AC993" s="3" t="s">
        <v>8537</v>
      </c>
      <c r="AD993" s="4"/>
      <c r="AE993" s="3" t="s">
        <v>8536</v>
      </c>
      <c r="AF993" s="4"/>
      <c r="AG993" s="3" t="s">
        <v>8535</v>
      </c>
      <c r="AH993" s="4"/>
      <c r="AI993" s="3" t="s">
        <v>8534</v>
      </c>
      <c r="AJ993" s="4"/>
      <c r="AK993" s="3" t="s">
        <v>8533</v>
      </c>
      <c r="AL993" s="4" t="s">
        <v>8510</v>
      </c>
      <c r="AM993" s="3" t="s">
        <v>8532</v>
      </c>
      <c r="AN993" s="4"/>
      <c r="AO993" s="3" t="s">
        <v>8531</v>
      </c>
      <c r="AP993" s="4"/>
      <c r="AQ993" s="3" t="s">
        <v>8530</v>
      </c>
      <c r="AR993" s="4"/>
      <c r="AS993" s="3" t="s">
        <v>8529</v>
      </c>
      <c r="AT993" s="4" t="s">
        <v>8528</v>
      </c>
      <c r="AU993" s="3" t="s">
        <v>8527</v>
      </c>
      <c r="AV993" s="4"/>
      <c r="AW993" s="3" t="s">
        <v>8526</v>
      </c>
      <c r="AX993" s="4"/>
      <c r="AY993" s="3" t="s">
        <v>8525</v>
      </c>
      <c r="AZ993" s="4" t="s">
        <v>1037</v>
      </c>
      <c r="BA993" s="3" t="s">
        <v>8524</v>
      </c>
      <c r="BB993" s="4"/>
      <c r="BC993" s="3" t="s">
        <v>8523</v>
      </c>
      <c r="BD993" s="4"/>
      <c r="BE993" s="3" t="s">
        <v>8522</v>
      </c>
    </row>
    <row r="994" spans="2:57" customFormat="1">
      <c r="B994" t="str">
        <f>IFERROR(VLOOKUP(E994,Swadesh!$C$6:$D$212,2,FALSE),"")</f>
        <v/>
      </c>
      <c r="D994" t="s">
        <v>8360</v>
      </c>
      <c r="E994" s="6" t="s">
        <v>8521</v>
      </c>
      <c r="F994" s="5">
        <v>14.68</v>
      </c>
      <c r="G994">
        <f t="shared" si="15"/>
        <v>3</v>
      </c>
      <c r="H994" s="3" t="s">
        <v>8520</v>
      </c>
      <c r="I994" s="4"/>
      <c r="J994" s="3" t="s">
        <v>8519</v>
      </c>
      <c r="K994" s="4" t="s">
        <v>1932</v>
      </c>
      <c r="L994" s="3" t="s">
        <v>8518</v>
      </c>
      <c r="M994" s="4"/>
      <c r="N994" s="3" t="s">
        <v>8517</v>
      </c>
      <c r="O994" s="4"/>
      <c r="P994" t="s">
        <v>907</v>
      </c>
      <c r="Q994" s="3"/>
      <c r="R994" s="4"/>
      <c r="S994" t="s">
        <v>907</v>
      </c>
      <c r="T994" s="3"/>
      <c r="U994" s="4"/>
      <c r="V994" s="3" t="s">
        <v>8516</v>
      </c>
      <c r="W994" s="4"/>
      <c r="X994" s="3"/>
      <c r="Y994" s="4"/>
      <c r="Z994" t="s">
        <v>907</v>
      </c>
      <c r="AA994" s="3"/>
      <c r="AB994" s="4"/>
      <c r="AC994" s="3" t="s">
        <v>8515</v>
      </c>
      <c r="AD994" s="4"/>
      <c r="AE994" s="3" t="s">
        <v>8514</v>
      </c>
      <c r="AF994" s="4"/>
      <c r="AG994" s="3" t="s">
        <v>8513</v>
      </c>
      <c r="AH994" s="4"/>
      <c r="AI994" s="3" t="s">
        <v>8512</v>
      </c>
      <c r="AJ994" s="4"/>
      <c r="AK994" s="3" t="s">
        <v>8511</v>
      </c>
      <c r="AL994" s="4" t="s">
        <v>8510</v>
      </c>
      <c r="AM994" s="3" t="s">
        <v>8509</v>
      </c>
      <c r="AN994" s="4"/>
      <c r="AO994" s="3" t="s">
        <v>8508</v>
      </c>
      <c r="AP994" s="4"/>
      <c r="AQ994" s="3" t="s">
        <v>8507</v>
      </c>
      <c r="AR994" s="4"/>
      <c r="AS994" s="3" t="s">
        <v>8506</v>
      </c>
      <c r="AT994" s="4"/>
      <c r="AU994" s="3" t="s">
        <v>8505</v>
      </c>
      <c r="AV994" s="4"/>
      <c r="AW994" s="3" t="s">
        <v>8504</v>
      </c>
      <c r="AX994" s="4"/>
      <c r="AY994" s="3" t="s">
        <v>8503</v>
      </c>
      <c r="AZ994" s="4" t="s">
        <v>1037</v>
      </c>
      <c r="BA994" s="3" t="s">
        <v>8502</v>
      </c>
      <c r="BB994" s="4"/>
      <c r="BC994" s="3" t="s">
        <v>8501</v>
      </c>
      <c r="BD994" s="4"/>
      <c r="BE994" s="3" t="s">
        <v>8500</v>
      </c>
    </row>
    <row r="995" spans="2:57" customFormat="1">
      <c r="B995" t="str">
        <f>IFERROR(VLOOKUP(E995,Swadesh!$C$6:$D$212,2,FALSE),"")</f>
        <v/>
      </c>
      <c r="D995" t="s">
        <v>8360</v>
      </c>
      <c r="E995" s="6" t="s">
        <v>8499</v>
      </c>
      <c r="F995" s="5">
        <v>14.71</v>
      </c>
      <c r="G995">
        <f t="shared" si="15"/>
        <v>3</v>
      </c>
      <c r="H995" s="3" t="s">
        <v>8498</v>
      </c>
      <c r="I995" s="4"/>
      <c r="J995" s="3" t="s">
        <v>8497</v>
      </c>
      <c r="K995" s="4" t="s">
        <v>8496</v>
      </c>
      <c r="L995" s="3" t="s">
        <v>8495</v>
      </c>
      <c r="M995" s="4"/>
      <c r="N995" s="3" t="s">
        <v>8494</v>
      </c>
      <c r="O995" s="4"/>
      <c r="P995" t="s">
        <v>907</v>
      </c>
      <c r="Q995" s="3"/>
      <c r="R995" s="4"/>
      <c r="S995" t="s">
        <v>907</v>
      </c>
      <c r="T995" s="3" t="s">
        <v>8493</v>
      </c>
      <c r="U995" s="4"/>
      <c r="V995" s="3" t="s">
        <v>8492</v>
      </c>
      <c r="W995" s="4" t="s">
        <v>8488</v>
      </c>
      <c r="X995" s="3" t="s">
        <v>8491</v>
      </c>
      <c r="Y995" s="4" t="s">
        <v>8490</v>
      </c>
      <c r="Z995" t="s">
        <v>907</v>
      </c>
      <c r="AA995" s="3" t="s">
        <v>8489</v>
      </c>
      <c r="AB995" s="4" t="s">
        <v>8488</v>
      </c>
      <c r="AC995" s="3" t="s">
        <v>8487</v>
      </c>
      <c r="AD995" s="4"/>
      <c r="AE995" s="3" t="s">
        <v>8486</v>
      </c>
      <c r="AF995" s="4"/>
      <c r="AG995" s="3" t="s">
        <v>8485</v>
      </c>
      <c r="AH995" s="4"/>
      <c r="AI995" s="3" t="s">
        <v>8484</v>
      </c>
      <c r="AJ995" s="4"/>
      <c r="AK995" s="3" t="s">
        <v>8483</v>
      </c>
      <c r="AL995" s="4"/>
      <c r="AM995" s="3" t="s">
        <v>8482</v>
      </c>
      <c r="AN995" s="4"/>
      <c r="AO995" s="3" t="s">
        <v>8481</v>
      </c>
      <c r="AP995" s="4"/>
      <c r="AQ995" s="3" t="s">
        <v>8480</v>
      </c>
      <c r="AR995" s="4"/>
      <c r="AS995" s="3" t="s">
        <v>8479</v>
      </c>
      <c r="AT995" s="4"/>
      <c r="AU995" s="3" t="s">
        <v>8478</v>
      </c>
      <c r="AV995" s="4"/>
      <c r="AW995" s="3" t="s">
        <v>8477</v>
      </c>
      <c r="AX995" s="4"/>
      <c r="AY995" s="3" t="s">
        <v>8476</v>
      </c>
      <c r="AZ995" s="4"/>
      <c r="BA995" s="3" t="s">
        <v>8475</v>
      </c>
      <c r="BB995" s="4"/>
      <c r="BC995" s="3" t="s">
        <v>8474</v>
      </c>
      <c r="BD995" s="4"/>
      <c r="BE995" s="3" t="s">
        <v>8473</v>
      </c>
    </row>
    <row r="996" spans="2:57" customFormat="1">
      <c r="B996">
        <f>IFERROR(VLOOKUP(E996,Swadesh!$C$6:$D$212,2,FALSE),"")</f>
        <v>179</v>
      </c>
      <c r="D996" t="s">
        <v>8360</v>
      </c>
      <c r="E996" s="6" t="s">
        <v>8472</v>
      </c>
      <c r="F996" s="5">
        <v>14.73</v>
      </c>
      <c r="G996">
        <f t="shared" si="15"/>
        <v>3</v>
      </c>
      <c r="H996" s="3" t="s">
        <v>8471</v>
      </c>
      <c r="I996" s="4"/>
      <c r="J996" s="3" t="s">
        <v>8470</v>
      </c>
      <c r="K996" s="4"/>
      <c r="L996" s="3" t="s">
        <v>8469</v>
      </c>
      <c r="M996" s="4"/>
      <c r="N996" s="3" t="s">
        <v>8468</v>
      </c>
      <c r="O996" s="4"/>
      <c r="P996" t="s">
        <v>907</v>
      </c>
      <c r="Q996" s="3"/>
      <c r="R996" s="4"/>
      <c r="S996" t="s">
        <v>907</v>
      </c>
      <c r="T996" s="3" t="s">
        <v>8467</v>
      </c>
      <c r="U996" s="4"/>
      <c r="V996" s="3" t="s">
        <v>2851</v>
      </c>
      <c r="W996" s="4"/>
      <c r="X996" s="3" t="s">
        <v>8466</v>
      </c>
      <c r="Y996" s="4"/>
      <c r="Z996" t="s">
        <v>907</v>
      </c>
      <c r="AA996" s="3" t="s">
        <v>8465</v>
      </c>
      <c r="AB996" s="4"/>
      <c r="AC996" s="3" t="s">
        <v>8464</v>
      </c>
      <c r="AD996" s="4"/>
      <c r="AE996" s="3" t="s">
        <v>8463</v>
      </c>
      <c r="AF996" s="4"/>
      <c r="AG996" s="3" t="s">
        <v>8462</v>
      </c>
      <c r="AH996" s="4"/>
      <c r="AI996" s="3" t="s">
        <v>8461</v>
      </c>
      <c r="AJ996" s="4"/>
      <c r="AK996" s="3" t="s">
        <v>8460</v>
      </c>
      <c r="AL996" s="4"/>
      <c r="AM996" s="3" t="s">
        <v>8459</v>
      </c>
      <c r="AN996" s="4"/>
      <c r="AO996" s="3" t="s">
        <v>8458</v>
      </c>
      <c r="AP996" s="4"/>
      <c r="AQ996" s="3" t="s">
        <v>8457</v>
      </c>
      <c r="AR996" s="4"/>
      <c r="AS996" s="3" t="s">
        <v>8456</v>
      </c>
      <c r="AT996" s="4" t="s">
        <v>8455</v>
      </c>
      <c r="AU996" s="3" t="s">
        <v>8454</v>
      </c>
      <c r="AV996" s="4"/>
      <c r="AW996" s="3" t="s">
        <v>8453</v>
      </c>
      <c r="AX996" s="4"/>
      <c r="AY996" s="3" t="s">
        <v>8452</v>
      </c>
      <c r="AZ996" s="4"/>
      <c r="BA996" s="3" t="s">
        <v>8451</v>
      </c>
      <c r="BB996" s="4"/>
      <c r="BC996" s="3" t="s">
        <v>8450</v>
      </c>
      <c r="BD996" s="4"/>
      <c r="BE996" s="3" t="s">
        <v>8449</v>
      </c>
    </row>
    <row r="997" spans="2:57" customFormat="1">
      <c r="B997" t="str">
        <f>IFERROR(VLOOKUP(E997,Swadesh!$C$6:$D$212,2,FALSE),"")</f>
        <v/>
      </c>
      <c r="D997" t="s">
        <v>8360</v>
      </c>
      <c r="E997" s="6" t="s">
        <v>8432</v>
      </c>
      <c r="F997" s="5">
        <v>14.74</v>
      </c>
      <c r="G997">
        <f t="shared" si="15"/>
        <v>3</v>
      </c>
      <c r="H997" s="3" t="s">
        <v>8448</v>
      </c>
      <c r="I997" s="4"/>
      <c r="J997" s="3" t="s">
        <v>8447</v>
      </c>
      <c r="K997" s="4"/>
      <c r="L997" s="3" t="s">
        <v>8446</v>
      </c>
      <c r="M997" s="4"/>
      <c r="N997" s="3" t="s">
        <v>8445</v>
      </c>
      <c r="O997" s="4"/>
      <c r="P997" t="s">
        <v>907</v>
      </c>
      <c r="Q997" s="3"/>
      <c r="R997" s="4"/>
      <c r="S997" t="s">
        <v>907</v>
      </c>
      <c r="T997" s="3"/>
      <c r="U997" s="4"/>
      <c r="V997" s="3" t="s">
        <v>8444</v>
      </c>
      <c r="W997" s="4"/>
      <c r="X997" s="3"/>
      <c r="Y997" s="4"/>
      <c r="Z997" t="s">
        <v>907</v>
      </c>
      <c r="AA997" s="3" t="s">
        <v>8443</v>
      </c>
      <c r="AB997" s="4" t="s">
        <v>8442</v>
      </c>
      <c r="AC997" s="3" t="s">
        <v>8441</v>
      </c>
      <c r="AD997" s="4"/>
      <c r="AE997" s="3" t="s">
        <v>8440</v>
      </c>
      <c r="AF997" s="4"/>
      <c r="AG997" s="3" t="s">
        <v>8439</v>
      </c>
      <c r="AH997" s="4"/>
      <c r="AI997" s="3" t="s">
        <v>8438</v>
      </c>
      <c r="AJ997" s="4"/>
      <c r="AK997" s="3" t="s">
        <v>8437</v>
      </c>
      <c r="AL997" s="4"/>
      <c r="AM997" s="3" t="s">
        <v>8436</v>
      </c>
      <c r="AN997" s="4"/>
      <c r="AO997" s="3" t="s">
        <v>8435</v>
      </c>
      <c r="AP997" s="4"/>
      <c r="AQ997" s="3" t="s">
        <v>8434</v>
      </c>
      <c r="AR997" s="4"/>
      <c r="AS997" s="3" t="s">
        <v>8433</v>
      </c>
      <c r="AT997" s="4"/>
      <c r="AU997" s="3" t="s">
        <v>8432</v>
      </c>
      <c r="AV997" s="4"/>
      <c r="AW997" s="3" t="s">
        <v>8431</v>
      </c>
      <c r="AX997" s="4"/>
      <c r="AY997" s="3" t="s">
        <v>8430</v>
      </c>
      <c r="AZ997" s="4"/>
      <c r="BA997" s="3" t="s">
        <v>8429</v>
      </c>
      <c r="BB997" s="4"/>
      <c r="BC997" s="3" t="s">
        <v>8428</v>
      </c>
      <c r="BD997" s="4"/>
      <c r="BE997" s="3" t="s">
        <v>8427</v>
      </c>
    </row>
    <row r="998" spans="2:57" customFormat="1">
      <c r="B998" t="str">
        <f>IFERROR(VLOOKUP(E998,Swadesh!$C$6:$D$212,2,FALSE),"")</f>
        <v/>
      </c>
      <c r="D998" t="s">
        <v>8360</v>
      </c>
      <c r="E998" s="6" t="s">
        <v>8426</v>
      </c>
      <c r="F998" s="5">
        <v>14.75</v>
      </c>
      <c r="G998">
        <f t="shared" si="15"/>
        <v>3</v>
      </c>
      <c r="H998" s="3" t="s">
        <v>8425</v>
      </c>
      <c r="I998" s="4"/>
      <c r="J998" s="3" t="s">
        <v>8424</v>
      </c>
      <c r="K998" s="4" t="s">
        <v>959</v>
      </c>
      <c r="L998" s="3" t="s">
        <v>8423</v>
      </c>
      <c r="M998" s="4"/>
      <c r="N998" s="3" t="s">
        <v>8422</v>
      </c>
      <c r="O998" s="4"/>
      <c r="P998" t="s">
        <v>907</v>
      </c>
      <c r="Q998" s="3"/>
      <c r="R998" s="4"/>
      <c r="S998" t="s">
        <v>907</v>
      </c>
      <c r="T998" s="3"/>
      <c r="U998" s="4"/>
      <c r="V998" s="3"/>
      <c r="W998" s="4"/>
      <c r="X998" s="3"/>
      <c r="Y998" s="4"/>
      <c r="Z998" t="s">
        <v>907</v>
      </c>
      <c r="AA998" s="3" t="s">
        <v>8421</v>
      </c>
      <c r="AB998" s="4" t="s">
        <v>8420</v>
      </c>
      <c r="AC998" s="3" t="s">
        <v>8419</v>
      </c>
      <c r="AD998" s="4"/>
      <c r="AE998" s="3" t="s">
        <v>8418</v>
      </c>
      <c r="AF998" s="4"/>
      <c r="AG998" s="3" t="s">
        <v>8417</v>
      </c>
      <c r="AH998" s="4"/>
      <c r="AI998" s="3" t="s">
        <v>8416</v>
      </c>
      <c r="AJ998" s="4"/>
      <c r="AK998" s="3" t="s">
        <v>8415</v>
      </c>
      <c r="AL998" s="4"/>
      <c r="AM998" s="3" t="s">
        <v>8414</v>
      </c>
      <c r="AN998" s="4"/>
      <c r="AO998" s="3" t="s">
        <v>8413</v>
      </c>
      <c r="AP998" s="4"/>
      <c r="AQ998" s="3" t="s">
        <v>8412</v>
      </c>
      <c r="AR998" s="4"/>
      <c r="AS998" s="3" t="s">
        <v>923</v>
      </c>
      <c r="AT998" s="4"/>
      <c r="AU998" s="3" t="s">
        <v>8411</v>
      </c>
      <c r="AV998" s="4"/>
      <c r="AW998" s="3" t="s">
        <v>8410</v>
      </c>
      <c r="AX998" s="4"/>
      <c r="AY998" s="3" t="s">
        <v>8409</v>
      </c>
      <c r="AZ998" s="4"/>
      <c r="BA998" s="3" t="s">
        <v>8408</v>
      </c>
      <c r="BB998" s="4"/>
      <c r="BC998" s="3" t="s">
        <v>8407</v>
      </c>
      <c r="BD998" s="4"/>
      <c r="BE998" s="3" t="s">
        <v>8406</v>
      </c>
    </row>
    <row r="999" spans="2:57" customFormat="1">
      <c r="B999" t="str">
        <f>IFERROR(VLOOKUP(E999,Swadesh!$C$6:$D$212,2,FALSE),"")</f>
        <v/>
      </c>
      <c r="D999" t="s">
        <v>8360</v>
      </c>
      <c r="E999" s="6" t="s">
        <v>8405</v>
      </c>
      <c r="F999" s="5">
        <v>14.76</v>
      </c>
      <c r="G999">
        <f t="shared" si="15"/>
        <v>3</v>
      </c>
      <c r="H999" s="3" t="s">
        <v>8404</v>
      </c>
      <c r="I999" s="4"/>
      <c r="J999" s="3" t="s">
        <v>8403</v>
      </c>
      <c r="K999" s="4" t="s">
        <v>8402</v>
      </c>
      <c r="L999" s="3" t="s">
        <v>8401</v>
      </c>
      <c r="M999" s="4"/>
      <c r="N999" s="3" t="s">
        <v>8400</v>
      </c>
      <c r="O999" s="4"/>
      <c r="P999" t="s">
        <v>907</v>
      </c>
      <c r="Q999" s="3"/>
      <c r="R999" s="4"/>
      <c r="S999" t="s">
        <v>907</v>
      </c>
      <c r="T999" s="3"/>
      <c r="U999" s="4"/>
      <c r="V999" s="3" t="s">
        <v>8399</v>
      </c>
      <c r="W999" s="4"/>
      <c r="X999" s="3" t="s">
        <v>8398</v>
      </c>
      <c r="Y999" s="4"/>
      <c r="Z999" t="s">
        <v>907</v>
      </c>
      <c r="AA999" s="3" t="s">
        <v>8397</v>
      </c>
      <c r="AB999" s="4"/>
      <c r="AC999" s="3" t="s">
        <v>8396</v>
      </c>
      <c r="AD999" s="4"/>
      <c r="AE999" s="3" t="s">
        <v>8395</v>
      </c>
      <c r="AF999" s="4"/>
      <c r="AG999" s="3" t="s">
        <v>8394</v>
      </c>
      <c r="AH999" s="4"/>
      <c r="AI999" s="3" t="s">
        <v>8393</v>
      </c>
      <c r="AJ999" s="4"/>
      <c r="AK999" s="3" t="s">
        <v>8392</v>
      </c>
      <c r="AL999" s="4"/>
      <c r="AM999" s="3" t="s">
        <v>8391</v>
      </c>
      <c r="AN999" s="4"/>
      <c r="AO999" s="3" t="s">
        <v>8390</v>
      </c>
      <c r="AP999" s="4"/>
      <c r="AQ999" s="3" t="s">
        <v>8389</v>
      </c>
      <c r="AR999" s="4"/>
      <c r="AS999" s="3" t="s">
        <v>8388</v>
      </c>
      <c r="AT999" s="4"/>
      <c r="AU999" s="3" t="s">
        <v>8387</v>
      </c>
      <c r="AV999" s="4"/>
      <c r="AW999" s="3" t="s">
        <v>8386</v>
      </c>
      <c r="AX999" s="4"/>
      <c r="AY999" s="3" t="s">
        <v>8385</v>
      </c>
      <c r="AZ999" s="4"/>
      <c r="BA999" s="3" t="s">
        <v>8384</v>
      </c>
      <c r="BB999" s="4"/>
      <c r="BC999" s="3" t="s">
        <v>8383</v>
      </c>
      <c r="BD999" s="4"/>
      <c r="BE999" s="3" t="s">
        <v>8382</v>
      </c>
    </row>
    <row r="1000" spans="2:57" customFormat="1">
      <c r="B1000" t="str">
        <f>IFERROR(VLOOKUP(E1000,Swadesh!$C$6:$D$212,2,FALSE),"")</f>
        <v/>
      </c>
      <c r="D1000" t="s">
        <v>8360</v>
      </c>
      <c r="E1000" s="6" t="s">
        <v>8381</v>
      </c>
      <c r="F1000" s="5">
        <v>14.77</v>
      </c>
      <c r="G1000">
        <f t="shared" si="15"/>
        <v>3</v>
      </c>
      <c r="H1000" s="3" t="s">
        <v>8380</v>
      </c>
      <c r="I1000" s="4"/>
      <c r="J1000" s="3" t="s">
        <v>8379</v>
      </c>
      <c r="K1000" s="4" t="s">
        <v>959</v>
      </c>
      <c r="L1000" s="3" t="s">
        <v>8378</v>
      </c>
      <c r="M1000" s="4"/>
      <c r="N1000" s="3" t="s">
        <v>8377</v>
      </c>
      <c r="O1000" s="4"/>
      <c r="P1000" t="s">
        <v>907</v>
      </c>
      <c r="Q1000" s="3"/>
      <c r="R1000" s="4"/>
      <c r="S1000" t="s">
        <v>907</v>
      </c>
      <c r="T1000" s="3"/>
      <c r="U1000" s="4"/>
      <c r="V1000" s="3" t="s">
        <v>8376</v>
      </c>
      <c r="W1000" s="4"/>
      <c r="X1000" s="3" t="s">
        <v>8375</v>
      </c>
      <c r="Y1000" s="4"/>
      <c r="Z1000" t="s">
        <v>907</v>
      </c>
      <c r="AA1000" s="3"/>
      <c r="AB1000" s="4"/>
      <c r="AC1000" s="3" t="s">
        <v>8374</v>
      </c>
      <c r="AD1000" s="4"/>
      <c r="AE1000" s="3" t="s">
        <v>8373</v>
      </c>
      <c r="AF1000" s="4"/>
      <c r="AG1000" s="3" t="s">
        <v>8372</v>
      </c>
      <c r="AH1000" s="4"/>
      <c r="AI1000" s="3" t="s">
        <v>8371</v>
      </c>
      <c r="AJ1000" s="4"/>
      <c r="AK1000" s="3" t="s">
        <v>8370</v>
      </c>
      <c r="AL1000" s="4"/>
      <c r="AM1000" s="3" t="s">
        <v>8369</v>
      </c>
      <c r="AN1000" s="4"/>
      <c r="AO1000" s="3" t="s">
        <v>8368</v>
      </c>
      <c r="AP1000" s="4"/>
      <c r="AQ1000" s="3" t="s">
        <v>8367</v>
      </c>
      <c r="AR1000" s="4"/>
      <c r="AS1000" s="3" t="s">
        <v>923</v>
      </c>
      <c r="AT1000" s="4"/>
      <c r="AU1000" s="3" t="s">
        <v>8366</v>
      </c>
      <c r="AV1000" s="4"/>
      <c r="AW1000" s="3" t="s">
        <v>8365</v>
      </c>
      <c r="AX1000" s="4"/>
      <c r="AY1000" s="3" t="s">
        <v>8364</v>
      </c>
      <c r="AZ1000" s="4"/>
      <c r="BA1000" s="3" t="s">
        <v>8363</v>
      </c>
      <c r="BB1000" s="4"/>
      <c r="BC1000" s="3" t="s">
        <v>8362</v>
      </c>
      <c r="BD1000" s="4"/>
      <c r="BE1000" s="3" t="s">
        <v>8361</v>
      </c>
    </row>
    <row r="1001" spans="2:57" customFormat="1">
      <c r="B1001" t="str">
        <f>IFERROR(VLOOKUP(E1001,Swadesh!$C$6:$D$212,2,FALSE),"")</f>
        <v/>
      </c>
      <c r="D1001" t="s">
        <v>8360</v>
      </c>
      <c r="E1001" s="6" t="s">
        <v>8359</v>
      </c>
      <c r="F1001" s="5">
        <v>14.78</v>
      </c>
      <c r="G1001">
        <f t="shared" si="15"/>
        <v>3</v>
      </c>
      <c r="H1001" s="3" t="s">
        <v>8358</v>
      </c>
      <c r="I1001" s="4"/>
      <c r="J1001" s="3" t="s">
        <v>8357</v>
      </c>
      <c r="K1001" s="4" t="s">
        <v>8356</v>
      </c>
      <c r="L1001" s="3" t="s">
        <v>8355</v>
      </c>
      <c r="M1001" s="4"/>
      <c r="N1001" s="3" t="s">
        <v>8354</v>
      </c>
      <c r="O1001" s="4"/>
      <c r="P1001" t="s">
        <v>907</v>
      </c>
      <c r="Q1001" s="3"/>
      <c r="R1001" s="4" t="s">
        <v>8353</v>
      </c>
      <c r="S1001" t="s">
        <v>907</v>
      </c>
      <c r="T1001" s="3" t="s">
        <v>8352</v>
      </c>
      <c r="U1001" s="4"/>
      <c r="V1001" s="3" t="s">
        <v>8351</v>
      </c>
      <c r="W1001" s="4"/>
      <c r="X1001" s="3" t="s">
        <v>8350</v>
      </c>
      <c r="Y1001" s="4"/>
      <c r="Z1001" t="s">
        <v>907</v>
      </c>
      <c r="AA1001" s="3" t="s">
        <v>8349</v>
      </c>
      <c r="AB1001" s="4"/>
      <c r="AC1001" s="3" t="s">
        <v>8348</v>
      </c>
      <c r="AD1001" s="4"/>
      <c r="AE1001" s="3" t="s">
        <v>8347</v>
      </c>
      <c r="AF1001" s="4"/>
      <c r="AG1001" s="3"/>
      <c r="AH1001" s="4"/>
      <c r="AI1001" s="3" t="s">
        <v>8346</v>
      </c>
      <c r="AJ1001" s="4"/>
      <c r="AK1001" s="3" t="s">
        <v>8345</v>
      </c>
      <c r="AL1001" s="4"/>
      <c r="AM1001" s="3" t="s">
        <v>8344</v>
      </c>
      <c r="AN1001" s="4"/>
      <c r="AO1001" s="3"/>
      <c r="AP1001" s="4"/>
      <c r="AQ1001" s="3" t="s">
        <v>8343</v>
      </c>
      <c r="AR1001" s="4"/>
      <c r="AS1001" s="3" t="s">
        <v>923</v>
      </c>
      <c r="AT1001" s="4"/>
      <c r="AU1001" s="3" t="s">
        <v>8342</v>
      </c>
      <c r="AV1001" s="4"/>
      <c r="AW1001" s="3" t="s">
        <v>8341</v>
      </c>
      <c r="AX1001" s="4"/>
      <c r="AY1001" s="3" t="s">
        <v>8340</v>
      </c>
      <c r="AZ1001" s="4"/>
      <c r="BA1001" s="3" t="s">
        <v>8339</v>
      </c>
      <c r="BB1001" s="4"/>
      <c r="BC1001" s="3" t="s">
        <v>8338</v>
      </c>
      <c r="BD1001" s="4"/>
      <c r="BE1001" s="3" t="s">
        <v>8337</v>
      </c>
    </row>
    <row r="1002" spans="2:57" customFormat="1">
      <c r="B1002" t="str">
        <f>IFERROR(VLOOKUP(E1002,Swadesh!$C$6:$D$212,2,FALSE),"")</f>
        <v/>
      </c>
      <c r="D1002" t="s">
        <v>7142</v>
      </c>
      <c r="E1002" s="6" t="s">
        <v>8336</v>
      </c>
      <c r="F1002" s="5">
        <v>15.21</v>
      </c>
      <c r="G1002">
        <f t="shared" si="15"/>
        <v>3</v>
      </c>
      <c r="H1002" s="3" t="s">
        <v>8335</v>
      </c>
      <c r="I1002" s="4" t="s">
        <v>8334</v>
      </c>
      <c r="J1002" s="3" t="s">
        <v>8248</v>
      </c>
      <c r="K1002" s="4" t="s">
        <v>8333</v>
      </c>
      <c r="L1002" s="3" t="s">
        <v>8332</v>
      </c>
      <c r="M1002" s="4"/>
      <c r="N1002" s="3" t="s">
        <v>8331</v>
      </c>
      <c r="O1002" s="4"/>
      <c r="P1002" t="s">
        <v>907</v>
      </c>
      <c r="Q1002" s="3"/>
      <c r="R1002" s="4"/>
      <c r="S1002" t="s">
        <v>907</v>
      </c>
      <c r="T1002" s="3" t="s">
        <v>8330</v>
      </c>
      <c r="U1002" s="4" t="s">
        <v>8329</v>
      </c>
      <c r="V1002" s="3" t="s">
        <v>8328</v>
      </c>
      <c r="W1002" s="4"/>
      <c r="X1002" s="3" t="s">
        <v>8327</v>
      </c>
      <c r="Y1002" s="4"/>
      <c r="Z1002" t="s">
        <v>907</v>
      </c>
      <c r="AA1002" s="3" t="s">
        <v>8326</v>
      </c>
      <c r="AB1002" s="4"/>
      <c r="AC1002" s="3" t="s">
        <v>8289</v>
      </c>
      <c r="AD1002" s="4"/>
      <c r="AE1002" s="3" t="s">
        <v>8325</v>
      </c>
      <c r="AF1002" s="4" t="s">
        <v>8324</v>
      </c>
      <c r="AG1002" s="3" t="s">
        <v>8323</v>
      </c>
      <c r="AH1002" s="4"/>
      <c r="AI1002" s="3" t="s">
        <v>8322</v>
      </c>
      <c r="AJ1002" s="4"/>
      <c r="AK1002" s="3" t="s">
        <v>8321</v>
      </c>
      <c r="AL1002" s="4"/>
      <c r="AM1002" s="3" t="s">
        <v>7544</v>
      </c>
      <c r="AN1002" s="4"/>
      <c r="AO1002" s="3" t="s">
        <v>8320</v>
      </c>
      <c r="AP1002" s="4"/>
      <c r="AQ1002" s="3" t="s">
        <v>8319</v>
      </c>
      <c r="AR1002" s="4"/>
      <c r="AS1002" s="3" t="s">
        <v>923</v>
      </c>
      <c r="AT1002" s="4"/>
      <c r="AU1002" s="3" t="s">
        <v>8280</v>
      </c>
      <c r="AV1002" s="4"/>
      <c r="AW1002" s="3" t="s">
        <v>8318</v>
      </c>
      <c r="AX1002" s="4"/>
      <c r="AY1002" s="3" t="s">
        <v>8317</v>
      </c>
      <c r="AZ1002" s="4"/>
      <c r="BA1002" s="3" t="s">
        <v>8277</v>
      </c>
      <c r="BB1002" s="4"/>
      <c r="BC1002" s="3" t="s">
        <v>8316</v>
      </c>
      <c r="BD1002" s="4"/>
      <c r="BE1002" s="3" t="s">
        <v>8315</v>
      </c>
    </row>
    <row r="1003" spans="2:57" customFormat="1">
      <c r="B1003" t="str">
        <f>IFERROR(VLOOKUP(E1003,Swadesh!$C$6:$D$212,2,FALSE),"")</f>
        <v/>
      </c>
      <c r="D1003" t="s">
        <v>7142</v>
      </c>
      <c r="E1003" s="6" t="s">
        <v>8314</v>
      </c>
      <c r="F1003" s="5">
        <v>15.212</v>
      </c>
      <c r="G1003">
        <f t="shared" si="15"/>
        <v>4</v>
      </c>
      <c r="H1003" s="3" t="s">
        <v>8313</v>
      </c>
      <c r="I1003" s="4" t="s">
        <v>8312</v>
      </c>
      <c r="J1003" s="3" t="s">
        <v>8294</v>
      </c>
      <c r="K1003" s="4"/>
      <c r="L1003" s="3"/>
      <c r="M1003" s="4"/>
      <c r="N1003" s="3" t="s">
        <v>8311</v>
      </c>
      <c r="O1003" s="4"/>
      <c r="P1003" t="s">
        <v>907</v>
      </c>
      <c r="Q1003" s="3"/>
      <c r="R1003" s="4"/>
      <c r="S1003" t="s">
        <v>907</v>
      </c>
      <c r="T1003" s="3"/>
      <c r="U1003" s="4"/>
      <c r="V1003" s="3" t="s">
        <v>8310</v>
      </c>
      <c r="W1003" s="4"/>
      <c r="X1003" s="3" t="s">
        <v>8309</v>
      </c>
      <c r="Y1003" s="4"/>
      <c r="Z1003" t="s">
        <v>907</v>
      </c>
      <c r="AA1003" s="3"/>
      <c r="AB1003" s="4"/>
      <c r="AC1003" s="3" t="s">
        <v>8308</v>
      </c>
      <c r="AD1003" s="4" t="s">
        <v>8307</v>
      </c>
      <c r="AE1003" s="3" t="s">
        <v>8306</v>
      </c>
      <c r="AF1003" s="4"/>
      <c r="AG1003" s="3"/>
      <c r="AH1003" s="4"/>
      <c r="AI1003" s="3" t="s">
        <v>8305</v>
      </c>
      <c r="AJ1003" s="4"/>
      <c r="AK1003" s="3" t="s">
        <v>8304</v>
      </c>
      <c r="AL1003" s="4"/>
      <c r="AM1003" s="3" t="s">
        <v>8303</v>
      </c>
      <c r="AN1003" s="4"/>
      <c r="AO1003" s="3"/>
      <c r="AP1003" s="4"/>
      <c r="AQ1003" s="3" t="s">
        <v>8302</v>
      </c>
      <c r="AR1003" s="4"/>
      <c r="AS1003" s="3" t="s">
        <v>923</v>
      </c>
      <c r="AT1003" s="4"/>
      <c r="AU1003" s="3" t="s">
        <v>8301</v>
      </c>
      <c r="AV1003" s="4"/>
      <c r="AW1003" s="3" t="s">
        <v>8300</v>
      </c>
      <c r="AX1003" s="4"/>
      <c r="AY1003" s="3" t="s">
        <v>8299</v>
      </c>
      <c r="AZ1003" s="4"/>
      <c r="BA1003" s="3" t="s">
        <v>8298</v>
      </c>
      <c r="BB1003" s="4"/>
      <c r="BC1003" s="3"/>
      <c r="BD1003" s="4"/>
      <c r="BE1003" s="3" t="s">
        <v>8297</v>
      </c>
    </row>
    <row r="1004" spans="2:57" customFormat="1">
      <c r="B1004" t="str">
        <f>IFERROR(VLOOKUP(E1004,Swadesh!$C$6:$D$212,2,FALSE),"")</f>
        <v/>
      </c>
      <c r="D1004" t="s">
        <v>7142</v>
      </c>
      <c r="E1004" s="6" t="s">
        <v>8296</v>
      </c>
      <c r="F1004" s="5">
        <v>15.22</v>
      </c>
      <c r="G1004">
        <f t="shared" si="15"/>
        <v>3</v>
      </c>
      <c r="H1004" s="3" t="s">
        <v>8295</v>
      </c>
      <c r="I1004" s="4"/>
      <c r="J1004" s="3" t="s">
        <v>8294</v>
      </c>
      <c r="K1004" s="4"/>
      <c r="L1004" s="3" t="s">
        <v>8293</v>
      </c>
      <c r="M1004" s="4"/>
      <c r="N1004" s="3" t="s">
        <v>8292</v>
      </c>
      <c r="O1004" s="4"/>
      <c r="P1004" t="s">
        <v>907</v>
      </c>
      <c r="Q1004" s="3"/>
      <c r="R1004" s="4"/>
      <c r="S1004" t="s">
        <v>907</v>
      </c>
      <c r="T1004" s="3"/>
      <c r="U1004" s="4"/>
      <c r="V1004" s="3"/>
      <c r="W1004" s="4"/>
      <c r="X1004" s="3"/>
      <c r="Y1004" s="4"/>
      <c r="Z1004" t="s">
        <v>907</v>
      </c>
      <c r="AA1004" s="3" t="s">
        <v>8291</v>
      </c>
      <c r="AB1004" s="4" t="s">
        <v>8290</v>
      </c>
      <c r="AC1004" s="3" t="s">
        <v>8289</v>
      </c>
      <c r="AD1004" s="4"/>
      <c r="AE1004" s="3" t="s">
        <v>8288</v>
      </c>
      <c r="AF1004" s="4"/>
      <c r="AG1004" s="3" t="s">
        <v>8287</v>
      </c>
      <c r="AH1004" s="4"/>
      <c r="AI1004" s="3" t="s">
        <v>8286</v>
      </c>
      <c r="AJ1004" s="4"/>
      <c r="AK1004" s="3" t="s">
        <v>8285</v>
      </c>
      <c r="AL1004" s="4"/>
      <c r="AM1004" s="3" t="s">
        <v>8284</v>
      </c>
      <c r="AN1004" s="4"/>
      <c r="AO1004" s="3" t="s">
        <v>8283</v>
      </c>
      <c r="AP1004" s="4"/>
      <c r="AQ1004" s="3" t="s">
        <v>8282</v>
      </c>
      <c r="AR1004" s="4" t="s">
        <v>8281</v>
      </c>
      <c r="AS1004" s="3" t="s">
        <v>923</v>
      </c>
      <c r="AT1004" s="4"/>
      <c r="AU1004" s="3" t="s">
        <v>8280</v>
      </c>
      <c r="AV1004" s="4"/>
      <c r="AW1004" s="3" t="s">
        <v>8279</v>
      </c>
      <c r="AX1004" s="4"/>
      <c r="AY1004" s="3" t="s">
        <v>8278</v>
      </c>
      <c r="AZ1004" s="4"/>
      <c r="BA1004" s="3" t="s">
        <v>8277</v>
      </c>
      <c r="BB1004" s="4"/>
      <c r="BC1004" s="3" t="s">
        <v>8276</v>
      </c>
      <c r="BD1004" s="4"/>
      <c r="BE1004" s="3" t="s">
        <v>8275</v>
      </c>
    </row>
    <row r="1005" spans="2:57" customFormat="1">
      <c r="B1005" t="str">
        <f>IFERROR(VLOOKUP(E1005,Swadesh!$C$6:$D$212,2,FALSE),"")</f>
        <v/>
      </c>
      <c r="D1005" t="s">
        <v>7142</v>
      </c>
      <c r="E1005" s="6" t="s">
        <v>8274</v>
      </c>
      <c r="F1005" s="5">
        <v>15.25</v>
      </c>
      <c r="G1005">
        <f t="shared" si="15"/>
        <v>3</v>
      </c>
      <c r="H1005" s="3" t="s">
        <v>8273</v>
      </c>
      <c r="I1005" s="4"/>
      <c r="J1005" s="3" t="s">
        <v>8248</v>
      </c>
      <c r="K1005" s="4" t="s">
        <v>8272</v>
      </c>
      <c r="L1005" s="3" t="s">
        <v>8271</v>
      </c>
      <c r="M1005" s="4"/>
      <c r="N1005" s="3" t="s">
        <v>8270</v>
      </c>
      <c r="O1005" s="4"/>
      <c r="P1005" t="s">
        <v>907</v>
      </c>
      <c r="Q1005" s="3"/>
      <c r="R1005" s="4"/>
      <c r="S1005" t="s">
        <v>907</v>
      </c>
      <c r="T1005" s="3" t="s">
        <v>8269</v>
      </c>
      <c r="U1005" s="4"/>
      <c r="V1005" s="3" t="s">
        <v>8268</v>
      </c>
      <c r="W1005" s="4" t="s">
        <v>8267</v>
      </c>
      <c r="X1005" s="3"/>
      <c r="Y1005" s="4"/>
      <c r="Z1005" t="s">
        <v>907</v>
      </c>
      <c r="AA1005" s="3" t="s">
        <v>8266</v>
      </c>
      <c r="AB1005" s="4"/>
      <c r="AC1005" s="3" t="s">
        <v>8265</v>
      </c>
      <c r="AD1005" s="4" t="s">
        <v>8264</v>
      </c>
      <c r="AE1005" s="3" t="s">
        <v>8263</v>
      </c>
      <c r="AF1005" s="4" t="s">
        <v>8262</v>
      </c>
      <c r="AG1005" s="3" t="s">
        <v>8261</v>
      </c>
      <c r="AH1005" s="4"/>
      <c r="AI1005" s="3" t="s">
        <v>8260</v>
      </c>
      <c r="AJ1005" s="4"/>
      <c r="AK1005" s="3" t="s">
        <v>8259</v>
      </c>
      <c r="AL1005" s="4"/>
      <c r="AM1005" s="3" t="s">
        <v>8258</v>
      </c>
      <c r="AN1005" s="4"/>
      <c r="AO1005" s="3" t="s">
        <v>8257</v>
      </c>
      <c r="AP1005" s="4"/>
      <c r="AQ1005" s="3" t="s">
        <v>8256</v>
      </c>
      <c r="AR1005" s="4"/>
      <c r="AS1005" s="3" t="s">
        <v>923</v>
      </c>
      <c r="AT1005" s="4"/>
      <c r="AU1005" s="3" t="s">
        <v>8255</v>
      </c>
      <c r="AV1005" s="4"/>
      <c r="AW1005" s="3" t="s">
        <v>8254</v>
      </c>
      <c r="AX1005" s="4"/>
      <c r="AY1005" s="3" t="s">
        <v>8253</v>
      </c>
      <c r="AZ1005" s="4"/>
      <c r="BA1005" s="3" t="s">
        <v>8252</v>
      </c>
      <c r="BB1005" s="4"/>
      <c r="BC1005" s="3" t="s">
        <v>8251</v>
      </c>
      <c r="BD1005" s="4"/>
      <c r="BE1005" s="3" t="s">
        <v>1872</v>
      </c>
    </row>
    <row r="1006" spans="2:57" customFormat="1">
      <c r="B1006" t="str">
        <f>IFERROR(VLOOKUP(E1006,Swadesh!$C$6:$D$212,2,FALSE),"")</f>
        <v/>
      </c>
      <c r="D1006" t="s">
        <v>7142</v>
      </c>
      <c r="E1006" s="6" t="s">
        <v>8250</v>
      </c>
      <c r="F1006" s="5">
        <v>15.26</v>
      </c>
      <c r="G1006">
        <f t="shared" si="15"/>
        <v>3</v>
      </c>
      <c r="H1006" s="3" t="s">
        <v>8249</v>
      </c>
      <c r="I1006" s="4"/>
      <c r="J1006" s="3" t="s">
        <v>8248</v>
      </c>
      <c r="K1006" s="4" t="s">
        <v>8247</v>
      </c>
      <c r="L1006" s="3" t="s">
        <v>8246</v>
      </c>
      <c r="M1006" s="4"/>
      <c r="N1006" s="3" t="s">
        <v>8245</v>
      </c>
      <c r="O1006" s="4"/>
      <c r="P1006" t="s">
        <v>907</v>
      </c>
      <c r="Q1006" s="3"/>
      <c r="R1006" s="4"/>
      <c r="S1006" t="s">
        <v>907</v>
      </c>
      <c r="T1006" s="3" t="s">
        <v>8244</v>
      </c>
      <c r="U1006" s="4" t="s">
        <v>8243</v>
      </c>
      <c r="V1006" s="3" t="s">
        <v>8242</v>
      </c>
      <c r="W1006" s="4"/>
      <c r="X1006" s="3" t="s">
        <v>8241</v>
      </c>
      <c r="Y1006" s="4"/>
      <c r="Z1006" t="s">
        <v>907</v>
      </c>
      <c r="AA1006" s="3" t="s">
        <v>8240</v>
      </c>
      <c r="AB1006" s="4" t="s">
        <v>8239</v>
      </c>
      <c r="AC1006" s="3" t="s">
        <v>8238</v>
      </c>
      <c r="AD1006" s="4" t="s">
        <v>8237</v>
      </c>
      <c r="AE1006" s="3" t="s">
        <v>8236</v>
      </c>
      <c r="AF1006" s="4"/>
      <c r="AG1006" s="3" t="s">
        <v>8235</v>
      </c>
      <c r="AH1006" s="4"/>
      <c r="AI1006" s="3" t="s">
        <v>8234</v>
      </c>
      <c r="AJ1006" s="4"/>
      <c r="AK1006" s="3" t="s">
        <v>8233</v>
      </c>
      <c r="AL1006" s="4"/>
      <c r="AM1006" s="3" t="s">
        <v>8232</v>
      </c>
      <c r="AN1006" s="4"/>
      <c r="AO1006" s="3" t="s">
        <v>8231</v>
      </c>
      <c r="AP1006" s="4"/>
      <c r="AQ1006" s="3" t="s">
        <v>8230</v>
      </c>
      <c r="AR1006" s="4"/>
      <c r="AS1006" s="3" t="s">
        <v>8229</v>
      </c>
      <c r="AT1006" s="4"/>
      <c r="AU1006" s="3" t="s">
        <v>8228</v>
      </c>
      <c r="AV1006" s="4"/>
      <c r="AW1006" s="3" t="s">
        <v>8227</v>
      </c>
      <c r="AX1006" s="4"/>
      <c r="AY1006" s="3" t="s">
        <v>8226</v>
      </c>
      <c r="AZ1006" s="4"/>
      <c r="BA1006" s="3" t="s">
        <v>8225</v>
      </c>
      <c r="BB1006" s="4"/>
      <c r="BC1006" s="3" t="s">
        <v>8224</v>
      </c>
      <c r="BD1006" s="4"/>
      <c r="BE1006" s="3" t="s">
        <v>8223</v>
      </c>
    </row>
    <row r="1007" spans="2:57" customFormat="1">
      <c r="B1007" t="str">
        <f>IFERROR(VLOOKUP(E1007,Swadesh!$C$6:$D$212,2,FALSE),"")</f>
        <v/>
      </c>
      <c r="D1007" t="s">
        <v>7142</v>
      </c>
      <c r="E1007" s="6" t="s">
        <v>8222</v>
      </c>
      <c r="F1007" s="5">
        <v>15.31</v>
      </c>
      <c r="G1007">
        <f t="shared" si="15"/>
        <v>3</v>
      </c>
      <c r="H1007" s="3" t="s">
        <v>8221</v>
      </c>
      <c r="I1007" s="4"/>
      <c r="J1007" s="3" t="s">
        <v>8220</v>
      </c>
      <c r="K1007" s="4" t="s">
        <v>1932</v>
      </c>
      <c r="L1007" s="3" t="s">
        <v>8219</v>
      </c>
      <c r="M1007" s="4"/>
      <c r="N1007" s="3" t="s">
        <v>8218</v>
      </c>
      <c r="O1007" s="4"/>
      <c r="P1007" t="s">
        <v>907</v>
      </c>
      <c r="Q1007" s="3" t="s">
        <v>8217</v>
      </c>
      <c r="R1007" s="4"/>
      <c r="S1007" t="s">
        <v>907</v>
      </c>
      <c r="T1007" s="3" t="s">
        <v>8216</v>
      </c>
      <c r="U1007" s="4"/>
      <c r="V1007" s="3" t="s">
        <v>8215</v>
      </c>
      <c r="W1007" s="4" t="s">
        <v>8214</v>
      </c>
      <c r="X1007" s="3" t="s">
        <v>8213</v>
      </c>
      <c r="Y1007" s="4"/>
      <c r="Z1007" t="s">
        <v>907</v>
      </c>
      <c r="AA1007" s="3" t="s">
        <v>8212</v>
      </c>
      <c r="AB1007" s="4"/>
      <c r="AC1007" s="3" t="s">
        <v>8211</v>
      </c>
      <c r="AD1007" s="4" t="s">
        <v>8210</v>
      </c>
      <c r="AE1007" s="3" t="s">
        <v>8209</v>
      </c>
      <c r="AF1007" s="4"/>
      <c r="AG1007" s="3" t="s">
        <v>8208</v>
      </c>
      <c r="AH1007" s="4"/>
      <c r="AI1007" s="3" t="s">
        <v>8207</v>
      </c>
      <c r="AJ1007" s="4"/>
      <c r="AK1007" s="3" t="s">
        <v>8206</v>
      </c>
      <c r="AL1007" s="4"/>
      <c r="AM1007" s="3" t="s">
        <v>8205</v>
      </c>
      <c r="AN1007" s="4"/>
      <c r="AO1007" s="3" t="s">
        <v>8204</v>
      </c>
      <c r="AP1007" s="4"/>
      <c r="AQ1007" s="3" t="s">
        <v>8203</v>
      </c>
      <c r="AR1007" s="4"/>
      <c r="AS1007" s="3" t="s">
        <v>8202</v>
      </c>
      <c r="AT1007" s="4"/>
      <c r="AU1007" s="3" t="s">
        <v>8201</v>
      </c>
      <c r="AV1007" s="4"/>
      <c r="AW1007" s="3" t="s">
        <v>8200</v>
      </c>
      <c r="AX1007" s="4"/>
      <c r="AY1007" s="3" t="s">
        <v>8199</v>
      </c>
      <c r="AZ1007" s="4"/>
      <c r="BA1007" s="3" t="s">
        <v>8198</v>
      </c>
      <c r="BB1007" s="4"/>
      <c r="BC1007" s="3" t="s">
        <v>8197</v>
      </c>
      <c r="BD1007" s="4"/>
      <c r="BE1007" s="3" t="s">
        <v>8196</v>
      </c>
    </row>
    <row r="1008" spans="2:57" customFormat="1">
      <c r="B1008" t="str">
        <f>IFERROR(VLOOKUP(E1008,Swadesh!$C$6:$D$212,2,FALSE),"")</f>
        <v/>
      </c>
      <c r="D1008" t="s">
        <v>7142</v>
      </c>
      <c r="E1008" s="6" t="s">
        <v>8195</v>
      </c>
      <c r="F1008" s="5">
        <v>15.35</v>
      </c>
      <c r="G1008">
        <f t="shared" si="15"/>
        <v>3</v>
      </c>
      <c r="H1008" s="3" t="s">
        <v>8194</v>
      </c>
      <c r="I1008" s="4"/>
      <c r="J1008" s="3" t="s">
        <v>8193</v>
      </c>
      <c r="K1008" s="4"/>
      <c r="L1008" s="3" t="s">
        <v>8192</v>
      </c>
      <c r="M1008" s="4"/>
      <c r="N1008" s="3" t="s">
        <v>8191</v>
      </c>
      <c r="O1008" s="4"/>
      <c r="P1008" t="s">
        <v>907</v>
      </c>
      <c r="Q1008" s="3"/>
      <c r="R1008" s="4"/>
      <c r="S1008" t="s">
        <v>907</v>
      </c>
      <c r="T1008" s="3" t="s">
        <v>8190</v>
      </c>
      <c r="U1008" s="4"/>
      <c r="V1008" s="3" t="s">
        <v>8189</v>
      </c>
      <c r="W1008" s="4"/>
      <c r="X1008" s="3" t="s">
        <v>8188</v>
      </c>
      <c r="Y1008" s="4"/>
      <c r="Z1008" t="s">
        <v>907</v>
      </c>
      <c r="AA1008" s="3" t="s">
        <v>8187</v>
      </c>
      <c r="AB1008" s="4"/>
      <c r="AC1008" s="3" t="s">
        <v>8186</v>
      </c>
      <c r="AD1008" s="4"/>
      <c r="AE1008" s="3" t="s">
        <v>8185</v>
      </c>
      <c r="AF1008" s="4" t="s">
        <v>8184</v>
      </c>
      <c r="AG1008" s="3" t="s">
        <v>8183</v>
      </c>
      <c r="AH1008" s="4"/>
      <c r="AI1008" s="3" t="s">
        <v>8182</v>
      </c>
      <c r="AJ1008" s="4"/>
      <c r="AK1008" s="3" t="s">
        <v>8181</v>
      </c>
      <c r="AL1008" s="4"/>
      <c r="AM1008" s="3" t="s">
        <v>8180</v>
      </c>
      <c r="AN1008" s="4"/>
      <c r="AO1008" s="3" t="s">
        <v>8179</v>
      </c>
      <c r="AP1008" s="4"/>
      <c r="AQ1008" s="3" t="s">
        <v>8178</v>
      </c>
      <c r="AR1008" s="4"/>
      <c r="AS1008" s="3" t="s">
        <v>923</v>
      </c>
      <c r="AT1008" s="4"/>
      <c r="AU1008" s="3" t="s">
        <v>8177</v>
      </c>
      <c r="AV1008" s="4"/>
      <c r="AW1008" s="3" t="s">
        <v>8176</v>
      </c>
      <c r="AX1008" s="4"/>
      <c r="AY1008" s="3" t="s">
        <v>8175</v>
      </c>
      <c r="AZ1008" s="4"/>
      <c r="BA1008" s="3" t="s">
        <v>8174</v>
      </c>
      <c r="BB1008" s="4"/>
      <c r="BC1008" s="3" t="s">
        <v>8173</v>
      </c>
      <c r="BD1008" s="4"/>
      <c r="BE1008" s="3" t="s">
        <v>8172</v>
      </c>
    </row>
    <row r="1009" spans="2:57" customFormat="1">
      <c r="B1009" t="str">
        <f>IFERROR(VLOOKUP(E1009,Swadesh!$C$6:$D$212,2,FALSE),"")</f>
        <v/>
      </c>
      <c r="D1009" t="s">
        <v>7142</v>
      </c>
      <c r="E1009" s="6" t="s">
        <v>8171</v>
      </c>
      <c r="F1009" s="5">
        <v>15.36</v>
      </c>
      <c r="G1009">
        <f t="shared" si="15"/>
        <v>3</v>
      </c>
      <c r="H1009" s="3" t="s">
        <v>8170</v>
      </c>
      <c r="I1009" s="4"/>
      <c r="J1009" s="3" t="s">
        <v>8169</v>
      </c>
      <c r="K1009" s="4"/>
      <c r="L1009" s="3" t="s">
        <v>8100</v>
      </c>
      <c r="M1009" s="4"/>
      <c r="N1009" s="3" t="s">
        <v>8168</v>
      </c>
      <c r="O1009" s="4"/>
      <c r="P1009" t="s">
        <v>907</v>
      </c>
      <c r="Q1009" s="3"/>
      <c r="R1009" s="4"/>
      <c r="S1009" t="s">
        <v>907</v>
      </c>
      <c r="T1009" s="3" t="s">
        <v>8167</v>
      </c>
      <c r="U1009" s="4"/>
      <c r="V1009" s="3"/>
      <c r="W1009" s="4"/>
      <c r="X1009" s="3" t="s">
        <v>8166</v>
      </c>
      <c r="Y1009" s="4"/>
      <c r="Z1009" t="s">
        <v>907</v>
      </c>
      <c r="AA1009" s="3" t="s">
        <v>8165</v>
      </c>
      <c r="AB1009" s="4"/>
      <c r="AC1009" s="3" t="s">
        <v>8164</v>
      </c>
      <c r="AD1009" s="4"/>
      <c r="AE1009" s="3" t="s">
        <v>8095</v>
      </c>
      <c r="AF1009" s="4"/>
      <c r="AG1009" s="3" t="s">
        <v>8163</v>
      </c>
      <c r="AH1009" s="4"/>
      <c r="AI1009" s="3" t="s">
        <v>8162</v>
      </c>
      <c r="AJ1009" s="4"/>
      <c r="AK1009" s="3" t="s">
        <v>8161</v>
      </c>
      <c r="AL1009" s="4"/>
      <c r="AM1009" s="3" t="s">
        <v>8160</v>
      </c>
      <c r="AN1009" s="4"/>
      <c r="AO1009" s="3" t="s">
        <v>8159</v>
      </c>
      <c r="AP1009" s="4"/>
      <c r="AQ1009" s="3" t="s">
        <v>8158</v>
      </c>
      <c r="AR1009" s="4"/>
      <c r="AS1009" s="3" t="s">
        <v>8158</v>
      </c>
      <c r="AT1009" s="4" t="s">
        <v>7071</v>
      </c>
      <c r="AU1009" s="3" t="s">
        <v>8091</v>
      </c>
      <c r="AV1009" s="4"/>
      <c r="AW1009" s="3" t="s">
        <v>8157</v>
      </c>
      <c r="AX1009" s="4"/>
      <c r="AY1009" s="3" t="s">
        <v>8156</v>
      </c>
      <c r="AZ1009" s="4"/>
      <c r="BA1009" s="3" t="s">
        <v>8155</v>
      </c>
      <c r="BB1009" s="4"/>
      <c r="BC1009" s="3" t="s">
        <v>8154</v>
      </c>
      <c r="BD1009" s="4"/>
      <c r="BE1009" s="3" t="s">
        <v>8153</v>
      </c>
    </row>
    <row r="1010" spans="2:57" customFormat="1">
      <c r="B1010" t="str">
        <f>IFERROR(VLOOKUP(E1010,Swadesh!$C$6:$D$212,2,FALSE),"")</f>
        <v/>
      </c>
      <c r="D1010" t="s">
        <v>7142</v>
      </c>
      <c r="E1010" s="6" t="s">
        <v>8136</v>
      </c>
      <c r="F1010" s="5">
        <v>15.37</v>
      </c>
      <c r="G1010">
        <f t="shared" si="15"/>
        <v>3</v>
      </c>
      <c r="H1010" s="3" t="s">
        <v>8152</v>
      </c>
      <c r="I1010" s="4"/>
      <c r="J1010" s="3" t="s">
        <v>8151</v>
      </c>
      <c r="K1010" s="4" t="s">
        <v>1129</v>
      </c>
      <c r="L1010" s="3" t="s">
        <v>8150</v>
      </c>
      <c r="M1010" s="4"/>
      <c r="N1010" s="3" t="s">
        <v>8149</v>
      </c>
      <c r="O1010" s="4"/>
      <c r="P1010" t="s">
        <v>907</v>
      </c>
      <c r="Q1010" s="3"/>
      <c r="R1010" s="4" t="s">
        <v>8148</v>
      </c>
      <c r="S1010" t="s">
        <v>907</v>
      </c>
      <c r="T1010" s="3" t="s">
        <v>8147</v>
      </c>
      <c r="U1010" s="4"/>
      <c r="V1010" s="3" t="s">
        <v>8120</v>
      </c>
      <c r="W1010" s="4"/>
      <c r="X1010" s="3" t="s">
        <v>8146</v>
      </c>
      <c r="Y1010" s="4"/>
      <c r="Z1010" t="s">
        <v>907</v>
      </c>
      <c r="AA1010" s="3" t="s">
        <v>8145</v>
      </c>
      <c r="AB1010" s="4" t="s">
        <v>8144</v>
      </c>
      <c r="AC1010" s="3" t="s">
        <v>8143</v>
      </c>
      <c r="AD1010" s="4"/>
      <c r="AE1010" s="3" t="s">
        <v>8142</v>
      </c>
      <c r="AF1010" s="4"/>
      <c r="AG1010" s="3" t="s">
        <v>8141</v>
      </c>
      <c r="AH1010" s="4"/>
      <c r="AI1010" s="3" t="s">
        <v>8140</v>
      </c>
      <c r="AJ1010" s="4"/>
      <c r="AK1010" s="3" t="s">
        <v>8139</v>
      </c>
      <c r="AL1010" s="4"/>
      <c r="AM1010" s="3" t="s">
        <v>8138</v>
      </c>
      <c r="AN1010" s="4"/>
      <c r="AO1010" s="3" t="s">
        <v>8137</v>
      </c>
      <c r="AP1010" s="4"/>
      <c r="AQ1010" s="3" t="s">
        <v>8136</v>
      </c>
      <c r="AR1010" s="4"/>
      <c r="AS1010" s="3" t="s">
        <v>8135</v>
      </c>
      <c r="AT1010" s="4"/>
      <c r="AU1010" s="3" t="s">
        <v>8134</v>
      </c>
      <c r="AV1010" s="4"/>
      <c r="AW1010" s="3" t="s">
        <v>8133</v>
      </c>
      <c r="AX1010" s="4"/>
      <c r="AY1010" s="3" t="s">
        <v>8132</v>
      </c>
      <c r="AZ1010" s="4"/>
      <c r="BA1010" s="3" t="s">
        <v>8132</v>
      </c>
      <c r="BB1010" s="4"/>
      <c r="BC1010" s="3" t="s">
        <v>8131</v>
      </c>
      <c r="BD1010" s="4"/>
      <c r="BE1010" s="3" t="s">
        <v>8130</v>
      </c>
    </row>
    <row r="1011" spans="2:57" customFormat="1">
      <c r="B1011" t="str">
        <f>IFERROR(VLOOKUP(E1011,Swadesh!$C$6:$D$212,2,FALSE),"")</f>
        <v/>
      </c>
      <c r="D1011" t="s">
        <v>7142</v>
      </c>
      <c r="E1011" s="6" t="s">
        <v>8129</v>
      </c>
      <c r="F1011" s="5">
        <v>15.38</v>
      </c>
      <c r="G1011">
        <f t="shared" si="15"/>
        <v>3</v>
      </c>
      <c r="H1011" s="3" t="s">
        <v>8128</v>
      </c>
      <c r="I1011" s="4"/>
      <c r="J1011" s="3" t="s">
        <v>8127</v>
      </c>
      <c r="K1011" s="4"/>
      <c r="L1011" s="3" t="s">
        <v>8126</v>
      </c>
      <c r="M1011" s="4"/>
      <c r="N1011" s="3" t="s">
        <v>8125</v>
      </c>
      <c r="O1011" s="4"/>
      <c r="P1011" t="s">
        <v>907</v>
      </c>
      <c r="Q1011" s="3" t="s">
        <v>8124</v>
      </c>
      <c r="R1011" s="4" t="s">
        <v>8123</v>
      </c>
      <c r="S1011" t="s">
        <v>907</v>
      </c>
      <c r="T1011" s="3" t="s">
        <v>8122</v>
      </c>
      <c r="U1011" s="4" t="s">
        <v>8121</v>
      </c>
      <c r="V1011" s="3" t="s">
        <v>8120</v>
      </c>
      <c r="W1011" s="4"/>
      <c r="X1011" s="3" t="s">
        <v>8119</v>
      </c>
      <c r="Y1011" s="4"/>
      <c r="Z1011" t="s">
        <v>907</v>
      </c>
      <c r="AA1011" s="3" t="s">
        <v>8118</v>
      </c>
      <c r="AB1011" s="4"/>
      <c r="AC1011" s="3" t="s">
        <v>8117</v>
      </c>
      <c r="AD1011" s="4"/>
      <c r="AE1011" s="3" t="s">
        <v>8116</v>
      </c>
      <c r="AF1011" s="4"/>
      <c r="AG1011" s="3" t="s">
        <v>8115</v>
      </c>
      <c r="AH1011" s="4"/>
      <c r="AI1011" s="3" t="s">
        <v>8114</v>
      </c>
      <c r="AJ1011" s="4"/>
      <c r="AK1011" s="3" t="s">
        <v>8113</v>
      </c>
      <c r="AL1011" s="4"/>
      <c r="AM1011" s="3" t="s">
        <v>8112</v>
      </c>
      <c r="AN1011" s="4"/>
      <c r="AO1011" s="3" t="s">
        <v>8111</v>
      </c>
      <c r="AP1011" s="4"/>
      <c r="AQ1011" s="3" t="s">
        <v>3738</v>
      </c>
      <c r="AR1011" s="4"/>
      <c r="AS1011" s="3" t="s">
        <v>923</v>
      </c>
      <c r="AT1011" s="4"/>
      <c r="AU1011" s="3" t="s">
        <v>8110</v>
      </c>
      <c r="AV1011" s="4"/>
      <c r="AW1011" s="3" t="s">
        <v>8109</v>
      </c>
      <c r="AX1011" s="4"/>
      <c r="AY1011" s="3" t="s">
        <v>8108</v>
      </c>
      <c r="AZ1011" s="4"/>
      <c r="BA1011" s="3" t="s">
        <v>8107</v>
      </c>
      <c r="BB1011" s="4"/>
      <c r="BC1011" s="3" t="s">
        <v>8106</v>
      </c>
      <c r="BD1011" s="4"/>
      <c r="BE1011" s="3" t="s">
        <v>8105</v>
      </c>
    </row>
    <row r="1012" spans="2:57" customFormat="1">
      <c r="B1012" t="str">
        <f>IFERROR(VLOOKUP(E1012,Swadesh!$C$6:$D$212,2,FALSE),"")</f>
        <v/>
      </c>
      <c r="D1012" t="s">
        <v>7142</v>
      </c>
      <c r="E1012" s="6" t="s">
        <v>8104</v>
      </c>
      <c r="F1012" s="5">
        <v>15.39</v>
      </c>
      <c r="G1012">
        <f t="shared" si="15"/>
        <v>3</v>
      </c>
      <c r="H1012" s="3" t="s">
        <v>8103</v>
      </c>
      <c r="I1012" s="4"/>
      <c r="J1012" s="3" t="s">
        <v>8102</v>
      </c>
      <c r="K1012" s="4" t="s">
        <v>8101</v>
      </c>
      <c r="L1012" s="3" t="s">
        <v>8100</v>
      </c>
      <c r="M1012" s="4"/>
      <c r="N1012" s="3" t="s">
        <v>8099</v>
      </c>
      <c r="O1012" s="4"/>
      <c r="P1012" t="s">
        <v>907</v>
      </c>
      <c r="Q1012" s="3"/>
      <c r="R1012" s="4"/>
      <c r="S1012" t="s">
        <v>907</v>
      </c>
      <c r="T1012" s="3"/>
      <c r="U1012" s="4"/>
      <c r="V1012" s="3" t="s">
        <v>8098</v>
      </c>
      <c r="W1012" s="4"/>
      <c r="X1012" s="3" t="s">
        <v>8097</v>
      </c>
      <c r="Y1012" s="4"/>
      <c r="Z1012" t="s">
        <v>907</v>
      </c>
      <c r="AA1012" s="3"/>
      <c r="AB1012" s="4"/>
      <c r="AC1012" s="3" t="s">
        <v>8096</v>
      </c>
      <c r="AD1012" s="4"/>
      <c r="AE1012" s="3" t="s">
        <v>8095</v>
      </c>
      <c r="AF1012" s="4"/>
      <c r="AG1012" s="3"/>
      <c r="AH1012" s="4"/>
      <c r="AI1012" s="3" t="s">
        <v>8094</v>
      </c>
      <c r="AJ1012" s="4"/>
      <c r="AK1012" s="3"/>
      <c r="AL1012" s="4"/>
      <c r="AM1012" s="3" t="s">
        <v>8093</v>
      </c>
      <c r="AN1012" s="4"/>
      <c r="AO1012" s="3"/>
      <c r="AP1012" s="4"/>
      <c r="AQ1012" s="3" t="s">
        <v>8092</v>
      </c>
      <c r="AR1012" s="4"/>
      <c r="AS1012" s="3" t="s">
        <v>923</v>
      </c>
      <c r="AT1012" s="4"/>
      <c r="AU1012" s="3" t="s">
        <v>8091</v>
      </c>
      <c r="AV1012" s="4"/>
      <c r="AW1012" s="3" t="s">
        <v>8090</v>
      </c>
      <c r="AX1012" s="4"/>
      <c r="AY1012" s="3" t="s">
        <v>8089</v>
      </c>
      <c r="AZ1012" s="4"/>
      <c r="BA1012" s="3" t="s">
        <v>8088</v>
      </c>
      <c r="BB1012" s="4"/>
      <c r="BC1012" s="3" t="s">
        <v>8087</v>
      </c>
      <c r="BD1012" s="4"/>
      <c r="BE1012" s="3" t="s">
        <v>1872</v>
      </c>
    </row>
    <row r="1013" spans="2:57" customFormat="1">
      <c r="B1013">
        <f>IFERROR(VLOOKUP(E1013,Swadesh!$C$6:$D$212,2,FALSE),"")</f>
        <v>102</v>
      </c>
      <c r="D1013" t="s">
        <v>7142</v>
      </c>
      <c r="E1013" s="6" t="s">
        <v>8086</v>
      </c>
      <c r="F1013" s="5">
        <v>15.41</v>
      </c>
      <c r="G1013">
        <f t="shared" si="15"/>
        <v>3</v>
      </c>
      <c r="H1013" s="3" t="s">
        <v>8085</v>
      </c>
      <c r="I1013" s="4" t="s">
        <v>8084</v>
      </c>
      <c r="J1013" s="3" t="s">
        <v>8058</v>
      </c>
      <c r="K1013" s="4"/>
      <c r="L1013" s="3" t="s">
        <v>8083</v>
      </c>
      <c r="M1013" s="4"/>
      <c r="N1013" s="3" t="s">
        <v>8082</v>
      </c>
      <c r="O1013" s="4"/>
      <c r="P1013" t="s">
        <v>907</v>
      </c>
      <c r="Q1013" s="3" t="s">
        <v>8081</v>
      </c>
      <c r="R1013" s="4" t="s">
        <v>8080</v>
      </c>
      <c r="S1013" t="s">
        <v>907</v>
      </c>
      <c r="T1013" s="3" t="s">
        <v>8079</v>
      </c>
      <c r="U1013" s="4" t="s">
        <v>8078</v>
      </c>
      <c r="V1013" s="3" t="s">
        <v>8077</v>
      </c>
      <c r="W1013" s="4"/>
      <c r="X1013" s="3" t="s">
        <v>8052</v>
      </c>
      <c r="Y1013" s="4"/>
      <c r="Z1013" t="s">
        <v>907</v>
      </c>
      <c r="AA1013" s="3" t="s">
        <v>8076</v>
      </c>
      <c r="AB1013" s="4" t="s">
        <v>8075</v>
      </c>
      <c r="AC1013" s="3" t="s">
        <v>8074</v>
      </c>
      <c r="AD1013" s="4"/>
      <c r="AE1013" s="3" t="s">
        <v>8073</v>
      </c>
      <c r="AF1013" s="4"/>
      <c r="AG1013" s="3" t="s">
        <v>8072</v>
      </c>
      <c r="AH1013" s="4"/>
      <c r="AI1013" s="3" t="s">
        <v>8071</v>
      </c>
      <c r="AJ1013" s="4"/>
      <c r="AK1013" s="3" t="s">
        <v>8070</v>
      </c>
      <c r="AL1013" s="4"/>
      <c r="AM1013" s="3" t="s">
        <v>8069</v>
      </c>
      <c r="AN1013" s="4"/>
      <c r="AO1013" s="3" t="s">
        <v>8068</v>
      </c>
      <c r="AP1013" s="4"/>
      <c r="AQ1013" s="3" t="s">
        <v>8067</v>
      </c>
      <c r="AR1013" s="4"/>
      <c r="AS1013" s="3" t="s">
        <v>8066</v>
      </c>
      <c r="AT1013" s="4"/>
      <c r="AU1013" s="3" t="s">
        <v>8065</v>
      </c>
      <c r="AV1013" s="4"/>
      <c r="AW1013" s="3" t="s">
        <v>8064</v>
      </c>
      <c r="AX1013" s="4"/>
      <c r="AY1013" s="3" t="s">
        <v>8063</v>
      </c>
      <c r="AZ1013" s="4"/>
      <c r="BA1013" s="3" t="s">
        <v>8039</v>
      </c>
      <c r="BB1013" s="4"/>
      <c r="BC1013" s="3" t="s">
        <v>8062</v>
      </c>
      <c r="BD1013" s="4"/>
      <c r="BE1013" s="3" t="s">
        <v>8061</v>
      </c>
    </row>
    <row r="1014" spans="2:57" customFormat="1">
      <c r="B1014" t="str">
        <f>IFERROR(VLOOKUP(E1014,Swadesh!$C$6:$D$212,2,FALSE),"")</f>
        <v/>
      </c>
      <c r="D1014" t="s">
        <v>7142</v>
      </c>
      <c r="E1014" s="6" t="s">
        <v>8060</v>
      </c>
      <c r="F1014" s="5">
        <v>15.42</v>
      </c>
      <c r="G1014">
        <f t="shared" si="15"/>
        <v>3</v>
      </c>
      <c r="H1014" s="3" t="s">
        <v>8059</v>
      </c>
      <c r="I1014" s="4"/>
      <c r="J1014" s="3" t="s">
        <v>8058</v>
      </c>
      <c r="K1014" s="4"/>
      <c r="L1014" s="3" t="s">
        <v>8057</v>
      </c>
      <c r="M1014" s="4"/>
      <c r="N1014" s="3" t="s">
        <v>8056</v>
      </c>
      <c r="O1014" s="4"/>
      <c r="P1014" t="s">
        <v>907</v>
      </c>
      <c r="Q1014" s="3"/>
      <c r="R1014" s="4"/>
      <c r="S1014" t="s">
        <v>907</v>
      </c>
      <c r="T1014" s="3" t="s">
        <v>8055</v>
      </c>
      <c r="U1014" s="4"/>
      <c r="V1014" s="3" t="s">
        <v>8054</v>
      </c>
      <c r="W1014" s="4" t="s">
        <v>8053</v>
      </c>
      <c r="X1014" s="3" t="s">
        <v>8052</v>
      </c>
      <c r="Y1014" s="4"/>
      <c r="Z1014" t="s">
        <v>907</v>
      </c>
      <c r="AA1014" s="3" t="s">
        <v>8051</v>
      </c>
      <c r="AB1014" s="4"/>
      <c r="AC1014" s="3" t="s">
        <v>8050</v>
      </c>
      <c r="AD1014" s="4"/>
      <c r="AE1014" s="3" t="s">
        <v>8049</v>
      </c>
      <c r="AF1014" s="4"/>
      <c r="AG1014" s="3" t="s">
        <v>8048</v>
      </c>
      <c r="AH1014" s="4" t="s">
        <v>4108</v>
      </c>
      <c r="AI1014" s="3" t="s">
        <v>8047</v>
      </c>
      <c r="AJ1014" s="4"/>
      <c r="AK1014" s="3" t="s">
        <v>8046</v>
      </c>
      <c r="AL1014" s="4"/>
      <c r="AM1014" s="3" t="s">
        <v>8045</v>
      </c>
      <c r="AN1014" s="4"/>
      <c r="AO1014" s="3" t="s">
        <v>8044</v>
      </c>
      <c r="AP1014" s="4"/>
      <c r="AQ1014" s="3" t="s">
        <v>8043</v>
      </c>
      <c r="AR1014" s="4"/>
      <c r="AS1014" s="3" t="s">
        <v>923</v>
      </c>
      <c r="AT1014" s="4"/>
      <c r="AU1014" s="3" t="s">
        <v>8042</v>
      </c>
      <c r="AV1014" s="4"/>
      <c r="AW1014" s="3" t="s">
        <v>8041</v>
      </c>
      <c r="AX1014" s="4"/>
      <c r="AY1014" s="3" t="s">
        <v>8040</v>
      </c>
      <c r="AZ1014" s="4"/>
      <c r="BA1014" s="3" t="s">
        <v>8039</v>
      </c>
      <c r="BB1014" s="4"/>
      <c r="BC1014" s="3" t="s">
        <v>8038</v>
      </c>
      <c r="BD1014" s="4"/>
      <c r="BE1014" s="3" t="s">
        <v>8037</v>
      </c>
    </row>
    <row r="1015" spans="2:57" customFormat="1">
      <c r="B1015" t="str">
        <f>IFERROR(VLOOKUP(E1015,Swadesh!$C$6:$D$212,2,FALSE),"")</f>
        <v/>
      </c>
      <c r="D1015" t="s">
        <v>7142</v>
      </c>
      <c r="E1015" s="6" t="s">
        <v>8036</v>
      </c>
      <c r="F1015" s="5">
        <v>15.44</v>
      </c>
      <c r="G1015">
        <f t="shared" si="15"/>
        <v>3</v>
      </c>
      <c r="H1015" s="3" t="s">
        <v>8035</v>
      </c>
      <c r="I1015" s="4"/>
      <c r="J1015" s="3" t="s">
        <v>8034</v>
      </c>
      <c r="K1015" s="4" t="s">
        <v>8033</v>
      </c>
      <c r="L1015" s="3" t="s">
        <v>8032</v>
      </c>
      <c r="M1015" s="4"/>
      <c r="N1015" s="3" t="s">
        <v>8031</v>
      </c>
      <c r="O1015" s="4"/>
      <c r="P1015" t="s">
        <v>907</v>
      </c>
      <c r="Q1015" s="3" t="s">
        <v>8030</v>
      </c>
      <c r="R1015" s="4" t="s">
        <v>8029</v>
      </c>
      <c r="S1015" t="s">
        <v>907</v>
      </c>
      <c r="T1015" s="3" t="s">
        <v>8028</v>
      </c>
      <c r="U1015" s="4"/>
      <c r="V1015" s="3" t="s">
        <v>8027</v>
      </c>
      <c r="W1015" s="4"/>
      <c r="X1015" s="3" t="s">
        <v>8026</v>
      </c>
      <c r="Y1015" s="4"/>
      <c r="Z1015" t="s">
        <v>907</v>
      </c>
      <c r="AA1015" s="3" t="s">
        <v>8025</v>
      </c>
      <c r="AB1015" s="4" t="s">
        <v>8024</v>
      </c>
      <c r="AC1015" s="3" t="s">
        <v>8023</v>
      </c>
      <c r="AD1015" s="4"/>
      <c r="AE1015" s="3" t="s">
        <v>8022</v>
      </c>
      <c r="AF1015" s="4"/>
      <c r="AG1015" s="3" t="s">
        <v>8021</v>
      </c>
      <c r="AH1015" s="4"/>
      <c r="AI1015" s="3" t="s">
        <v>8020</v>
      </c>
      <c r="AJ1015" s="4"/>
      <c r="AK1015" s="3" t="s">
        <v>8019</v>
      </c>
      <c r="AL1015" s="4"/>
      <c r="AM1015" s="3" t="s">
        <v>8018</v>
      </c>
      <c r="AN1015" s="4"/>
      <c r="AO1015" s="3" t="s">
        <v>8017</v>
      </c>
      <c r="AP1015" s="4"/>
      <c r="AQ1015" s="3" t="s">
        <v>8016</v>
      </c>
      <c r="AR1015" s="4"/>
      <c r="AS1015" s="3" t="s">
        <v>8015</v>
      </c>
      <c r="AT1015" s="4"/>
      <c r="AU1015" s="3" t="s">
        <v>8014</v>
      </c>
      <c r="AV1015" s="4"/>
      <c r="AW1015" s="3" t="s">
        <v>8013</v>
      </c>
      <c r="AX1015" s="4"/>
      <c r="AY1015" s="3" t="s">
        <v>8012</v>
      </c>
      <c r="AZ1015" s="4"/>
      <c r="BA1015" s="3" t="s">
        <v>8011</v>
      </c>
      <c r="BB1015" s="4"/>
      <c r="BC1015" s="3" t="s">
        <v>8010</v>
      </c>
      <c r="BD1015" s="4"/>
      <c r="BE1015" s="3" t="s">
        <v>8009</v>
      </c>
    </row>
    <row r="1016" spans="2:57" customFormat="1">
      <c r="B1016" t="str">
        <f>IFERROR(VLOOKUP(E1016,Swadesh!$C$6:$D$212,2,FALSE),"")</f>
        <v/>
      </c>
      <c r="D1016" t="s">
        <v>7142</v>
      </c>
      <c r="E1016" s="6" t="s">
        <v>8008</v>
      </c>
      <c r="F1016" s="5">
        <v>15.45</v>
      </c>
      <c r="G1016">
        <f t="shared" si="15"/>
        <v>3</v>
      </c>
      <c r="H1016" s="3" t="s">
        <v>8007</v>
      </c>
      <c r="I1016" s="4"/>
      <c r="J1016" s="3" t="s">
        <v>8006</v>
      </c>
      <c r="K1016" s="4" t="s">
        <v>8005</v>
      </c>
      <c r="L1016" s="3" t="s">
        <v>8004</v>
      </c>
      <c r="M1016" s="4"/>
      <c r="N1016" s="3" t="s">
        <v>8003</v>
      </c>
      <c r="O1016" s="4"/>
      <c r="P1016" t="s">
        <v>907</v>
      </c>
      <c r="Q1016" s="3"/>
      <c r="R1016" s="4"/>
      <c r="S1016" t="s">
        <v>907</v>
      </c>
      <c r="T1016" s="3"/>
      <c r="U1016" s="4"/>
      <c r="V1016" s="3" t="s">
        <v>8002</v>
      </c>
      <c r="W1016" s="4"/>
      <c r="X1016" s="3" t="s">
        <v>8001</v>
      </c>
      <c r="Y1016" s="4"/>
      <c r="Z1016" t="s">
        <v>907</v>
      </c>
      <c r="AA1016" s="3"/>
      <c r="AB1016" s="4"/>
      <c r="AC1016" s="3" t="s">
        <v>8000</v>
      </c>
      <c r="AD1016" s="4"/>
      <c r="AE1016" s="3" t="s">
        <v>7999</v>
      </c>
      <c r="AF1016" s="4"/>
      <c r="AG1016" s="3" t="s">
        <v>7998</v>
      </c>
      <c r="AH1016" s="4"/>
      <c r="AI1016" s="3" t="s">
        <v>7997</v>
      </c>
      <c r="AJ1016" s="4"/>
      <c r="AK1016" s="3" t="s">
        <v>7996</v>
      </c>
      <c r="AL1016" s="4"/>
      <c r="AM1016" s="3" t="s">
        <v>7995</v>
      </c>
      <c r="AN1016" s="4"/>
      <c r="AO1016" s="3" t="s">
        <v>7994</v>
      </c>
      <c r="AP1016" s="4"/>
      <c r="AQ1016" s="3" t="s">
        <v>7993</v>
      </c>
      <c r="AR1016" s="4"/>
      <c r="AS1016" s="3" t="s">
        <v>923</v>
      </c>
      <c r="AT1016" s="4"/>
      <c r="AU1016" s="3" t="s">
        <v>7992</v>
      </c>
      <c r="AV1016" s="4"/>
      <c r="AW1016" s="3" t="s">
        <v>7991</v>
      </c>
      <c r="AX1016" s="4"/>
      <c r="AY1016" s="3" t="s">
        <v>7990</v>
      </c>
      <c r="AZ1016" s="4"/>
      <c r="BA1016" s="3" t="s">
        <v>7989</v>
      </c>
      <c r="BB1016" s="4"/>
      <c r="BC1016" s="3" t="s">
        <v>7988</v>
      </c>
      <c r="BD1016" s="4"/>
      <c r="BE1016" s="3" t="s">
        <v>7987</v>
      </c>
    </row>
    <row r="1017" spans="2:57" customFormat="1">
      <c r="B1017" t="str">
        <f>IFERROR(VLOOKUP(E1017,Swadesh!$C$6:$D$212,2,FALSE),"")</f>
        <v/>
      </c>
      <c r="D1017" t="s">
        <v>7142</v>
      </c>
      <c r="E1017" s="6" t="s">
        <v>7986</v>
      </c>
      <c r="F1017" s="5">
        <v>15.46</v>
      </c>
      <c r="G1017">
        <f t="shared" si="15"/>
        <v>3</v>
      </c>
      <c r="H1017" s="3" t="s">
        <v>7985</v>
      </c>
      <c r="I1017" s="4"/>
      <c r="J1017" s="3" t="s">
        <v>7984</v>
      </c>
      <c r="K1017" s="4" t="s">
        <v>7983</v>
      </c>
      <c r="L1017" s="3" t="s">
        <v>7982</v>
      </c>
      <c r="M1017" s="4"/>
      <c r="N1017" s="3" t="s">
        <v>7981</v>
      </c>
      <c r="O1017" s="4"/>
      <c r="P1017" t="s">
        <v>907</v>
      </c>
      <c r="Q1017" s="3"/>
      <c r="R1017" s="4"/>
      <c r="S1017" t="s">
        <v>907</v>
      </c>
      <c r="T1017" s="3" t="s">
        <v>7980</v>
      </c>
      <c r="U1017" s="4"/>
      <c r="V1017" s="3" t="s">
        <v>7979</v>
      </c>
      <c r="W1017" s="4"/>
      <c r="X1017" s="3" t="s">
        <v>7978</v>
      </c>
      <c r="Y1017" s="4"/>
      <c r="Z1017" t="s">
        <v>907</v>
      </c>
      <c r="AA1017" s="3" t="s">
        <v>7977</v>
      </c>
      <c r="AB1017" s="4"/>
      <c r="AC1017" s="3" t="s">
        <v>7976</v>
      </c>
      <c r="AD1017" s="4"/>
      <c r="AE1017" s="3" t="s">
        <v>7975</v>
      </c>
      <c r="AF1017" s="4"/>
      <c r="AG1017" s="3"/>
      <c r="AH1017" s="4"/>
      <c r="AI1017" s="3" t="s">
        <v>7974</v>
      </c>
      <c r="AJ1017" s="4"/>
      <c r="AK1017" s="3" t="s">
        <v>7973</v>
      </c>
      <c r="AL1017" s="4"/>
      <c r="AM1017" s="3" t="s">
        <v>7972</v>
      </c>
      <c r="AN1017" s="4"/>
      <c r="AO1017" s="3"/>
      <c r="AP1017" s="4"/>
      <c r="AQ1017" s="3" t="s">
        <v>7971</v>
      </c>
      <c r="AR1017" s="4" t="s">
        <v>7970</v>
      </c>
      <c r="AS1017" s="3" t="s">
        <v>7969</v>
      </c>
      <c r="AT1017" s="4"/>
      <c r="AU1017" s="3" t="s">
        <v>7968</v>
      </c>
      <c r="AV1017" s="4"/>
      <c r="AW1017" s="3" t="s">
        <v>7967</v>
      </c>
      <c r="AX1017" s="4"/>
      <c r="AY1017" s="3" t="s">
        <v>7966</v>
      </c>
      <c r="AZ1017" s="4"/>
      <c r="BA1017" s="3" t="s">
        <v>7965</v>
      </c>
      <c r="BB1017" s="4"/>
      <c r="BC1017" s="3" t="s">
        <v>7964</v>
      </c>
      <c r="BD1017" s="4"/>
      <c r="BE1017" s="3" t="s">
        <v>7963</v>
      </c>
    </row>
    <row r="1018" spans="2:57" customFormat="1">
      <c r="B1018">
        <f>IFERROR(VLOOKUP(E1018,Swadesh!$C$6:$D$212,2,FALSE),"")</f>
        <v>101</v>
      </c>
      <c r="D1018" t="s">
        <v>7142</v>
      </c>
      <c r="E1018" s="6" t="s">
        <v>7962</v>
      </c>
      <c r="F1018" s="5">
        <v>15.51</v>
      </c>
      <c r="G1018">
        <f t="shared" si="15"/>
        <v>3</v>
      </c>
      <c r="H1018" s="3" t="s">
        <v>7961</v>
      </c>
      <c r="I1018" s="4"/>
      <c r="J1018" s="3" t="s">
        <v>7932</v>
      </c>
      <c r="K1018" s="4" t="s">
        <v>7960</v>
      </c>
      <c r="L1018" s="3" t="s">
        <v>7959</v>
      </c>
      <c r="M1018" s="4"/>
      <c r="N1018" s="3" t="s">
        <v>7958</v>
      </c>
      <c r="O1018" s="4"/>
      <c r="P1018" t="s">
        <v>907</v>
      </c>
      <c r="Q1018" s="3"/>
      <c r="R1018" s="4"/>
      <c r="S1018" t="s">
        <v>907</v>
      </c>
      <c r="T1018" s="3" t="s">
        <v>7957</v>
      </c>
      <c r="U1018" s="4" t="s">
        <v>7956</v>
      </c>
      <c r="V1018" s="3" t="s">
        <v>7955</v>
      </c>
      <c r="W1018" s="4" t="s">
        <v>7954</v>
      </c>
      <c r="X1018" s="3" t="s">
        <v>7953</v>
      </c>
      <c r="Y1018" s="4"/>
      <c r="Z1018" t="s">
        <v>907</v>
      </c>
      <c r="AA1018" s="3" t="s">
        <v>7952</v>
      </c>
      <c r="AB1018" s="4" t="s">
        <v>7951</v>
      </c>
      <c r="AC1018" s="3" t="s">
        <v>7950</v>
      </c>
      <c r="AD1018" s="4"/>
      <c r="AE1018" s="3" t="s">
        <v>7949</v>
      </c>
      <c r="AF1018" s="4"/>
      <c r="AG1018" s="3" t="s">
        <v>7948</v>
      </c>
      <c r="AH1018" s="4"/>
      <c r="AI1018" s="3" t="s">
        <v>7947</v>
      </c>
      <c r="AJ1018" s="4"/>
      <c r="AK1018" s="3" t="s">
        <v>7946</v>
      </c>
      <c r="AL1018" s="4"/>
      <c r="AM1018" s="3" t="s">
        <v>7945</v>
      </c>
      <c r="AN1018" s="4"/>
      <c r="AO1018" s="3" t="s">
        <v>7944</v>
      </c>
      <c r="AP1018" s="4"/>
      <c r="AQ1018" s="3" t="s">
        <v>7943</v>
      </c>
      <c r="AR1018" s="4"/>
      <c r="AS1018" s="3" t="s">
        <v>7942</v>
      </c>
      <c r="AT1018" s="4"/>
      <c r="AU1018" s="3" t="s">
        <v>7941</v>
      </c>
      <c r="AV1018" s="4"/>
      <c r="AW1018" s="3" t="s">
        <v>7940</v>
      </c>
      <c r="AX1018" s="4"/>
      <c r="AY1018" s="3" t="s">
        <v>7939</v>
      </c>
      <c r="AZ1018" s="4"/>
      <c r="BA1018" s="3" t="s">
        <v>7938</v>
      </c>
      <c r="BB1018" s="4"/>
      <c r="BC1018" s="3" t="s">
        <v>7937</v>
      </c>
      <c r="BD1018" s="4" t="s">
        <v>7936</v>
      </c>
      <c r="BE1018" s="3" t="s">
        <v>7935</v>
      </c>
    </row>
    <row r="1019" spans="2:57" customFormat="1">
      <c r="B1019" t="str">
        <f>IFERROR(VLOOKUP(E1019,Swadesh!$C$6:$D$212,2,FALSE),"")</f>
        <v/>
      </c>
      <c r="D1019" t="s">
        <v>7142</v>
      </c>
      <c r="E1019" s="6" t="s">
        <v>7934</v>
      </c>
      <c r="F1019" s="5">
        <v>15.52</v>
      </c>
      <c r="G1019">
        <f t="shared" si="15"/>
        <v>3</v>
      </c>
      <c r="H1019" s="3" t="s">
        <v>7933</v>
      </c>
      <c r="I1019" s="4"/>
      <c r="J1019" s="3" t="s">
        <v>7932</v>
      </c>
      <c r="K1019" s="4"/>
      <c r="L1019" s="3" t="s">
        <v>7931</v>
      </c>
      <c r="M1019" s="4"/>
      <c r="N1019" s="3" t="s">
        <v>7930</v>
      </c>
      <c r="O1019" s="4"/>
      <c r="P1019" t="s">
        <v>907</v>
      </c>
      <c r="Q1019" s="3" t="s">
        <v>7929</v>
      </c>
      <c r="R1019" s="4" t="s">
        <v>7928</v>
      </c>
      <c r="S1019" t="s">
        <v>907</v>
      </c>
      <c r="T1019" s="3" t="s">
        <v>7927</v>
      </c>
      <c r="U1019" s="4"/>
      <c r="V1019" s="3" t="s">
        <v>7926</v>
      </c>
      <c r="W1019" s="4"/>
      <c r="X1019" s="3" t="s">
        <v>7925</v>
      </c>
      <c r="Y1019" s="4"/>
      <c r="Z1019" t="s">
        <v>907</v>
      </c>
      <c r="AA1019" s="3" t="s">
        <v>7924</v>
      </c>
      <c r="AB1019" s="4"/>
      <c r="AC1019" s="3" t="s">
        <v>7923</v>
      </c>
      <c r="AD1019" s="4"/>
      <c r="AE1019" s="3" t="s">
        <v>7922</v>
      </c>
      <c r="AF1019" s="4" t="s">
        <v>7921</v>
      </c>
      <c r="AG1019" s="3" t="s">
        <v>7920</v>
      </c>
      <c r="AH1019" s="4"/>
      <c r="AI1019" s="3" t="s">
        <v>7919</v>
      </c>
      <c r="AJ1019" s="4"/>
      <c r="AK1019" s="3" t="s">
        <v>7918</v>
      </c>
      <c r="AL1019" s="4"/>
      <c r="AM1019" s="3" t="s">
        <v>7917</v>
      </c>
      <c r="AN1019" s="4"/>
      <c r="AO1019" s="3" t="s">
        <v>7916</v>
      </c>
      <c r="AP1019" s="4"/>
      <c r="AQ1019" s="3" t="s">
        <v>7915</v>
      </c>
      <c r="AR1019" s="4"/>
      <c r="AS1019" s="3" t="s">
        <v>7914</v>
      </c>
      <c r="AT1019" s="4" t="s">
        <v>7913</v>
      </c>
      <c r="AU1019" s="3" t="s">
        <v>7912</v>
      </c>
      <c r="AV1019" s="4"/>
      <c r="AW1019" s="3" t="s">
        <v>7911</v>
      </c>
      <c r="AX1019" s="4"/>
      <c r="AY1019" s="3" t="s">
        <v>7910</v>
      </c>
      <c r="AZ1019" s="4"/>
      <c r="BA1019" s="3" t="s">
        <v>7909</v>
      </c>
      <c r="BB1019" s="4"/>
      <c r="BC1019" s="3" t="s">
        <v>7908</v>
      </c>
      <c r="BD1019" s="4"/>
      <c r="BE1019" s="3" t="s">
        <v>7907</v>
      </c>
    </row>
    <row r="1020" spans="2:57" customFormat="1">
      <c r="B1020" t="str">
        <f>IFERROR(VLOOKUP(E1020,Swadesh!$C$6:$D$212,2,FALSE),"")</f>
        <v/>
      </c>
      <c r="D1020" t="s">
        <v>7142</v>
      </c>
      <c r="E1020" s="6" t="s">
        <v>7906</v>
      </c>
      <c r="F1020" s="5">
        <v>15.55</v>
      </c>
      <c r="G1020">
        <f t="shared" si="15"/>
        <v>3</v>
      </c>
      <c r="H1020" s="3" t="s">
        <v>7905</v>
      </c>
      <c r="I1020" s="4" t="s">
        <v>7904</v>
      </c>
      <c r="J1020" s="3" t="s">
        <v>7903</v>
      </c>
      <c r="K1020" s="4"/>
      <c r="L1020" s="3" t="s">
        <v>7902</v>
      </c>
      <c r="M1020" s="4"/>
      <c r="N1020" s="3" t="s">
        <v>7901</v>
      </c>
      <c r="O1020" s="4"/>
      <c r="P1020" t="s">
        <v>907</v>
      </c>
      <c r="Q1020" s="3"/>
      <c r="R1020" s="4"/>
      <c r="S1020" t="s">
        <v>907</v>
      </c>
      <c r="T1020" s="3" t="s">
        <v>7900</v>
      </c>
      <c r="U1020" s="4"/>
      <c r="V1020" s="3" t="s">
        <v>7899</v>
      </c>
      <c r="W1020" s="4" t="s">
        <v>7898</v>
      </c>
      <c r="X1020" s="3" t="s">
        <v>7897</v>
      </c>
      <c r="Y1020" s="4"/>
      <c r="Z1020" t="s">
        <v>907</v>
      </c>
      <c r="AA1020" s="3" t="s">
        <v>7896</v>
      </c>
      <c r="AB1020" s="4"/>
      <c r="AC1020" s="3" t="s">
        <v>7895</v>
      </c>
      <c r="AD1020" s="4"/>
      <c r="AE1020" s="3" t="s">
        <v>7894</v>
      </c>
      <c r="AF1020" s="4"/>
      <c r="AG1020" s="3" t="s">
        <v>7893</v>
      </c>
      <c r="AH1020" s="4"/>
      <c r="AI1020" s="3" t="s">
        <v>7892</v>
      </c>
      <c r="AJ1020" s="4"/>
      <c r="AK1020" s="3" t="s">
        <v>7891</v>
      </c>
      <c r="AL1020" s="4"/>
      <c r="AM1020" s="3" t="s">
        <v>7890</v>
      </c>
      <c r="AN1020" s="4"/>
      <c r="AO1020" s="3" t="s">
        <v>7889</v>
      </c>
      <c r="AP1020" s="4"/>
      <c r="AQ1020" s="3" t="s">
        <v>7888</v>
      </c>
      <c r="AR1020" s="4"/>
      <c r="AS1020" s="3" t="s">
        <v>7887</v>
      </c>
      <c r="AT1020" s="4"/>
      <c r="AU1020" s="3" t="s">
        <v>7886</v>
      </c>
      <c r="AV1020" s="4"/>
      <c r="AW1020" s="3" t="s">
        <v>7885</v>
      </c>
      <c r="AX1020" s="4"/>
      <c r="AY1020" s="3" t="s">
        <v>7884</v>
      </c>
      <c r="AZ1020" s="4"/>
      <c r="BA1020" s="3" t="s">
        <v>7883</v>
      </c>
      <c r="BB1020" s="4"/>
      <c r="BC1020" s="3" t="s">
        <v>7882</v>
      </c>
      <c r="BD1020" s="4"/>
      <c r="BE1020" s="3" t="s">
        <v>7881</v>
      </c>
    </row>
    <row r="1021" spans="2:57" customFormat="1">
      <c r="B1021" t="str">
        <f>IFERROR(VLOOKUP(E1021,Swadesh!$C$6:$D$212,2,FALSE),"")</f>
        <v/>
      </c>
      <c r="D1021" t="s">
        <v>7142</v>
      </c>
      <c r="E1021" s="6" t="s">
        <v>7880</v>
      </c>
      <c r="F1021" s="5">
        <v>15.56</v>
      </c>
      <c r="G1021">
        <f t="shared" si="15"/>
        <v>3</v>
      </c>
      <c r="H1021" s="3" t="s">
        <v>7879</v>
      </c>
      <c r="I1021" s="4" t="s">
        <v>7878</v>
      </c>
      <c r="J1021" s="3" t="s">
        <v>7877</v>
      </c>
      <c r="K1021" s="4" t="s">
        <v>959</v>
      </c>
      <c r="L1021" s="3" t="s">
        <v>7876</v>
      </c>
      <c r="M1021" s="4"/>
      <c r="N1021" s="3" t="s">
        <v>7875</v>
      </c>
      <c r="O1021" s="4"/>
      <c r="P1021" t="s">
        <v>907</v>
      </c>
      <c r="Q1021" s="3" t="s">
        <v>7874</v>
      </c>
      <c r="R1021" s="4" t="s">
        <v>7873</v>
      </c>
      <c r="S1021" t="s">
        <v>907</v>
      </c>
      <c r="T1021" s="3" t="s">
        <v>7872</v>
      </c>
      <c r="U1021" s="4"/>
      <c r="V1021" s="3" t="s">
        <v>7871</v>
      </c>
      <c r="W1021" s="4" t="s">
        <v>7870</v>
      </c>
      <c r="X1021" s="3" t="s">
        <v>7869</v>
      </c>
      <c r="Y1021" s="4" t="s">
        <v>7868</v>
      </c>
      <c r="Z1021" t="s">
        <v>907</v>
      </c>
      <c r="AA1021" s="3" t="s">
        <v>7867</v>
      </c>
      <c r="AB1021" s="4"/>
      <c r="AC1021" s="3" t="s">
        <v>7866</v>
      </c>
      <c r="AD1021" s="4"/>
      <c r="AE1021" s="3" t="s">
        <v>7799</v>
      </c>
      <c r="AF1021" s="4"/>
      <c r="AG1021" s="3" t="s">
        <v>7865</v>
      </c>
      <c r="AH1021" s="4" t="s">
        <v>4108</v>
      </c>
      <c r="AI1021" s="3" t="s">
        <v>7864</v>
      </c>
      <c r="AJ1021" s="4"/>
      <c r="AK1021" s="3" t="s">
        <v>7863</v>
      </c>
      <c r="AL1021" s="4"/>
      <c r="AM1021" s="3" t="s">
        <v>7862</v>
      </c>
      <c r="AN1021" s="4"/>
      <c r="AO1021" s="3" t="s">
        <v>7861</v>
      </c>
      <c r="AP1021" s="4"/>
      <c r="AQ1021" s="3" t="s">
        <v>7860</v>
      </c>
      <c r="AR1021" s="4"/>
      <c r="AS1021" s="3" t="s">
        <v>7859</v>
      </c>
      <c r="AT1021" s="4" t="s">
        <v>7858</v>
      </c>
      <c r="AU1021" s="3" t="s">
        <v>7857</v>
      </c>
      <c r="AV1021" s="4"/>
      <c r="AW1021" s="3" t="s">
        <v>7856</v>
      </c>
      <c r="AX1021" s="4"/>
      <c r="AY1021" s="3" t="s">
        <v>7855</v>
      </c>
      <c r="AZ1021" s="4"/>
      <c r="BA1021" s="3" t="s">
        <v>7854</v>
      </c>
      <c r="BB1021" s="4"/>
      <c r="BC1021" s="3" t="s">
        <v>7853</v>
      </c>
      <c r="BD1021" s="4"/>
      <c r="BE1021" s="3" t="s">
        <v>7852</v>
      </c>
    </row>
    <row r="1022" spans="2:57" customFormat="1">
      <c r="B1022" t="str">
        <f>IFERROR(VLOOKUP(E1022,Swadesh!$C$6:$D$212,2,FALSE),"")</f>
        <v/>
      </c>
      <c r="D1022" t="s">
        <v>7142</v>
      </c>
      <c r="E1022" s="6" t="s">
        <v>7851</v>
      </c>
      <c r="F1022" s="5">
        <v>15.57</v>
      </c>
      <c r="G1022">
        <f t="shared" si="15"/>
        <v>3</v>
      </c>
      <c r="H1022" s="3" t="s">
        <v>7850</v>
      </c>
      <c r="I1022" s="4"/>
      <c r="J1022" s="3" t="s">
        <v>5380</v>
      </c>
      <c r="K1022" s="4"/>
      <c r="L1022" s="3" t="s">
        <v>7805</v>
      </c>
      <c r="M1022" s="4"/>
      <c r="N1022" s="3" t="s">
        <v>7849</v>
      </c>
      <c r="O1022" s="4"/>
      <c r="P1022" t="s">
        <v>907</v>
      </c>
      <c r="Q1022" s="3"/>
      <c r="R1022" s="4"/>
      <c r="S1022" t="s">
        <v>907</v>
      </c>
      <c r="T1022" s="3" t="s">
        <v>7848</v>
      </c>
      <c r="U1022" s="4" t="s">
        <v>7847</v>
      </c>
      <c r="V1022" s="3" t="s">
        <v>7846</v>
      </c>
      <c r="W1022" s="4"/>
      <c r="X1022" s="3"/>
      <c r="Y1022" s="4"/>
      <c r="Z1022" t="s">
        <v>907</v>
      </c>
      <c r="AA1022" s="3"/>
      <c r="AB1022" s="4"/>
      <c r="AC1022" s="3" t="s">
        <v>7845</v>
      </c>
      <c r="AD1022" s="4"/>
      <c r="AE1022" s="3" t="s">
        <v>7799</v>
      </c>
      <c r="AF1022" s="4"/>
      <c r="AG1022" s="3" t="s">
        <v>7844</v>
      </c>
      <c r="AH1022" s="4"/>
      <c r="AI1022" s="3" t="s">
        <v>7843</v>
      </c>
      <c r="AJ1022" s="4"/>
      <c r="AK1022" s="3" t="s">
        <v>7842</v>
      </c>
      <c r="AL1022" s="4"/>
      <c r="AM1022" s="3" t="s">
        <v>7841</v>
      </c>
      <c r="AN1022" s="4"/>
      <c r="AO1022" s="3" t="s">
        <v>7840</v>
      </c>
      <c r="AP1022" s="4"/>
      <c r="AQ1022" s="3" t="s">
        <v>7839</v>
      </c>
      <c r="AR1022" s="4"/>
      <c r="AS1022" s="3" t="s">
        <v>7838</v>
      </c>
      <c r="AT1022" s="4"/>
      <c r="AU1022" s="3" t="s">
        <v>7837</v>
      </c>
      <c r="AV1022" s="4"/>
      <c r="AW1022" s="3" t="s">
        <v>7836</v>
      </c>
      <c r="AX1022" s="4"/>
      <c r="AY1022" s="3" t="s">
        <v>7835</v>
      </c>
      <c r="AZ1022" s="4"/>
      <c r="BA1022" s="3" t="s">
        <v>7834</v>
      </c>
      <c r="BB1022" s="4"/>
      <c r="BC1022" s="3" t="s">
        <v>7833</v>
      </c>
      <c r="BD1022" s="4" t="s">
        <v>7832</v>
      </c>
      <c r="BE1022" s="3" t="s">
        <v>7831</v>
      </c>
    </row>
    <row r="1023" spans="2:57" customFormat="1">
      <c r="B1023" t="str">
        <f>IFERROR(VLOOKUP(E1023,Swadesh!$C$6:$D$212,2,FALSE),"")</f>
        <v/>
      </c>
      <c r="D1023" t="s">
        <v>7142</v>
      </c>
      <c r="E1023" s="6" t="s">
        <v>7811</v>
      </c>
      <c r="F1023" s="5">
        <v>15.61</v>
      </c>
      <c r="G1023">
        <f t="shared" si="15"/>
        <v>3</v>
      </c>
      <c r="H1023" s="3" t="s">
        <v>7830</v>
      </c>
      <c r="I1023" s="4"/>
      <c r="J1023" s="3" t="s">
        <v>7829</v>
      </c>
      <c r="K1023" s="4" t="s">
        <v>1129</v>
      </c>
      <c r="L1023" s="3" t="s">
        <v>7828</v>
      </c>
      <c r="M1023" s="4"/>
      <c r="N1023" s="3" t="s">
        <v>7827</v>
      </c>
      <c r="O1023" s="4"/>
      <c r="P1023" t="s">
        <v>907</v>
      </c>
      <c r="Q1023" s="3"/>
      <c r="R1023" s="4"/>
      <c r="S1023" t="s">
        <v>907</v>
      </c>
      <c r="T1023" s="3" t="s">
        <v>7826</v>
      </c>
      <c r="U1023" s="4"/>
      <c r="V1023" s="3" t="s">
        <v>7825</v>
      </c>
      <c r="W1023" s="4"/>
      <c r="X1023" s="3" t="s">
        <v>7824</v>
      </c>
      <c r="Y1023" s="4"/>
      <c r="Z1023" t="s">
        <v>907</v>
      </c>
      <c r="AA1023" s="3" t="s">
        <v>7823</v>
      </c>
      <c r="AB1023" s="4"/>
      <c r="AC1023" s="3" t="s">
        <v>7811</v>
      </c>
      <c r="AD1023" s="4"/>
      <c r="AE1023" s="3" t="s">
        <v>7822</v>
      </c>
      <c r="AF1023" s="4"/>
      <c r="AG1023" s="3" t="s">
        <v>7821</v>
      </c>
      <c r="AH1023" s="4"/>
      <c r="AI1023" s="3" t="s">
        <v>7820</v>
      </c>
      <c r="AJ1023" s="4"/>
      <c r="AK1023" s="3" t="s">
        <v>7819</v>
      </c>
      <c r="AL1023" s="4"/>
      <c r="AM1023" s="3" t="s">
        <v>7818</v>
      </c>
      <c r="AN1023" s="4"/>
      <c r="AO1023" s="3" t="s">
        <v>7817</v>
      </c>
      <c r="AP1023" s="4"/>
      <c r="AQ1023" s="3" t="s">
        <v>7816</v>
      </c>
      <c r="AR1023" s="4"/>
      <c r="AS1023" s="3" t="s">
        <v>923</v>
      </c>
      <c r="AT1023" s="4"/>
      <c r="AU1023" s="3" t="s">
        <v>7815</v>
      </c>
      <c r="AV1023" s="4"/>
      <c r="AW1023" s="3" t="s">
        <v>7814</v>
      </c>
      <c r="AX1023" s="4"/>
      <c r="AY1023" s="3" t="s">
        <v>7813</v>
      </c>
      <c r="AZ1023" s="4"/>
      <c r="BA1023" s="3" t="s">
        <v>7812</v>
      </c>
      <c r="BB1023" s="4"/>
      <c r="BC1023" s="3" t="s">
        <v>7811</v>
      </c>
      <c r="BD1023" s="4"/>
      <c r="BE1023" s="3" t="s">
        <v>7810</v>
      </c>
    </row>
    <row r="1024" spans="2:57" customFormat="1">
      <c r="B1024" t="str">
        <f>IFERROR(VLOOKUP(E1024,Swadesh!$C$6:$D$212,2,FALSE),"")</f>
        <v/>
      </c>
      <c r="D1024" t="s">
        <v>7142</v>
      </c>
      <c r="E1024" s="6" t="s">
        <v>7809</v>
      </c>
      <c r="F1024" s="5">
        <v>15.62</v>
      </c>
      <c r="G1024">
        <f t="shared" si="15"/>
        <v>3</v>
      </c>
      <c r="H1024" s="3" t="s">
        <v>7808</v>
      </c>
      <c r="I1024" s="4" t="s">
        <v>7807</v>
      </c>
      <c r="J1024" s="3" t="s">
        <v>7806</v>
      </c>
      <c r="K1024" s="4" t="s">
        <v>1129</v>
      </c>
      <c r="L1024" s="3" t="s">
        <v>7805</v>
      </c>
      <c r="M1024" s="4"/>
      <c r="N1024" s="3" t="s">
        <v>7804</v>
      </c>
      <c r="O1024" s="4"/>
      <c r="P1024" t="s">
        <v>907</v>
      </c>
      <c r="Q1024" s="3"/>
      <c r="R1024" s="4"/>
      <c r="S1024" t="s">
        <v>907</v>
      </c>
      <c r="T1024" s="3" t="s">
        <v>7803</v>
      </c>
      <c r="U1024" s="4"/>
      <c r="V1024" s="3" t="s">
        <v>7802</v>
      </c>
      <c r="W1024" s="4"/>
      <c r="X1024" s="3" t="s">
        <v>7801</v>
      </c>
      <c r="Y1024" s="4"/>
      <c r="Z1024" t="s">
        <v>907</v>
      </c>
      <c r="AA1024" s="3"/>
      <c r="AB1024" s="4"/>
      <c r="AC1024" s="3" t="s">
        <v>7800</v>
      </c>
      <c r="AD1024" s="4"/>
      <c r="AE1024" s="3" t="s">
        <v>7799</v>
      </c>
      <c r="AF1024" s="4"/>
      <c r="AG1024" s="3"/>
      <c r="AH1024" s="4"/>
      <c r="AI1024" s="3" t="s">
        <v>7798</v>
      </c>
      <c r="AJ1024" s="4"/>
      <c r="AK1024" s="3" t="s">
        <v>5368</v>
      </c>
      <c r="AL1024" s="4"/>
      <c r="AM1024" s="3" t="s">
        <v>7797</v>
      </c>
      <c r="AN1024" s="4"/>
      <c r="AO1024" s="3"/>
      <c r="AP1024" s="4"/>
      <c r="AQ1024" s="3" t="s">
        <v>7796</v>
      </c>
      <c r="AR1024" s="4"/>
      <c r="AS1024" s="3" t="s">
        <v>923</v>
      </c>
      <c r="AT1024" s="4"/>
      <c r="AU1024" s="3" t="s">
        <v>7795</v>
      </c>
      <c r="AV1024" s="4"/>
      <c r="AW1024" s="3" t="s">
        <v>7794</v>
      </c>
      <c r="AX1024" s="4"/>
      <c r="AY1024" s="3" t="s">
        <v>7793</v>
      </c>
      <c r="AZ1024" s="4"/>
      <c r="BA1024" s="3" t="s">
        <v>7792</v>
      </c>
      <c r="BB1024" s="4"/>
      <c r="BC1024" s="3" t="s">
        <v>7791</v>
      </c>
      <c r="BD1024" s="4"/>
      <c r="BE1024" s="3" t="s">
        <v>7790</v>
      </c>
    </row>
    <row r="1025" spans="2:57" customFormat="1">
      <c r="B1025" t="str">
        <f>IFERROR(VLOOKUP(E1025,Swadesh!$C$6:$D$212,2,FALSE),"")</f>
        <v/>
      </c>
      <c r="D1025" t="s">
        <v>7142</v>
      </c>
      <c r="E1025" s="6" t="s">
        <v>7789</v>
      </c>
      <c r="F1025" s="5">
        <v>15.63</v>
      </c>
      <c r="G1025">
        <f t="shared" si="15"/>
        <v>3</v>
      </c>
      <c r="H1025" s="3" t="s">
        <v>7788</v>
      </c>
      <c r="I1025" s="4"/>
      <c r="J1025" s="3" t="s">
        <v>7787</v>
      </c>
      <c r="K1025" s="4" t="s">
        <v>7786</v>
      </c>
      <c r="L1025" s="3" t="s">
        <v>7785</v>
      </c>
      <c r="M1025" s="4"/>
      <c r="N1025" s="3" t="s">
        <v>7784</v>
      </c>
      <c r="O1025" s="4"/>
      <c r="P1025" t="s">
        <v>907</v>
      </c>
      <c r="Q1025" s="3"/>
      <c r="R1025" s="4"/>
      <c r="S1025" t="s">
        <v>907</v>
      </c>
      <c r="T1025" s="3" t="s">
        <v>7783</v>
      </c>
      <c r="U1025" s="4" t="s">
        <v>7782</v>
      </c>
      <c r="V1025" s="3"/>
      <c r="W1025" s="4"/>
      <c r="X1025" s="3" t="s">
        <v>7781</v>
      </c>
      <c r="Y1025" s="4"/>
      <c r="Z1025" t="s">
        <v>907</v>
      </c>
      <c r="AA1025" s="3"/>
      <c r="AB1025" s="4"/>
      <c r="AC1025" s="3" t="s">
        <v>7780</v>
      </c>
      <c r="AD1025" s="4"/>
      <c r="AE1025" s="3" t="s">
        <v>5348</v>
      </c>
      <c r="AF1025" s="4"/>
      <c r="AG1025" s="3" t="s">
        <v>7779</v>
      </c>
      <c r="AH1025" s="4"/>
      <c r="AI1025" s="3" t="s">
        <v>7778</v>
      </c>
      <c r="AJ1025" s="4"/>
      <c r="AK1025" s="3" t="s">
        <v>7777</v>
      </c>
      <c r="AL1025" s="4"/>
      <c r="AM1025" s="3" t="s">
        <v>7776</v>
      </c>
      <c r="AN1025" s="4"/>
      <c r="AO1025" s="3" t="s">
        <v>7775</v>
      </c>
      <c r="AP1025" s="4"/>
      <c r="AQ1025" s="3" t="s">
        <v>7774</v>
      </c>
      <c r="AR1025" s="4"/>
      <c r="AS1025" s="3" t="s">
        <v>923</v>
      </c>
      <c r="AT1025" s="4"/>
      <c r="AU1025" s="3" t="s">
        <v>5338</v>
      </c>
      <c r="AV1025" s="4"/>
      <c r="AW1025" s="3" t="s">
        <v>7773</v>
      </c>
      <c r="AX1025" s="4"/>
      <c r="AY1025" s="3" t="s">
        <v>7717</v>
      </c>
      <c r="AZ1025" s="4"/>
      <c r="BA1025" s="3" t="s">
        <v>7772</v>
      </c>
      <c r="BB1025" s="4"/>
      <c r="BC1025" s="3" t="s">
        <v>7771</v>
      </c>
      <c r="BD1025" s="4"/>
      <c r="BE1025" s="3" t="s">
        <v>7770</v>
      </c>
    </row>
    <row r="1026" spans="2:57" customFormat="1">
      <c r="B1026">
        <f>IFERROR(VLOOKUP(E1026,Swadesh!$C$6:$D$212,2,FALSE),"")</f>
        <v>175</v>
      </c>
      <c r="D1026" t="s">
        <v>7142</v>
      </c>
      <c r="E1026" s="6" t="s">
        <v>7769</v>
      </c>
      <c r="F1026" s="5">
        <v>15.64</v>
      </c>
      <c r="G1026">
        <f t="shared" si="15"/>
        <v>3</v>
      </c>
      <c r="H1026" s="3" t="s">
        <v>7768</v>
      </c>
      <c r="I1026" s="4"/>
      <c r="J1026" s="3" t="s">
        <v>7767</v>
      </c>
      <c r="K1026" s="4"/>
      <c r="L1026" s="3" t="s">
        <v>7766</v>
      </c>
      <c r="M1026" s="4"/>
      <c r="N1026" s="3" t="s">
        <v>7765</v>
      </c>
      <c r="O1026" s="4"/>
      <c r="P1026" t="s">
        <v>907</v>
      </c>
      <c r="Q1026" s="3"/>
      <c r="R1026" s="4" t="s">
        <v>7764</v>
      </c>
      <c r="S1026" t="s">
        <v>907</v>
      </c>
      <c r="T1026" s="3" t="s">
        <v>7763</v>
      </c>
      <c r="U1026" s="4" t="s">
        <v>7762</v>
      </c>
      <c r="V1026" s="3" t="s">
        <v>7761</v>
      </c>
      <c r="W1026" s="4" t="s">
        <v>7760</v>
      </c>
      <c r="X1026" s="3" t="s">
        <v>7759</v>
      </c>
      <c r="Y1026" s="4"/>
      <c r="Z1026" t="s">
        <v>907</v>
      </c>
      <c r="AA1026" s="3" t="s">
        <v>7758</v>
      </c>
      <c r="AB1026" s="4" t="s">
        <v>7757</v>
      </c>
      <c r="AC1026" s="3" t="s">
        <v>7756</v>
      </c>
      <c r="AD1026" s="4"/>
      <c r="AE1026" s="3" t="s">
        <v>7755</v>
      </c>
      <c r="AF1026" s="4"/>
      <c r="AG1026" s="3" t="s">
        <v>7754</v>
      </c>
      <c r="AH1026" s="4"/>
      <c r="AI1026" s="3" t="s">
        <v>7753</v>
      </c>
      <c r="AJ1026" s="4"/>
      <c r="AK1026" s="3" t="s">
        <v>7752</v>
      </c>
      <c r="AL1026" s="4"/>
      <c r="AM1026" s="3" t="s">
        <v>7751</v>
      </c>
      <c r="AN1026" s="4"/>
      <c r="AO1026" s="3" t="s">
        <v>7750</v>
      </c>
      <c r="AP1026" s="4"/>
      <c r="AQ1026" s="3" t="s">
        <v>7749</v>
      </c>
      <c r="AR1026" s="4" t="s">
        <v>7748</v>
      </c>
      <c r="AS1026" s="3" t="s">
        <v>7747</v>
      </c>
      <c r="AT1026" s="4"/>
      <c r="AU1026" s="3" t="s">
        <v>7746</v>
      </c>
      <c r="AV1026" s="4"/>
      <c r="AW1026" s="3" t="s">
        <v>7745</v>
      </c>
      <c r="AX1026" s="4"/>
      <c r="AY1026" s="3" t="s">
        <v>7744</v>
      </c>
      <c r="AZ1026" s="4"/>
      <c r="BA1026" s="3" t="s">
        <v>7743</v>
      </c>
      <c r="BB1026" s="4"/>
      <c r="BC1026" s="3" t="s">
        <v>7742</v>
      </c>
      <c r="BD1026" s="4"/>
      <c r="BE1026" s="3" t="s">
        <v>7741</v>
      </c>
    </row>
    <row r="1027" spans="2:57" customFormat="1">
      <c r="B1027">
        <f>IFERROR(VLOOKUP(E1027,Swadesh!$C$6:$D$212,2,FALSE),"")</f>
        <v>176</v>
      </c>
      <c r="D1027" t="s">
        <v>7142</v>
      </c>
      <c r="E1027" s="6" t="s">
        <v>7740</v>
      </c>
      <c r="F1027" s="5">
        <v>15.65</v>
      </c>
      <c r="G1027">
        <f t="shared" ref="G1027:G1090" si="16">LEN(F1027)-2</f>
        <v>3</v>
      </c>
      <c r="H1027" s="3" t="s">
        <v>7739</v>
      </c>
      <c r="I1027" s="4"/>
      <c r="J1027" s="3" t="s">
        <v>7738</v>
      </c>
      <c r="K1027" s="4"/>
      <c r="L1027" s="3" t="s">
        <v>7737</v>
      </c>
      <c r="M1027" s="4"/>
      <c r="N1027" s="3" t="s">
        <v>7736</v>
      </c>
      <c r="O1027" s="4"/>
      <c r="P1027" t="s">
        <v>907</v>
      </c>
      <c r="Q1027" s="3"/>
      <c r="R1027" s="4" t="s">
        <v>7735</v>
      </c>
      <c r="S1027" t="s">
        <v>907</v>
      </c>
      <c r="T1027" s="3" t="s">
        <v>7734</v>
      </c>
      <c r="U1027" s="4" t="s">
        <v>7733</v>
      </c>
      <c r="V1027" s="3" t="s">
        <v>7732</v>
      </c>
      <c r="W1027" s="4"/>
      <c r="X1027" s="3" t="s">
        <v>7731</v>
      </c>
      <c r="Y1027" s="4" t="s">
        <v>7730</v>
      </c>
      <c r="Z1027" t="s">
        <v>907</v>
      </c>
      <c r="AA1027" s="3" t="s">
        <v>7729</v>
      </c>
      <c r="AB1027" s="4" t="s">
        <v>7728</v>
      </c>
      <c r="AC1027" s="3" t="s">
        <v>7727</v>
      </c>
      <c r="AD1027" s="4"/>
      <c r="AE1027" s="3" t="s">
        <v>7726</v>
      </c>
      <c r="AF1027" s="4"/>
      <c r="AG1027" s="3" t="s">
        <v>7725</v>
      </c>
      <c r="AH1027" s="4"/>
      <c r="AI1027" s="3" t="s">
        <v>7724</v>
      </c>
      <c r="AJ1027" s="4"/>
      <c r="AK1027" s="3" t="s">
        <v>7724</v>
      </c>
      <c r="AL1027" s="4"/>
      <c r="AM1027" s="3" t="s">
        <v>7723</v>
      </c>
      <c r="AN1027" s="4"/>
      <c r="AO1027" s="3" t="s">
        <v>7722</v>
      </c>
      <c r="AP1027" s="4"/>
      <c r="AQ1027" s="3" t="s">
        <v>7721</v>
      </c>
      <c r="AR1027" s="4"/>
      <c r="AS1027" s="3" t="s">
        <v>7720</v>
      </c>
      <c r="AT1027" s="4"/>
      <c r="AU1027" s="3" t="s">
        <v>7719</v>
      </c>
      <c r="AV1027" s="4"/>
      <c r="AW1027" s="3" t="s">
        <v>7718</v>
      </c>
      <c r="AX1027" s="4"/>
      <c r="AY1027" s="3" t="s">
        <v>7717</v>
      </c>
      <c r="AZ1027" s="4"/>
      <c r="BA1027" s="3" t="s">
        <v>7716</v>
      </c>
      <c r="BB1027" s="4"/>
      <c r="BC1027" s="3" t="s">
        <v>7715</v>
      </c>
      <c r="BD1027" s="4"/>
      <c r="BE1027" s="3" t="s">
        <v>7714</v>
      </c>
    </row>
    <row r="1028" spans="2:57" customFormat="1">
      <c r="B1028">
        <f>IFERROR(VLOOKUP(E1028,Swadesh!$C$6:$D$212,2,FALSE),"")</f>
        <v>172</v>
      </c>
      <c r="D1028" t="s">
        <v>7142</v>
      </c>
      <c r="E1028" s="6" t="s">
        <v>7713</v>
      </c>
      <c r="F1028" s="5">
        <v>15.66</v>
      </c>
      <c r="G1028">
        <f t="shared" si="16"/>
        <v>3</v>
      </c>
      <c r="H1028" s="3" t="s">
        <v>7712</v>
      </c>
      <c r="I1028" s="4"/>
      <c r="J1028" s="3" t="s">
        <v>7711</v>
      </c>
      <c r="K1028" s="4"/>
      <c r="L1028" s="3" t="s">
        <v>7710</v>
      </c>
      <c r="M1028" s="4"/>
      <c r="N1028" s="3" t="s">
        <v>7709</v>
      </c>
      <c r="O1028" s="4"/>
      <c r="P1028" t="s">
        <v>907</v>
      </c>
      <c r="Q1028" s="3" t="s">
        <v>7708</v>
      </c>
      <c r="R1028" s="4" t="s">
        <v>7707</v>
      </c>
      <c r="S1028" t="s">
        <v>907</v>
      </c>
      <c r="T1028" s="3" t="s">
        <v>7706</v>
      </c>
      <c r="U1028" s="4"/>
      <c r="V1028" s="3" t="s">
        <v>7705</v>
      </c>
      <c r="W1028" s="4" t="s">
        <v>7704</v>
      </c>
      <c r="X1028" s="3" t="s">
        <v>7703</v>
      </c>
      <c r="Y1028" s="4" t="s">
        <v>7702</v>
      </c>
      <c r="Z1028" t="s">
        <v>907</v>
      </c>
      <c r="AA1028" s="3" t="s">
        <v>7701</v>
      </c>
      <c r="AB1028" s="4"/>
      <c r="AC1028" s="3" t="s">
        <v>7700</v>
      </c>
      <c r="AD1028" s="4"/>
      <c r="AE1028" s="3" t="s">
        <v>7699</v>
      </c>
      <c r="AF1028" s="4"/>
      <c r="AG1028" s="3" t="s">
        <v>7698</v>
      </c>
      <c r="AH1028" s="4"/>
      <c r="AI1028" s="3" t="s">
        <v>7697</v>
      </c>
      <c r="AJ1028" s="4"/>
      <c r="AK1028" s="3" t="s">
        <v>7696</v>
      </c>
      <c r="AL1028" s="4"/>
      <c r="AM1028" s="3" t="s">
        <v>7695</v>
      </c>
      <c r="AN1028" s="4"/>
      <c r="AO1028" s="3" t="s">
        <v>7694</v>
      </c>
      <c r="AP1028" s="4"/>
      <c r="AQ1028" s="3" t="s">
        <v>7693</v>
      </c>
      <c r="AR1028" s="4"/>
      <c r="AS1028" s="3" t="s">
        <v>7692</v>
      </c>
      <c r="AT1028" s="4"/>
      <c r="AU1028" s="3" t="s">
        <v>7691</v>
      </c>
      <c r="AV1028" s="4"/>
      <c r="AW1028" s="3" t="s">
        <v>7690</v>
      </c>
      <c r="AX1028" s="4"/>
      <c r="AY1028" s="3" t="s">
        <v>7689</v>
      </c>
      <c r="AZ1028" s="4"/>
      <c r="BA1028" s="3" t="s">
        <v>7688</v>
      </c>
      <c r="BB1028" s="4"/>
      <c r="BC1028" s="3" t="s">
        <v>7687</v>
      </c>
      <c r="BD1028" s="4"/>
      <c r="BE1028" s="3" t="s">
        <v>7686</v>
      </c>
    </row>
    <row r="1029" spans="2:57" customFormat="1">
      <c r="B1029" t="str">
        <f>IFERROR(VLOOKUP(E1029,Swadesh!$C$6:$D$212,2,FALSE),"")</f>
        <v/>
      </c>
      <c r="D1029" t="s">
        <v>7142</v>
      </c>
      <c r="E1029" s="6" t="s">
        <v>7685</v>
      </c>
      <c r="F1029" s="5">
        <v>15.67</v>
      </c>
      <c r="G1029">
        <f t="shared" si="16"/>
        <v>3</v>
      </c>
      <c r="H1029" s="3" t="s">
        <v>7684</v>
      </c>
      <c r="I1029" s="4"/>
      <c r="J1029" s="3" t="s">
        <v>7683</v>
      </c>
      <c r="K1029" s="4" t="s">
        <v>959</v>
      </c>
      <c r="L1029" s="3" t="s">
        <v>7682</v>
      </c>
      <c r="M1029" s="4"/>
      <c r="N1029" s="3" t="s">
        <v>7681</v>
      </c>
      <c r="O1029" s="4"/>
      <c r="P1029" t="s">
        <v>907</v>
      </c>
      <c r="Q1029" s="3"/>
      <c r="R1029" s="4"/>
      <c r="S1029" t="s">
        <v>907</v>
      </c>
      <c r="T1029" s="3" t="s">
        <v>7680</v>
      </c>
      <c r="U1029" s="4" t="s">
        <v>7679</v>
      </c>
      <c r="V1029" s="3" t="s">
        <v>7678</v>
      </c>
      <c r="W1029" s="4"/>
      <c r="X1029" s="3" t="s">
        <v>7677</v>
      </c>
      <c r="Y1029" s="4"/>
      <c r="Z1029" t="s">
        <v>907</v>
      </c>
      <c r="AA1029" s="3" t="s">
        <v>7653</v>
      </c>
      <c r="AB1029" s="4"/>
      <c r="AC1029" s="3" t="s">
        <v>7676</v>
      </c>
      <c r="AD1029" s="4"/>
      <c r="AE1029" s="3" t="s">
        <v>7675</v>
      </c>
      <c r="AF1029" s="4"/>
      <c r="AG1029" s="3" t="s">
        <v>7674</v>
      </c>
      <c r="AH1029" s="4"/>
      <c r="AI1029" s="3" t="s">
        <v>7673</v>
      </c>
      <c r="AJ1029" s="4"/>
      <c r="AK1029" s="3" t="s">
        <v>7672</v>
      </c>
      <c r="AL1029" s="4" t="s">
        <v>7671</v>
      </c>
      <c r="AM1029" s="3" t="s">
        <v>7670</v>
      </c>
      <c r="AN1029" s="4"/>
      <c r="AO1029" s="3" t="s">
        <v>7669</v>
      </c>
      <c r="AP1029" s="4"/>
      <c r="AQ1029" s="3" t="s">
        <v>7668</v>
      </c>
      <c r="AR1029" s="4"/>
      <c r="AS1029" s="3" t="s">
        <v>923</v>
      </c>
      <c r="AT1029" s="4"/>
      <c r="AU1029" s="3" t="s">
        <v>7667</v>
      </c>
      <c r="AV1029" s="4"/>
      <c r="AW1029" s="3" t="s">
        <v>7666</v>
      </c>
      <c r="AX1029" s="4"/>
      <c r="AY1029" s="3" t="s">
        <v>7665</v>
      </c>
      <c r="AZ1029" s="4"/>
      <c r="BA1029" s="3" t="s">
        <v>7664</v>
      </c>
      <c r="BB1029" s="4"/>
      <c r="BC1029" s="3" t="s">
        <v>7663</v>
      </c>
      <c r="BD1029" s="4"/>
      <c r="BE1029" s="3" t="s">
        <v>7662</v>
      </c>
    </row>
    <row r="1030" spans="2:57" customFormat="1">
      <c r="B1030">
        <f>IFERROR(VLOOKUP(E1030,Swadesh!$C$6:$D$212,2,FALSE),"")</f>
        <v>173</v>
      </c>
      <c r="D1030" t="s">
        <v>7142</v>
      </c>
      <c r="E1030" s="6" t="s">
        <v>7661</v>
      </c>
      <c r="F1030" s="5">
        <v>15.68</v>
      </c>
      <c r="G1030">
        <f t="shared" si="16"/>
        <v>3</v>
      </c>
      <c r="H1030" s="3" t="s">
        <v>7660</v>
      </c>
      <c r="I1030" s="4"/>
      <c r="J1030" s="3" t="s">
        <v>7659</v>
      </c>
      <c r="K1030" s="4" t="s">
        <v>1129</v>
      </c>
      <c r="L1030" s="3" t="s">
        <v>7658</v>
      </c>
      <c r="M1030" s="4"/>
      <c r="N1030" s="3" t="s">
        <v>7657</v>
      </c>
      <c r="O1030" s="4"/>
      <c r="P1030" t="s">
        <v>907</v>
      </c>
      <c r="Q1030" s="3"/>
      <c r="R1030" s="4"/>
      <c r="S1030" t="s">
        <v>907</v>
      </c>
      <c r="T1030" s="3" t="s">
        <v>7656</v>
      </c>
      <c r="U1030" s="4"/>
      <c r="V1030" s="3" t="s">
        <v>7655</v>
      </c>
      <c r="W1030" s="4"/>
      <c r="X1030" s="3" t="s">
        <v>7654</v>
      </c>
      <c r="Y1030" s="4"/>
      <c r="Z1030" t="s">
        <v>907</v>
      </c>
      <c r="AA1030" s="3" t="s">
        <v>7653</v>
      </c>
      <c r="AB1030" s="4" t="s">
        <v>7652</v>
      </c>
      <c r="AC1030" s="3" t="s">
        <v>7651</v>
      </c>
      <c r="AD1030" s="4"/>
      <c r="AE1030" s="3" t="s">
        <v>7650</v>
      </c>
      <c r="AF1030" s="4" t="s">
        <v>7649</v>
      </c>
      <c r="AG1030" s="3" t="s">
        <v>7648</v>
      </c>
      <c r="AH1030" s="4"/>
      <c r="AI1030" s="3" t="s">
        <v>7647</v>
      </c>
      <c r="AJ1030" s="4"/>
      <c r="AK1030" s="3" t="s">
        <v>7646</v>
      </c>
      <c r="AL1030" s="4" t="s">
        <v>7645</v>
      </c>
      <c r="AM1030" s="3" t="s">
        <v>7644</v>
      </c>
      <c r="AN1030" s="4"/>
      <c r="AO1030" s="3" t="s">
        <v>7643</v>
      </c>
      <c r="AP1030" s="4"/>
      <c r="AQ1030" s="3" t="s">
        <v>7642</v>
      </c>
      <c r="AR1030" s="4"/>
      <c r="AS1030" s="3" t="s">
        <v>923</v>
      </c>
      <c r="AT1030" s="4"/>
      <c r="AU1030" s="3" t="s">
        <v>7641</v>
      </c>
      <c r="AV1030" s="4"/>
      <c r="AW1030" s="3" t="s">
        <v>7640</v>
      </c>
      <c r="AX1030" s="4"/>
      <c r="AY1030" s="3" t="s">
        <v>7639</v>
      </c>
      <c r="AZ1030" s="4"/>
      <c r="BA1030" s="3" t="s">
        <v>7638</v>
      </c>
      <c r="BB1030" s="4"/>
      <c r="BC1030" s="3" t="s">
        <v>7637</v>
      </c>
      <c r="BD1030" s="4"/>
      <c r="BE1030" s="3" t="s">
        <v>7636</v>
      </c>
    </row>
    <row r="1031" spans="2:57" customFormat="1">
      <c r="B1031">
        <f>IFERROR(VLOOKUP(E1031,Swadesh!$C$6:$D$212,2,FALSE),"")</f>
        <v>174</v>
      </c>
      <c r="D1031" t="s">
        <v>7142</v>
      </c>
      <c r="E1031" s="6" t="s">
        <v>7635</v>
      </c>
      <c r="F1031" s="5">
        <v>15.69</v>
      </c>
      <c r="G1031">
        <f t="shared" si="16"/>
        <v>3</v>
      </c>
      <c r="H1031" s="3" t="s">
        <v>7634</v>
      </c>
      <c r="I1031" s="4" t="s">
        <v>7633</v>
      </c>
      <c r="J1031" s="3" t="s">
        <v>7632</v>
      </c>
      <c r="K1031" s="4" t="s">
        <v>959</v>
      </c>
      <c r="L1031" s="3" t="s">
        <v>7631</v>
      </c>
      <c r="M1031" s="4"/>
      <c r="N1031" s="3" t="s">
        <v>7630</v>
      </c>
      <c r="O1031" s="4"/>
      <c r="P1031" t="s">
        <v>907</v>
      </c>
      <c r="Q1031" s="3"/>
      <c r="R1031" s="4" t="s">
        <v>7629</v>
      </c>
      <c r="S1031" t="s">
        <v>907</v>
      </c>
      <c r="T1031" s="3" t="s">
        <v>7628</v>
      </c>
      <c r="U1031" s="4" t="s">
        <v>7627</v>
      </c>
      <c r="V1031" s="3" t="s">
        <v>7626</v>
      </c>
      <c r="W1031" s="4"/>
      <c r="X1031" s="3" t="s">
        <v>7625</v>
      </c>
      <c r="Y1031" s="4"/>
      <c r="Z1031" t="s">
        <v>907</v>
      </c>
      <c r="AA1031" s="3" t="s">
        <v>7624</v>
      </c>
      <c r="AB1031" s="4" t="s">
        <v>7623</v>
      </c>
      <c r="AC1031" s="3" t="s">
        <v>7622</v>
      </c>
      <c r="AD1031" s="4"/>
      <c r="AE1031" s="3" t="s">
        <v>7621</v>
      </c>
      <c r="AF1031" s="4"/>
      <c r="AG1031" s="3" t="s">
        <v>7620</v>
      </c>
      <c r="AH1031" s="4"/>
      <c r="AI1031" s="3" t="s">
        <v>7619</v>
      </c>
      <c r="AJ1031" s="4"/>
      <c r="AK1031" s="3" t="s">
        <v>7618</v>
      </c>
      <c r="AL1031" s="4"/>
      <c r="AM1031" s="3" t="s">
        <v>7617</v>
      </c>
      <c r="AN1031" s="4"/>
      <c r="AO1031" s="3" t="s">
        <v>7616</v>
      </c>
      <c r="AP1031" s="4"/>
      <c r="AQ1031" s="3" t="s">
        <v>7615</v>
      </c>
      <c r="AR1031" s="4"/>
      <c r="AS1031" s="3" t="s">
        <v>923</v>
      </c>
      <c r="AT1031" s="4"/>
      <c r="AU1031" s="3" t="s">
        <v>7614</v>
      </c>
      <c r="AV1031" s="4"/>
      <c r="AW1031" s="3" t="s">
        <v>7613</v>
      </c>
      <c r="AX1031" s="4"/>
      <c r="AY1031" s="3" t="s">
        <v>7612</v>
      </c>
      <c r="AZ1031" s="4"/>
      <c r="BA1031" s="3" t="s">
        <v>7611</v>
      </c>
      <c r="BB1031" s="4"/>
      <c r="BC1031" s="3" t="s">
        <v>7610</v>
      </c>
      <c r="BD1031" s="4"/>
      <c r="BE1031" s="3" t="s">
        <v>7609</v>
      </c>
    </row>
    <row r="1032" spans="2:57" customFormat="1">
      <c r="B1032" t="str">
        <f>IFERROR(VLOOKUP(E1032,Swadesh!$C$6:$D$212,2,FALSE),"")</f>
        <v/>
      </c>
      <c r="D1032" t="s">
        <v>7142</v>
      </c>
      <c r="E1032" s="6" t="s">
        <v>7608</v>
      </c>
      <c r="F1032" s="5">
        <v>15.71</v>
      </c>
      <c r="G1032">
        <f t="shared" si="16"/>
        <v>3</v>
      </c>
      <c r="H1032" s="3" t="s">
        <v>7607</v>
      </c>
      <c r="I1032" s="4" t="s">
        <v>7606</v>
      </c>
      <c r="J1032" s="3" t="s">
        <v>7556</v>
      </c>
      <c r="K1032" s="4"/>
      <c r="L1032" s="3" t="s">
        <v>7605</v>
      </c>
      <c r="M1032" s="4"/>
      <c r="N1032" s="3" t="s">
        <v>7604</v>
      </c>
      <c r="O1032" s="4"/>
      <c r="P1032" t="s">
        <v>907</v>
      </c>
      <c r="Q1032" s="3"/>
      <c r="R1032" s="4" t="s">
        <v>7603</v>
      </c>
      <c r="S1032" t="s">
        <v>907</v>
      </c>
      <c r="T1032" s="3" t="s">
        <v>7602</v>
      </c>
      <c r="U1032" s="4" t="s">
        <v>7601</v>
      </c>
      <c r="V1032" s="3" t="s">
        <v>7600</v>
      </c>
      <c r="W1032" s="4" t="s">
        <v>7599</v>
      </c>
      <c r="X1032" s="3" t="s">
        <v>7598</v>
      </c>
      <c r="Y1032" s="4"/>
      <c r="Z1032" t="s">
        <v>907</v>
      </c>
      <c r="AA1032" s="3"/>
      <c r="AB1032" s="4"/>
      <c r="AC1032" s="3" t="s">
        <v>7597</v>
      </c>
      <c r="AD1032" s="4"/>
      <c r="AE1032" s="3" t="s">
        <v>7596</v>
      </c>
      <c r="AF1032" s="4"/>
      <c r="AG1032" s="3" t="s">
        <v>7595</v>
      </c>
      <c r="AH1032" s="4" t="s">
        <v>5395</v>
      </c>
      <c r="AI1032" s="3" t="s">
        <v>7594</v>
      </c>
      <c r="AJ1032" s="4"/>
      <c r="AK1032" s="3" t="s">
        <v>7593</v>
      </c>
      <c r="AL1032" s="4"/>
      <c r="AM1032" s="3" t="s">
        <v>7592</v>
      </c>
      <c r="AN1032" s="4"/>
      <c r="AO1032" s="3" t="s">
        <v>7591</v>
      </c>
      <c r="AP1032" s="4"/>
      <c r="AQ1032" s="3" t="s">
        <v>7590</v>
      </c>
      <c r="AR1032" s="4"/>
      <c r="AS1032" s="3" t="s">
        <v>7589</v>
      </c>
      <c r="AT1032" s="4"/>
      <c r="AU1032" s="3" t="s">
        <v>7588</v>
      </c>
      <c r="AV1032" s="4"/>
      <c r="AW1032" s="3" t="s">
        <v>7587</v>
      </c>
      <c r="AX1032" s="4"/>
      <c r="AY1032" s="3" t="s">
        <v>7586</v>
      </c>
      <c r="AZ1032" s="4"/>
      <c r="BA1032" s="3" t="s">
        <v>7585</v>
      </c>
      <c r="BB1032" s="4"/>
      <c r="BC1032" s="3" t="s">
        <v>7584</v>
      </c>
      <c r="BD1032" s="4"/>
      <c r="BE1032" s="3" t="s">
        <v>7583</v>
      </c>
    </row>
    <row r="1033" spans="2:57" customFormat="1">
      <c r="B1033" t="str">
        <f>IFERROR(VLOOKUP(E1033,Swadesh!$C$6:$D$212,2,FALSE),"")</f>
        <v/>
      </c>
      <c r="D1033" t="s">
        <v>7142</v>
      </c>
      <c r="E1033" s="6" t="s">
        <v>7582</v>
      </c>
      <c r="F1033" s="5">
        <v>15.712</v>
      </c>
      <c r="G1033">
        <f t="shared" si="16"/>
        <v>4</v>
      </c>
      <c r="H1033" s="3" t="s">
        <v>7581</v>
      </c>
      <c r="I1033" s="4" t="s">
        <v>7580</v>
      </c>
      <c r="J1033" s="3" t="s">
        <v>7579</v>
      </c>
      <c r="K1033" s="4"/>
      <c r="L1033" s="3"/>
      <c r="M1033" s="4"/>
      <c r="N1033" s="3" t="s">
        <v>7578</v>
      </c>
      <c r="O1033" s="4"/>
      <c r="P1033" t="s">
        <v>907</v>
      </c>
      <c r="Q1033" s="3"/>
      <c r="R1033" s="4" t="s">
        <v>7577</v>
      </c>
      <c r="S1033" t="s">
        <v>907</v>
      </c>
      <c r="T1033" s="3" t="s">
        <v>7576</v>
      </c>
      <c r="U1033" s="4"/>
      <c r="V1033" s="3" t="s">
        <v>7575</v>
      </c>
      <c r="W1033" s="4"/>
      <c r="X1033" s="3" t="s">
        <v>7574</v>
      </c>
      <c r="Y1033" s="4"/>
      <c r="Z1033" t="s">
        <v>907</v>
      </c>
      <c r="AA1033" s="3" t="s">
        <v>7573</v>
      </c>
      <c r="AB1033" s="4"/>
      <c r="AC1033" s="3" t="s">
        <v>7572</v>
      </c>
      <c r="AD1033" s="4"/>
      <c r="AE1033" s="3" t="s">
        <v>7571</v>
      </c>
      <c r="AF1033" s="4"/>
      <c r="AG1033" s="3"/>
      <c r="AH1033" s="4"/>
      <c r="AI1033" s="3" t="s">
        <v>7570</v>
      </c>
      <c r="AJ1033" s="4"/>
      <c r="AK1033" s="3" t="s">
        <v>7569</v>
      </c>
      <c r="AL1033" s="4"/>
      <c r="AM1033" s="3" t="s">
        <v>7568</v>
      </c>
      <c r="AN1033" s="4"/>
      <c r="AO1033" s="3"/>
      <c r="AP1033" s="4"/>
      <c r="AQ1033" s="3" t="s">
        <v>7567</v>
      </c>
      <c r="AR1033" s="4" t="s">
        <v>7566</v>
      </c>
      <c r="AS1033" s="3" t="s">
        <v>923</v>
      </c>
      <c r="AT1033" s="4"/>
      <c r="AU1033" s="3" t="s">
        <v>7565</v>
      </c>
      <c r="AV1033" s="4"/>
      <c r="AW1033" s="3" t="s">
        <v>7564</v>
      </c>
      <c r="AX1033" s="4"/>
      <c r="AY1033" s="3" t="s">
        <v>7563</v>
      </c>
      <c r="AZ1033" s="4"/>
      <c r="BA1033" s="3" t="s">
        <v>7562</v>
      </c>
      <c r="BB1033" s="4"/>
      <c r="BC1033" s="3" t="s">
        <v>7561</v>
      </c>
      <c r="BD1033" s="4"/>
      <c r="BE1033" s="3" t="s">
        <v>7560</v>
      </c>
    </row>
    <row r="1034" spans="2:57" customFormat="1">
      <c r="B1034" t="str">
        <f>IFERROR(VLOOKUP(E1034,Swadesh!$C$6:$D$212,2,FALSE),"")</f>
        <v/>
      </c>
      <c r="D1034" t="s">
        <v>7142</v>
      </c>
      <c r="E1034" s="6" t="s">
        <v>7559</v>
      </c>
      <c r="F1034" s="5">
        <v>15.72</v>
      </c>
      <c r="G1034">
        <f t="shared" si="16"/>
        <v>3</v>
      </c>
      <c r="H1034" s="3" t="s">
        <v>7558</v>
      </c>
      <c r="I1034" s="4" t="s">
        <v>7557</v>
      </c>
      <c r="J1034" s="3" t="s">
        <v>7556</v>
      </c>
      <c r="K1034" s="4"/>
      <c r="L1034" s="3" t="s">
        <v>7555</v>
      </c>
      <c r="M1034" s="4"/>
      <c r="N1034" s="3" t="s">
        <v>7554</v>
      </c>
      <c r="O1034" s="4"/>
      <c r="P1034" t="s">
        <v>907</v>
      </c>
      <c r="Q1034" s="3" t="s">
        <v>7553</v>
      </c>
      <c r="R1034" s="4" t="s">
        <v>7552</v>
      </c>
      <c r="S1034" t="s">
        <v>907</v>
      </c>
      <c r="T1034" s="3" t="s">
        <v>7551</v>
      </c>
      <c r="U1034" s="4"/>
      <c r="V1034" s="3" t="s">
        <v>7550</v>
      </c>
      <c r="W1034" s="4"/>
      <c r="X1034" s="3" t="s">
        <v>7549</v>
      </c>
      <c r="Y1034" s="4"/>
      <c r="Z1034" t="s">
        <v>907</v>
      </c>
      <c r="AA1034" s="3" t="s">
        <v>7548</v>
      </c>
      <c r="AB1034" s="4"/>
      <c r="AC1034" s="3" t="s">
        <v>7544</v>
      </c>
      <c r="AD1034" s="4"/>
      <c r="AE1034" s="3" t="s">
        <v>7547</v>
      </c>
      <c r="AF1034" s="4"/>
      <c r="AG1034" s="3"/>
      <c r="AH1034" s="4"/>
      <c r="AI1034" s="3" t="s">
        <v>7546</v>
      </c>
      <c r="AJ1034" s="4"/>
      <c r="AK1034" s="3" t="s">
        <v>7545</v>
      </c>
      <c r="AL1034" s="4"/>
      <c r="AM1034" s="3" t="s">
        <v>7544</v>
      </c>
      <c r="AN1034" s="4"/>
      <c r="AO1034" s="3" t="s">
        <v>7543</v>
      </c>
      <c r="AP1034" s="4"/>
      <c r="AQ1034" s="3" t="s">
        <v>7542</v>
      </c>
      <c r="AR1034" s="4"/>
      <c r="AS1034" s="3" t="s">
        <v>923</v>
      </c>
      <c r="AT1034" s="4"/>
      <c r="AU1034" s="3" t="s">
        <v>7541</v>
      </c>
      <c r="AV1034" s="4"/>
      <c r="AW1034" s="3" t="s">
        <v>7540</v>
      </c>
      <c r="AX1034" s="4" t="s">
        <v>7539</v>
      </c>
      <c r="AY1034" s="3" t="s">
        <v>7538</v>
      </c>
      <c r="AZ1034" s="4"/>
      <c r="BA1034" s="3" t="s">
        <v>7537</v>
      </c>
      <c r="BB1034" s="4"/>
      <c r="BC1034" s="3" t="s">
        <v>7536</v>
      </c>
      <c r="BD1034" s="4"/>
      <c r="BE1034" s="3" t="s">
        <v>7535</v>
      </c>
    </row>
    <row r="1035" spans="2:57" customFormat="1">
      <c r="B1035" t="str">
        <f>IFERROR(VLOOKUP(E1035,Swadesh!$C$6:$D$212,2,FALSE),"")</f>
        <v/>
      </c>
      <c r="D1035" t="s">
        <v>7142</v>
      </c>
      <c r="E1035" s="6" t="s">
        <v>7534</v>
      </c>
      <c r="F1035" s="5">
        <v>15.74</v>
      </c>
      <c r="G1035">
        <f t="shared" si="16"/>
        <v>3</v>
      </c>
      <c r="H1035" s="3" t="s">
        <v>7533</v>
      </c>
      <c r="I1035" s="4"/>
      <c r="J1035" s="3" t="s">
        <v>7532</v>
      </c>
      <c r="K1035" s="4" t="s">
        <v>7531</v>
      </c>
      <c r="L1035" s="3" t="s">
        <v>7530</v>
      </c>
      <c r="M1035" s="4"/>
      <c r="N1035" s="3" t="s">
        <v>7529</v>
      </c>
      <c r="O1035" s="4"/>
      <c r="P1035" t="s">
        <v>907</v>
      </c>
      <c r="Q1035" s="3"/>
      <c r="R1035" s="4"/>
      <c r="S1035" t="s">
        <v>907</v>
      </c>
      <c r="T1035" s="3"/>
      <c r="U1035" s="4" t="s">
        <v>7528</v>
      </c>
      <c r="V1035" s="3" t="s">
        <v>7527</v>
      </c>
      <c r="W1035" s="4"/>
      <c r="X1035" s="3" t="s">
        <v>7526</v>
      </c>
      <c r="Y1035" s="4"/>
      <c r="Z1035" t="s">
        <v>907</v>
      </c>
      <c r="AA1035" s="3" t="s">
        <v>7525</v>
      </c>
      <c r="AB1035" s="4" t="s">
        <v>7524</v>
      </c>
      <c r="AC1035" s="3" t="s">
        <v>7523</v>
      </c>
      <c r="AD1035" s="4"/>
      <c r="AE1035" s="3" t="s">
        <v>7522</v>
      </c>
      <c r="AF1035" s="4"/>
      <c r="AG1035" s="3" t="s">
        <v>7521</v>
      </c>
      <c r="AH1035" s="4"/>
      <c r="AI1035" s="3" t="s">
        <v>7520</v>
      </c>
      <c r="AJ1035" s="4"/>
      <c r="AK1035" s="3" t="s">
        <v>7519</v>
      </c>
      <c r="AL1035" s="4"/>
      <c r="AM1035" s="3" t="s">
        <v>7518</v>
      </c>
      <c r="AN1035" s="4"/>
      <c r="AO1035" s="3" t="s">
        <v>7517</v>
      </c>
      <c r="AP1035" s="4"/>
      <c r="AQ1035" s="3" t="s">
        <v>7516</v>
      </c>
      <c r="AR1035" s="4"/>
      <c r="AS1035" s="3" t="s">
        <v>7515</v>
      </c>
      <c r="AT1035" s="4"/>
      <c r="AU1035" s="3" t="s">
        <v>7514</v>
      </c>
      <c r="AV1035" s="4"/>
      <c r="AW1035" s="3" t="s">
        <v>7513</v>
      </c>
      <c r="AX1035" s="4"/>
      <c r="AY1035" s="3" t="s">
        <v>7512</v>
      </c>
      <c r="AZ1035" s="4"/>
      <c r="BA1035" s="3" t="s">
        <v>7511</v>
      </c>
      <c r="BB1035" s="4"/>
      <c r="BC1035" s="3" t="s">
        <v>7510</v>
      </c>
      <c r="BD1035" s="4"/>
      <c r="BE1035" s="3" t="s">
        <v>7509</v>
      </c>
    </row>
    <row r="1036" spans="2:57" customFormat="1">
      <c r="B1036" t="str">
        <f>IFERROR(VLOOKUP(E1036,Swadesh!$C$6:$D$212,2,FALSE),"")</f>
        <v/>
      </c>
      <c r="D1036" t="s">
        <v>7142</v>
      </c>
      <c r="E1036" s="6" t="s">
        <v>7508</v>
      </c>
      <c r="F1036" s="5">
        <v>15.75</v>
      </c>
      <c r="G1036">
        <f t="shared" si="16"/>
        <v>3</v>
      </c>
      <c r="H1036" s="3" t="s">
        <v>7507</v>
      </c>
      <c r="I1036" s="4"/>
      <c r="J1036" s="3" t="s">
        <v>7453</v>
      </c>
      <c r="K1036" s="4"/>
      <c r="L1036" s="3" t="s">
        <v>7506</v>
      </c>
      <c r="M1036" s="4"/>
      <c r="N1036" s="3" t="s">
        <v>7505</v>
      </c>
      <c r="O1036" s="4"/>
      <c r="P1036" t="s">
        <v>907</v>
      </c>
      <c r="Q1036" s="3"/>
      <c r="R1036" s="4" t="s">
        <v>7504</v>
      </c>
      <c r="S1036" t="s">
        <v>907</v>
      </c>
      <c r="T1036" s="3" t="s">
        <v>7503</v>
      </c>
      <c r="U1036" s="4" t="s">
        <v>7502</v>
      </c>
      <c r="V1036" s="3" t="s">
        <v>7501</v>
      </c>
      <c r="W1036" s="4"/>
      <c r="X1036" s="3" t="s">
        <v>7500</v>
      </c>
      <c r="Y1036" s="4"/>
      <c r="Z1036" t="s">
        <v>907</v>
      </c>
      <c r="AA1036" s="3" t="s">
        <v>7499</v>
      </c>
      <c r="AB1036" s="4" t="s">
        <v>7498</v>
      </c>
      <c r="AC1036" s="3" t="s">
        <v>7497</v>
      </c>
      <c r="AD1036" s="4"/>
      <c r="AE1036" s="3" t="s">
        <v>7496</v>
      </c>
      <c r="AF1036" s="4"/>
      <c r="AG1036" s="3" t="s">
        <v>7495</v>
      </c>
      <c r="AH1036" s="4"/>
      <c r="AI1036" s="3" t="s">
        <v>7494</v>
      </c>
      <c r="AJ1036" s="4"/>
      <c r="AK1036" s="3" t="s">
        <v>7493</v>
      </c>
      <c r="AL1036" s="4"/>
      <c r="AM1036" s="3" t="s">
        <v>7492</v>
      </c>
      <c r="AN1036" s="4"/>
      <c r="AO1036" s="3" t="s">
        <v>7491</v>
      </c>
      <c r="AP1036" s="4"/>
      <c r="AQ1036" s="3" t="s">
        <v>7490</v>
      </c>
      <c r="AR1036" s="4"/>
      <c r="AS1036" s="3" t="s">
        <v>7489</v>
      </c>
      <c r="AT1036" s="4"/>
      <c r="AU1036" s="3" t="s">
        <v>7488</v>
      </c>
      <c r="AV1036" s="4"/>
      <c r="AW1036" s="3" t="s">
        <v>7487</v>
      </c>
      <c r="AX1036" s="4"/>
      <c r="AY1036" s="3" t="s">
        <v>7486</v>
      </c>
      <c r="AZ1036" s="4"/>
      <c r="BA1036" s="3" t="s">
        <v>7485</v>
      </c>
      <c r="BB1036" s="4"/>
      <c r="BC1036" s="3" t="s">
        <v>7484</v>
      </c>
      <c r="BD1036" s="4"/>
      <c r="BE1036" s="3" t="s">
        <v>7483</v>
      </c>
    </row>
    <row r="1037" spans="2:57" customFormat="1">
      <c r="B1037" t="str">
        <f>IFERROR(VLOOKUP(E1037,Swadesh!$C$6:$D$212,2,FALSE),"")</f>
        <v/>
      </c>
      <c r="D1037" t="s">
        <v>7142</v>
      </c>
      <c r="E1037" s="6" t="s">
        <v>7482</v>
      </c>
      <c r="F1037" s="5">
        <v>15.76</v>
      </c>
      <c r="G1037">
        <f t="shared" si="16"/>
        <v>3</v>
      </c>
      <c r="H1037" s="3" t="s">
        <v>7481</v>
      </c>
      <c r="I1037" s="4" t="s">
        <v>7480</v>
      </c>
      <c r="J1037" s="3" t="s">
        <v>7479</v>
      </c>
      <c r="K1037" s="4" t="s">
        <v>959</v>
      </c>
      <c r="L1037" s="3" t="s">
        <v>7478</v>
      </c>
      <c r="M1037" s="4"/>
      <c r="N1037" s="3" t="s">
        <v>7477</v>
      </c>
      <c r="O1037" s="4"/>
      <c r="P1037" t="s">
        <v>907</v>
      </c>
      <c r="Q1037" s="3"/>
      <c r="R1037" s="4"/>
      <c r="S1037" t="s">
        <v>907</v>
      </c>
      <c r="T1037" s="3" t="s">
        <v>7476</v>
      </c>
      <c r="U1037" s="4"/>
      <c r="V1037" s="3" t="s">
        <v>7475</v>
      </c>
      <c r="W1037" s="4"/>
      <c r="X1037" s="3" t="s">
        <v>7474</v>
      </c>
      <c r="Y1037" s="4"/>
      <c r="Z1037" t="s">
        <v>907</v>
      </c>
      <c r="AA1037" s="3" t="s">
        <v>7473</v>
      </c>
      <c r="AB1037" s="4"/>
      <c r="AC1037" s="3" t="s">
        <v>7472</v>
      </c>
      <c r="AD1037" s="4"/>
      <c r="AE1037" s="3" t="s">
        <v>7471</v>
      </c>
      <c r="AF1037" s="4"/>
      <c r="AG1037" s="3" t="s">
        <v>7470</v>
      </c>
      <c r="AH1037" s="4"/>
      <c r="AI1037" s="3" t="s">
        <v>7469</v>
      </c>
      <c r="AJ1037" s="4"/>
      <c r="AK1037" s="3" t="s">
        <v>7468</v>
      </c>
      <c r="AL1037" s="4"/>
      <c r="AM1037" s="3" t="s">
        <v>7467</v>
      </c>
      <c r="AN1037" s="4"/>
      <c r="AO1037" s="3" t="s">
        <v>7466</v>
      </c>
      <c r="AP1037" s="4"/>
      <c r="AQ1037" s="3" t="s">
        <v>7465</v>
      </c>
      <c r="AR1037" s="4"/>
      <c r="AS1037" s="3" t="s">
        <v>7464</v>
      </c>
      <c r="AT1037" s="4" t="s">
        <v>7463</v>
      </c>
      <c r="AU1037" s="3" t="s">
        <v>7462</v>
      </c>
      <c r="AV1037" s="4"/>
      <c r="AW1037" s="3" t="s">
        <v>7461</v>
      </c>
      <c r="AX1037" s="4"/>
      <c r="AY1037" s="3" t="s">
        <v>7460</v>
      </c>
      <c r="AZ1037" s="4"/>
      <c r="BA1037" s="3" t="s">
        <v>7459</v>
      </c>
      <c r="BB1037" s="4"/>
      <c r="BC1037" s="3" t="s">
        <v>7458</v>
      </c>
      <c r="BD1037" s="4"/>
      <c r="BE1037" s="3" t="s">
        <v>7457</v>
      </c>
    </row>
    <row r="1038" spans="2:57" customFormat="1">
      <c r="B1038">
        <f>IFERROR(VLOOKUP(E1038,Swadesh!$C$6:$D$212,2,FALSE),"")</f>
        <v>193</v>
      </c>
      <c r="D1038" t="s">
        <v>7142</v>
      </c>
      <c r="E1038" s="6" t="s">
        <v>7456</v>
      </c>
      <c r="F1038" s="5">
        <v>15.77</v>
      </c>
      <c r="G1038">
        <f t="shared" si="16"/>
        <v>3</v>
      </c>
      <c r="H1038" s="3" t="s">
        <v>7455</v>
      </c>
      <c r="I1038" s="4" t="s">
        <v>7454</v>
      </c>
      <c r="J1038" s="3" t="s">
        <v>7453</v>
      </c>
      <c r="K1038" s="4"/>
      <c r="L1038" s="3" t="s">
        <v>7452</v>
      </c>
      <c r="M1038" s="4"/>
      <c r="N1038" s="3" t="s">
        <v>7451</v>
      </c>
      <c r="O1038" s="4"/>
      <c r="P1038" t="s">
        <v>907</v>
      </c>
      <c r="Q1038" s="3"/>
      <c r="R1038" s="4"/>
      <c r="S1038" t="s">
        <v>907</v>
      </c>
      <c r="T1038" s="3"/>
      <c r="U1038" s="4"/>
      <c r="V1038" s="3" t="s">
        <v>7450</v>
      </c>
      <c r="W1038" s="4" t="s">
        <v>7449</v>
      </c>
      <c r="X1038" s="3" t="s">
        <v>7448</v>
      </c>
      <c r="Y1038" s="4"/>
      <c r="Z1038" t="s">
        <v>907</v>
      </c>
      <c r="AA1038" s="3" t="s">
        <v>7447</v>
      </c>
      <c r="AB1038" s="4" t="s">
        <v>7446</v>
      </c>
      <c r="AC1038" s="3" t="s">
        <v>7445</v>
      </c>
      <c r="AD1038" s="4"/>
      <c r="AE1038" s="3" t="s">
        <v>7444</v>
      </c>
      <c r="AF1038" s="4" t="s">
        <v>7443</v>
      </c>
      <c r="AG1038" s="3" t="s">
        <v>7442</v>
      </c>
      <c r="AH1038" s="4"/>
      <c r="AI1038" s="3" t="s">
        <v>7441</v>
      </c>
      <c r="AJ1038" s="4"/>
      <c r="AK1038" s="3" t="s">
        <v>7440</v>
      </c>
      <c r="AL1038" s="4"/>
      <c r="AM1038" s="3" t="s">
        <v>7439</v>
      </c>
      <c r="AN1038" s="4"/>
      <c r="AO1038" s="3" t="s">
        <v>7438</v>
      </c>
      <c r="AP1038" s="4"/>
      <c r="AQ1038" s="3" t="s">
        <v>7437</v>
      </c>
      <c r="AR1038" s="4"/>
      <c r="AS1038" s="3" t="s">
        <v>7436</v>
      </c>
      <c r="AT1038" s="4"/>
      <c r="AU1038" s="3" t="s">
        <v>7435</v>
      </c>
      <c r="AV1038" s="4"/>
      <c r="AW1038" s="3" t="s">
        <v>7434</v>
      </c>
      <c r="AX1038" s="4"/>
      <c r="AY1038" s="3" t="s">
        <v>7433</v>
      </c>
      <c r="AZ1038" s="4"/>
      <c r="BA1038" s="3" t="s">
        <v>7432</v>
      </c>
      <c r="BB1038" s="4"/>
      <c r="BC1038" s="3" t="s">
        <v>7431</v>
      </c>
      <c r="BD1038" s="4"/>
      <c r="BE1038" s="3" t="s">
        <v>7430</v>
      </c>
    </row>
    <row r="1039" spans="2:57" customFormat="1">
      <c r="B1039">
        <f>IFERROR(VLOOKUP(E1039,Swadesh!$C$6:$D$212,2,FALSE),"")</f>
        <v>191</v>
      </c>
      <c r="D1039" t="s">
        <v>7142</v>
      </c>
      <c r="E1039" s="6" t="s">
        <v>7429</v>
      </c>
      <c r="F1039" s="5">
        <v>15.78</v>
      </c>
      <c r="G1039">
        <f t="shared" si="16"/>
        <v>3</v>
      </c>
      <c r="H1039" s="3" t="s">
        <v>7428</v>
      </c>
      <c r="I1039" s="4"/>
      <c r="J1039" s="3" t="s">
        <v>7427</v>
      </c>
      <c r="K1039" s="4" t="s">
        <v>959</v>
      </c>
      <c r="L1039" s="3" t="s">
        <v>7426</v>
      </c>
      <c r="M1039" s="4"/>
      <c r="N1039" s="3" t="s">
        <v>7425</v>
      </c>
      <c r="O1039" s="4"/>
      <c r="P1039" t="s">
        <v>907</v>
      </c>
      <c r="Q1039" s="3"/>
      <c r="R1039" s="4"/>
      <c r="S1039" t="s">
        <v>907</v>
      </c>
      <c r="T1039" s="3" t="s">
        <v>7424</v>
      </c>
      <c r="U1039" s="4" t="s">
        <v>7423</v>
      </c>
      <c r="V1039" s="3" t="s">
        <v>7422</v>
      </c>
      <c r="W1039" s="4" t="s">
        <v>7421</v>
      </c>
      <c r="X1039" s="3" t="s">
        <v>7420</v>
      </c>
      <c r="Y1039" s="4"/>
      <c r="Z1039" t="s">
        <v>907</v>
      </c>
      <c r="AA1039" s="3" t="s">
        <v>7419</v>
      </c>
      <c r="AB1039" s="4"/>
      <c r="AC1039" s="3" t="s">
        <v>7418</v>
      </c>
      <c r="AD1039" s="4" t="s">
        <v>7417</v>
      </c>
      <c r="AE1039" s="3" t="s">
        <v>7416</v>
      </c>
      <c r="AF1039" s="4"/>
      <c r="AG1039" s="3" t="s">
        <v>7415</v>
      </c>
      <c r="AH1039" s="4"/>
      <c r="AI1039" s="3" t="s">
        <v>7414</v>
      </c>
      <c r="AJ1039" s="4"/>
      <c r="AK1039" s="3" t="s">
        <v>7413</v>
      </c>
      <c r="AL1039" s="4"/>
      <c r="AM1039" s="3" t="s">
        <v>7412</v>
      </c>
      <c r="AN1039" s="4"/>
      <c r="AO1039" s="3" t="s">
        <v>7411</v>
      </c>
      <c r="AP1039" s="4"/>
      <c r="AQ1039" s="3" t="s">
        <v>7410</v>
      </c>
      <c r="AR1039" s="4"/>
      <c r="AS1039" s="3" t="s">
        <v>7409</v>
      </c>
      <c r="AT1039" s="4" t="s">
        <v>7408</v>
      </c>
      <c r="AU1039" s="3" t="s">
        <v>7407</v>
      </c>
      <c r="AV1039" s="4"/>
      <c r="AW1039" s="3" t="s">
        <v>7406</v>
      </c>
      <c r="AX1039" s="4"/>
      <c r="AY1039" s="3" t="s">
        <v>7405</v>
      </c>
      <c r="AZ1039" s="4"/>
      <c r="BA1039" s="3" t="s">
        <v>7404</v>
      </c>
      <c r="BB1039" s="4"/>
      <c r="BC1039" s="3" t="s">
        <v>7403</v>
      </c>
      <c r="BD1039" s="4"/>
      <c r="BE1039" s="3" t="s">
        <v>7402</v>
      </c>
    </row>
    <row r="1040" spans="2:57" customFormat="1">
      <c r="B1040" t="str">
        <f>IFERROR(VLOOKUP(E1040,Swadesh!$C$6:$D$212,2,FALSE),"")</f>
        <v/>
      </c>
      <c r="D1040" t="s">
        <v>7142</v>
      </c>
      <c r="E1040" s="6" t="s">
        <v>7401</v>
      </c>
      <c r="F1040" s="5">
        <v>15.79</v>
      </c>
      <c r="G1040">
        <f t="shared" si="16"/>
        <v>3</v>
      </c>
      <c r="H1040" s="3" t="s">
        <v>7400</v>
      </c>
      <c r="I1040" s="4" t="s">
        <v>7399</v>
      </c>
      <c r="J1040" s="3" t="s">
        <v>7398</v>
      </c>
      <c r="K1040" s="4" t="s">
        <v>7397</v>
      </c>
      <c r="L1040" s="3" t="s">
        <v>7396</v>
      </c>
      <c r="M1040" s="4"/>
      <c r="N1040" s="3" t="s">
        <v>7395</v>
      </c>
      <c r="O1040" s="4"/>
      <c r="P1040" t="s">
        <v>907</v>
      </c>
      <c r="Q1040" s="3" t="s">
        <v>7394</v>
      </c>
      <c r="R1040" s="4" t="s">
        <v>7393</v>
      </c>
      <c r="S1040" t="s">
        <v>907</v>
      </c>
      <c r="T1040" s="3" t="s">
        <v>7392</v>
      </c>
      <c r="U1040" s="4"/>
      <c r="V1040" s="3" t="s">
        <v>7391</v>
      </c>
      <c r="W1040" s="4"/>
      <c r="X1040" s="3"/>
      <c r="Y1040" s="4"/>
      <c r="Z1040" t="s">
        <v>907</v>
      </c>
      <c r="AA1040" s="3"/>
      <c r="AB1040" s="4"/>
      <c r="AC1040" s="3" t="s">
        <v>7390</v>
      </c>
      <c r="AD1040" s="4"/>
      <c r="AE1040" s="3" t="s">
        <v>7389</v>
      </c>
      <c r="AF1040" s="4"/>
      <c r="AG1040" s="3" t="s">
        <v>7388</v>
      </c>
      <c r="AH1040" s="4"/>
      <c r="AI1040" s="3" t="s">
        <v>7387</v>
      </c>
      <c r="AJ1040" s="4"/>
      <c r="AK1040" s="3" t="s">
        <v>7386</v>
      </c>
      <c r="AL1040" s="4"/>
      <c r="AM1040" s="3" t="s">
        <v>7385</v>
      </c>
      <c r="AN1040" s="4"/>
      <c r="AO1040" s="3" t="s">
        <v>7384</v>
      </c>
      <c r="AP1040" s="4"/>
      <c r="AQ1040" s="3" t="s">
        <v>7383</v>
      </c>
      <c r="AR1040" s="4"/>
      <c r="AS1040" s="3" t="s">
        <v>923</v>
      </c>
      <c r="AT1040" s="4"/>
      <c r="AU1040" s="3" t="s">
        <v>7382</v>
      </c>
      <c r="AV1040" s="4"/>
      <c r="AW1040" s="3" t="s">
        <v>7381</v>
      </c>
      <c r="AX1040" s="4"/>
      <c r="AY1040" s="3" t="s">
        <v>7380</v>
      </c>
      <c r="AZ1040" s="4"/>
      <c r="BA1040" s="3" t="s">
        <v>7379</v>
      </c>
      <c r="BB1040" s="4"/>
      <c r="BC1040" s="3" t="s">
        <v>7378</v>
      </c>
      <c r="BD1040" s="4"/>
      <c r="BE1040" s="3" t="s">
        <v>7377</v>
      </c>
    </row>
    <row r="1041" spans="2:57" customFormat="1">
      <c r="B1041">
        <f>IFERROR(VLOOKUP(E1041,Swadesh!$C$6:$D$212,2,FALSE),"")</f>
        <v>31</v>
      </c>
      <c r="D1041" t="s">
        <v>7142</v>
      </c>
      <c r="E1041" s="6" t="s">
        <v>7376</v>
      </c>
      <c r="F1041" s="5">
        <v>15.81</v>
      </c>
      <c r="G1041">
        <f t="shared" si="16"/>
        <v>3</v>
      </c>
      <c r="H1041" s="3" t="s">
        <v>7375</v>
      </c>
      <c r="I1041" s="4"/>
      <c r="J1041" s="3" t="s">
        <v>5091</v>
      </c>
      <c r="K1041" s="4"/>
      <c r="L1041" s="3" t="s">
        <v>7374</v>
      </c>
      <c r="M1041" s="4"/>
      <c r="N1041" s="3" t="s">
        <v>7373</v>
      </c>
      <c r="O1041" s="4"/>
      <c r="P1041" t="s">
        <v>907</v>
      </c>
      <c r="Q1041" s="3"/>
      <c r="R1041" s="4" t="s">
        <v>7372</v>
      </c>
      <c r="S1041" t="s">
        <v>907</v>
      </c>
      <c r="T1041" s="3" t="s">
        <v>7371</v>
      </c>
      <c r="U1041" s="4"/>
      <c r="V1041" s="3" t="s">
        <v>7370</v>
      </c>
      <c r="W1041" s="4"/>
      <c r="X1041" s="3" t="s">
        <v>7369</v>
      </c>
      <c r="Y1041" s="4"/>
      <c r="Z1041" t="s">
        <v>907</v>
      </c>
      <c r="AA1041" s="3" t="s">
        <v>7368</v>
      </c>
      <c r="AB1041" s="4" t="s">
        <v>7367</v>
      </c>
      <c r="AC1041" s="3" t="s">
        <v>7366</v>
      </c>
      <c r="AD1041" s="4"/>
      <c r="AE1041" s="3" t="s">
        <v>7365</v>
      </c>
      <c r="AF1041" s="4"/>
      <c r="AG1041" s="3" t="s">
        <v>7364</v>
      </c>
      <c r="AH1041" s="4"/>
      <c r="AI1041" s="3" t="s">
        <v>7363</v>
      </c>
      <c r="AJ1041" s="4"/>
      <c r="AK1041" s="3" t="s">
        <v>7362</v>
      </c>
      <c r="AL1041" s="4"/>
      <c r="AM1041" s="3" t="s">
        <v>7361</v>
      </c>
      <c r="AN1041" s="4"/>
      <c r="AO1041" s="3" t="s">
        <v>7360</v>
      </c>
      <c r="AP1041" s="4"/>
      <c r="AQ1041" s="3" t="s">
        <v>7359</v>
      </c>
      <c r="AR1041" s="4"/>
      <c r="AS1041" s="3" t="s">
        <v>7358</v>
      </c>
      <c r="AT1041" s="4"/>
      <c r="AU1041" s="3" t="s">
        <v>5076</v>
      </c>
      <c r="AV1041" s="4"/>
      <c r="AW1041" s="3" t="s">
        <v>7357</v>
      </c>
      <c r="AX1041" s="4"/>
      <c r="AY1041" s="3" t="s">
        <v>7356</v>
      </c>
      <c r="AZ1041" s="4"/>
      <c r="BA1041" s="3" t="s">
        <v>7355</v>
      </c>
      <c r="BB1041" s="4"/>
      <c r="BC1041" s="3" t="s">
        <v>7354</v>
      </c>
      <c r="BD1041" s="4"/>
      <c r="BE1041" s="3" t="s">
        <v>7353</v>
      </c>
    </row>
    <row r="1042" spans="2:57" customFormat="1">
      <c r="B1042" t="str">
        <f>IFERROR(VLOOKUP(E1042,Swadesh!$C$6:$D$212,2,FALSE),"")</f>
        <v/>
      </c>
      <c r="D1042" t="s">
        <v>7142</v>
      </c>
      <c r="E1042" s="6" t="s">
        <v>7352</v>
      </c>
      <c r="F1042" s="5">
        <v>15.82</v>
      </c>
      <c r="G1042">
        <f t="shared" si="16"/>
        <v>3</v>
      </c>
      <c r="H1042" s="3" t="s">
        <v>7351</v>
      </c>
      <c r="I1042" s="4"/>
      <c r="J1042" s="3" t="s">
        <v>7350</v>
      </c>
      <c r="K1042" s="4" t="e">
        <f>-oʀo is a diminutive ending.</f>
        <v>#NAME?</v>
      </c>
      <c r="L1042" s="3" t="s">
        <v>7349</v>
      </c>
      <c r="M1042" s="4"/>
      <c r="N1042" s="3" t="s">
        <v>7348</v>
      </c>
      <c r="O1042" s="4"/>
      <c r="P1042" t="s">
        <v>907</v>
      </c>
      <c r="Q1042" s="3"/>
      <c r="R1042" s="4" t="s">
        <v>7347</v>
      </c>
      <c r="S1042" t="s">
        <v>907</v>
      </c>
      <c r="T1042" s="3" t="s">
        <v>7346</v>
      </c>
      <c r="U1042" s="4"/>
      <c r="V1042" s="3" t="s">
        <v>7345</v>
      </c>
      <c r="W1042" s="4"/>
      <c r="X1042" s="3" t="s">
        <v>7344</v>
      </c>
      <c r="Y1042" s="4"/>
      <c r="Z1042" t="s">
        <v>907</v>
      </c>
      <c r="AA1042" s="3" t="s">
        <v>7343</v>
      </c>
      <c r="AB1042" s="4"/>
      <c r="AC1042" s="3" t="s">
        <v>7342</v>
      </c>
      <c r="AD1042" s="4"/>
      <c r="AE1042" s="3" t="s">
        <v>7341</v>
      </c>
      <c r="AF1042" s="4"/>
      <c r="AG1042" s="3" t="s">
        <v>7340</v>
      </c>
      <c r="AH1042" s="4"/>
      <c r="AI1042" s="3" t="s">
        <v>7339</v>
      </c>
      <c r="AJ1042" s="4"/>
      <c r="AK1042" s="3" t="s">
        <v>7338</v>
      </c>
      <c r="AL1042" s="4"/>
      <c r="AM1042" s="3" t="s">
        <v>7337</v>
      </c>
      <c r="AN1042" s="4"/>
      <c r="AO1042" s="3" t="s">
        <v>7336</v>
      </c>
      <c r="AP1042" s="4"/>
      <c r="AQ1042" s="3" t="s">
        <v>7335</v>
      </c>
      <c r="AR1042" s="4"/>
      <c r="AS1042" s="3" t="s">
        <v>7334</v>
      </c>
      <c r="AT1042" s="4"/>
      <c r="AU1042" s="3" t="s">
        <v>7333</v>
      </c>
      <c r="AV1042" s="4"/>
      <c r="AW1042" s="3" t="s">
        <v>5098</v>
      </c>
      <c r="AX1042" s="4"/>
      <c r="AY1042" s="3" t="s">
        <v>7332</v>
      </c>
      <c r="AZ1042" s="4"/>
      <c r="BA1042" s="3" t="s">
        <v>7331</v>
      </c>
      <c r="BB1042" s="4"/>
      <c r="BC1042" s="3" t="s">
        <v>7330</v>
      </c>
      <c r="BD1042" s="4"/>
      <c r="BE1042" s="3" t="s">
        <v>7329</v>
      </c>
    </row>
    <row r="1043" spans="2:57" customFormat="1">
      <c r="B1043" t="str">
        <f>IFERROR(VLOOKUP(E1043,Swadesh!$C$6:$D$212,2,FALSE),"")</f>
        <v/>
      </c>
      <c r="D1043" t="s">
        <v>7142</v>
      </c>
      <c r="E1043" s="6" t="s">
        <v>7328</v>
      </c>
      <c r="F1043" s="5">
        <v>15.83</v>
      </c>
      <c r="G1043">
        <f t="shared" si="16"/>
        <v>3</v>
      </c>
      <c r="H1043" s="3" t="s">
        <v>7327</v>
      </c>
      <c r="I1043" s="4"/>
      <c r="J1043" s="3" t="s">
        <v>7326</v>
      </c>
      <c r="K1043" s="4"/>
      <c r="L1043" s="3" t="s">
        <v>7325</v>
      </c>
      <c r="M1043" s="4"/>
      <c r="N1043" s="3" t="s">
        <v>7324</v>
      </c>
      <c r="O1043" s="4"/>
      <c r="P1043" t="s">
        <v>907</v>
      </c>
      <c r="Q1043" s="3"/>
      <c r="R1043" s="4"/>
      <c r="S1043" t="s">
        <v>907</v>
      </c>
      <c r="T1043" s="3" t="s">
        <v>7323</v>
      </c>
      <c r="U1043" s="4"/>
      <c r="V1043" s="3" t="s">
        <v>7322</v>
      </c>
      <c r="W1043" s="4"/>
      <c r="X1043" s="3" t="s">
        <v>7321</v>
      </c>
      <c r="Y1043" s="4"/>
      <c r="Z1043" t="s">
        <v>907</v>
      </c>
      <c r="AA1043" s="3" t="s">
        <v>7320</v>
      </c>
      <c r="AB1043" s="4" t="s">
        <v>7319</v>
      </c>
      <c r="AC1043" s="3" t="s">
        <v>7318</v>
      </c>
      <c r="AD1043" s="4"/>
      <c r="AE1043" s="3" t="s">
        <v>7317</v>
      </c>
      <c r="AF1043" s="4"/>
      <c r="AG1043" s="3" t="s">
        <v>7316</v>
      </c>
      <c r="AH1043" s="4"/>
      <c r="AI1043" s="3" t="s">
        <v>7315</v>
      </c>
      <c r="AJ1043" s="4"/>
      <c r="AK1043" s="3" t="s">
        <v>7314</v>
      </c>
      <c r="AL1043" s="4"/>
      <c r="AM1043" s="3" t="s">
        <v>7313</v>
      </c>
      <c r="AN1043" s="4"/>
      <c r="AO1043" s="3" t="s">
        <v>7312</v>
      </c>
      <c r="AP1043" s="4"/>
      <c r="AQ1043" s="3" t="s">
        <v>7311</v>
      </c>
      <c r="AR1043" s="4"/>
      <c r="AS1043" s="3" t="s">
        <v>7310</v>
      </c>
      <c r="AT1043" s="4" t="s">
        <v>7309</v>
      </c>
      <c r="AU1043" s="3" t="s">
        <v>7308</v>
      </c>
      <c r="AV1043" s="4"/>
      <c r="AW1043" s="3" t="s">
        <v>7307</v>
      </c>
      <c r="AX1043" s="4"/>
      <c r="AY1043" s="3" t="s">
        <v>7306</v>
      </c>
      <c r="AZ1043" s="4"/>
      <c r="BA1043" s="3" t="s">
        <v>7305</v>
      </c>
      <c r="BB1043" s="4"/>
      <c r="BC1043" s="3" t="s">
        <v>7304</v>
      </c>
      <c r="BD1043" s="4"/>
      <c r="BE1043" s="3" t="s">
        <v>7303</v>
      </c>
    </row>
    <row r="1044" spans="2:57" customFormat="1">
      <c r="B1044">
        <f>IFERROR(VLOOKUP(E1044,Swadesh!$C$6:$D$212,2,FALSE),"")</f>
        <v>195</v>
      </c>
      <c r="D1044" t="s">
        <v>7142</v>
      </c>
      <c r="E1044" s="6" t="s">
        <v>7302</v>
      </c>
      <c r="F1044" s="5">
        <v>15.84</v>
      </c>
      <c r="G1044">
        <f t="shared" si="16"/>
        <v>3</v>
      </c>
      <c r="H1044" s="3" t="s">
        <v>7301</v>
      </c>
      <c r="I1044" s="4"/>
      <c r="J1044" s="3" t="s">
        <v>7300</v>
      </c>
      <c r="K1044" s="4"/>
      <c r="L1044" s="3" t="s">
        <v>7299</v>
      </c>
      <c r="M1044" s="4"/>
      <c r="N1044" s="3" t="s">
        <v>7298</v>
      </c>
      <c r="O1044" s="4"/>
      <c r="P1044" t="s">
        <v>907</v>
      </c>
      <c r="Q1044" s="3" t="s">
        <v>7297</v>
      </c>
      <c r="R1044" s="4" t="s">
        <v>7296</v>
      </c>
      <c r="S1044" t="s">
        <v>907</v>
      </c>
      <c r="T1044" s="3" t="s">
        <v>7295</v>
      </c>
      <c r="U1044" s="4" t="s">
        <v>7294</v>
      </c>
      <c r="V1044" s="3" t="s">
        <v>7293</v>
      </c>
      <c r="W1044" s="4"/>
      <c r="X1044" s="3" t="s">
        <v>7292</v>
      </c>
      <c r="Y1044" s="4"/>
      <c r="Z1044" t="s">
        <v>907</v>
      </c>
      <c r="AA1044" s="3" t="s">
        <v>7291</v>
      </c>
      <c r="AB1044" s="4" t="s">
        <v>7290</v>
      </c>
      <c r="AC1044" s="3" t="s">
        <v>7289</v>
      </c>
      <c r="AD1044" s="4"/>
      <c r="AE1044" s="3" t="s">
        <v>7288</v>
      </c>
      <c r="AF1044" s="4"/>
      <c r="AG1044" s="3" t="s">
        <v>7287</v>
      </c>
      <c r="AH1044" s="4"/>
      <c r="AI1044" s="3" t="s">
        <v>7286</v>
      </c>
      <c r="AJ1044" s="4"/>
      <c r="AK1044" s="3" t="s">
        <v>7285</v>
      </c>
      <c r="AL1044" s="4"/>
      <c r="AM1044" s="3" t="s">
        <v>7284</v>
      </c>
      <c r="AN1044" s="4"/>
      <c r="AO1044" s="3" t="s">
        <v>7283</v>
      </c>
      <c r="AP1044" s="4"/>
      <c r="AQ1044" s="3" t="s">
        <v>7282</v>
      </c>
      <c r="AR1044" s="4"/>
      <c r="AS1044" s="3" t="s">
        <v>7281</v>
      </c>
      <c r="AT1044" s="4"/>
      <c r="AU1044" s="3" t="s">
        <v>7280</v>
      </c>
      <c r="AV1044" s="4"/>
      <c r="AW1044" s="3" t="s">
        <v>7279</v>
      </c>
      <c r="AX1044" s="4"/>
      <c r="AY1044" s="3" t="s">
        <v>7278</v>
      </c>
      <c r="AZ1044" s="4"/>
      <c r="BA1044" s="3" t="s">
        <v>7277</v>
      </c>
      <c r="BB1044" s="4"/>
      <c r="BC1044" s="3" t="s">
        <v>7276</v>
      </c>
      <c r="BD1044" s="4"/>
      <c r="BE1044" s="3" t="s">
        <v>7275</v>
      </c>
    </row>
    <row r="1045" spans="2:57" customFormat="1">
      <c r="B1045" t="str">
        <f>IFERROR(VLOOKUP(E1045,Swadesh!$C$6:$D$212,2,FALSE),"")</f>
        <v/>
      </c>
      <c r="D1045" t="s">
        <v>7142</v>
      </c>
      <c r="E1045" s="6" t="s">
        <v>7274</v>
      </c>
      <c r="F1045" s="5">
        <v>15.85</v>
      </c>
      <c r="G1045">
        <f t="shared" si="16"/>
        <v>3</v>
      </c>
      <c r="H1045" s="3" t="s">
        <v>7273</v>
      </c>
      <c r="I1045" s="4" t="s">
        <v>7272</v>
      </c>
      <c r="J1045" s="3" t="s">
        <v>7247</v>
      </c>
      <c r="K1045" s="4"/>
      <c r="L1045" s="3" t="s">
        <v>7271</v>
      </c>
      <c r="M1045" s="4"/>
      <c r="N1045" s="3" t="s">
        <v>7270</v>
      </c>
      <c r="O1045" s="4"/>
      <c r="P1045" t="s">
        <v>907</v>
      </c>
      <c r="Q1045" s="3"/>
      <c r="R1045" s="4" t="s">
        <v>7269</v>
      </c>
      <c r="S1045" t="s">
        <v>907</v>
      </c>
      <c r="T1045" s="3" t="s">
        <v>7268</v>
      </c>
      <c r="U1045" s="4" t="s">
        <v>7267</v>
      </c>
      <c r="V1045" s="3" t="s">
        <v>7266</v>
      </c>
      <c r="W1045" s="4"/>
      <c r="X1045" s="3" t="s">
        <v>7265</v>
      </c>
      <c r="Y1045" s="4"/>
      <c r="Z1045" t="s">
        <v>907</v>
      </c>
      <c r="AA1045" s="3" t="s">
        <v>7264</v>
      </c>
      <c r="AB1045" s="4" t="s">
        <v>7263</v>
      </c>
      <c r="AC1045" s="3" t="s">
        <v>7262</v>
      </c>
      <c r="AD1045" s="4"/>
      <c r="AE1045" s="3" t="s">
        <v>7261</v>
      </c>
      <c r="AF1045" s="4"/>
      <c r="AG1045" s="3" t="s">
        <v>7260</v>
      </c>
      <c r="AH1045" s="4"/>
      <c r="AI1045" s="3" t="s">
        <v>7259</v>
      </c>
      <c r="AJ1045" s="4"/>
      <c r="AK1045" s="3" t="s">
        <v>7258</v>
      </c>
      <c r="AL1045" s="4"/>
      <c r="AM1045" s="3" t="s">
        <v>7257</v>
      </c>
      <c r="AN1045" s="4"/>
      <c r="AO1045" s="3" t="s">
        <v>7256</v>
      </c>
      <c r="AP1045" s="4"/>
      <c r="AQ1045" s="3" t="s">
        <v>7255</v>
      </c>
      <c r="AR1045" s="4"/>
      <c r="AS1045" s="3" t="s">
        <v>7228</v>
      </c>
      <c r="AT1045" s="4" t="s">
        <v>7227</v>
      </c>
      <c r="AU1045" s="3" t="s">
        <v>7254</v>
      </c>
      <c r="AV1045" s="4"/>
      <c r="AW1045" s="3" t="s">
        <v>7253</v>
      </c>
      <c r="AX1045" s="4"/>
      <c r="AY1045" s="3" t="s">
        <v>7252</v>
      </c>
      <c r="AZ1045" s="4"/>
      <c r="BA1045" s="3" t="s">
        <v>7251</v>
      </c>
      <c r="BB1045" s="4"/>
      <c r="BC1045" s="3" t="s">
        <v>7222</v>
      </c>
      <c r="BD1045" s="4"/>
      <c r="BE1045" s="3" t="s">
        <v>7250</v>
      </c>
    </row>
    <row r="1046" spans="2:57" customFormat="1">
      <c r="B1046">
        <f>IFERROR(VLOOKUP(E1046,Swadesh!$C$6:$D$212,2,FALSE),"")</f>
        <v>180</v>
      </c>
      <c r="D1046" t="s">
        <v>7142</v>
      </c>
      <c r="E1046" s="6" t="s">
        <v>7226</v>
      </c>
      <c r="F1046" s="5">
        <v>15.851000000000001</v>
      </c>
      <c r="G1046">
        <f t="shared" si="16"/>
        <v>4</v>
      </c>
      <c r="H1046" s="3" t="s">
        <v>7249</v>
      </c>
      <c r="I1046" s="4" t="s">
        <v>7248</v>
      </c>
      <c r="J1046" s="3" t="s">
        <v>7247</v>
      </c>
      <c r="K1046" s="4" t="s">
        <v>7246</v>
      </c>
      <c r="L1046" s="3" t="s">
        <v>7245</v>
      </c>
      <c r="M1046" s="4"/>
      <c r="N1046" s="3" t="s">
        <v>7244</v>
      </c>
      <c r="O1046" s="4"/>
      <c r="P1046" t="s">
        <v>907</v>
      </c>
      <c r="Q1046" s="3" t="s">
        <v>7243</v>
      </c>
      <c r="R1046" s="4"/>
      <c r="S1046" t="s">
        <v>907</v>
      </c>
      <c r="T1046" s="3" t="s">
        <v>7242</v>
      </c>
      <c r="U1046" s="4" t="s">
        <v>7241</v>
      </c>
      <c r="V1046" s="3" t="s">
        <v>7240</v>
      </c>
      <c r="W1046" s="4"/>
      <c r="X1046" s="3" t="s">
        <v>7239</v>
      </c>
      <c r="Y1046" s="4"/>
      <c r="Z1046" t="s">
        <v>907</v>
      </c>
      <c r="AA1046" s="3" t="s">
        <v>7238</v>
      </c>
      <c r="AB1046" s="4" t="s">
        <v>7237</v>
      </c>
      <c r="AC1046" s="3" t="s">
        <v>7236</v>
      </c>
      <c r="AD1046" s="4" t="s">
        <v>7235</v>
      </c>
      <c r="AE1046" s="3" t="s">
        <v>7234</v>
      </c>
      <c r="AF1046" s="4"/>
      <c r="AG1046" s="3"/>
      <c r="AH1046" s="4"/>
      <c r="AI1046" s="3" t="s">
        <v>7233</v>
      </c>
      <c r="AJ1046" s="4"/>
      <c r="AK1046" s="3" t="s">
        <v>7232</v>
      </c>
      <c r="AL1046" s="4"/>
      <c r="AM1046" s="3" t="s">
        <v>7231</v>
      </c>
      <c r="AN1046" s="4"/>
      <c r="AO1046" s="3" t="s">
        <v>7230</v>
      </c>
      <c r="AP1046" s="4"/>
      <c r="AQ1046" s="3" t="s">
        <v>7229</v>
      </c>
      <c r="AR1046" s="4"/>
      <c r="AS1046" s="3" t="s">
        <v>7228</v>
      </c>
      <c r="AT1046" s="4" t="s">
        <v>7227</v>
      </c>
      <c r="AU1046" s="3" t="s">
        <v>7226</v>
      </c>
      <c r="AV1046" s="4"/>
      <c r="AW1046" s="3" t="s">
        <v>7225</v>
      </c>
      <c r="AX1046" s="4"/>
      <c r="AY1046" s="3" t="s">
        <v>7224</v>
      </c>
      <c r="AZ1046" s="4"/>
      <c r="BA1046" s="3" t="s">
        <v>7223</v>
      </c>
      <c r="BB1046" s="4"/>
      <c r="BC1046" s="3" t="s">
        <v>7222</v>
      </c>
      <c r="BD1046" s="4"/>
      <c r="BE1046" s="3" t="s">
        <v>7221</v>
      </c>
    </row>
    <row r="1047" spans="2:57" customFormat="1">
      <c r="B1047">
        <f>IFERROR(VLOOKUP(E1047,Swadesh!$C$6:$D$212,2,FALSE),"")</f>
        <v>181</v>
      </c>
      <c r="D1047" t="s">
        <v>7142</v>
      </c>
      <c r="E1047" s="6" t="s">
        <v>7220</v>
      </c>
      <c r="F1047" s="5">
        <v>15.86</v>
      </c>
      <c r="G1047">
        <f t="shared" si="16"/>
        <v>3</v>
      </c>
      <c r="H1047" s="3" t="s">
        <v>7219</v>
      </c>
      <c r="I1047" s="4"/>
      <c r="J1047" s="3" t="s">
        <v>7218</v>
      </c>
      <c r="K1047" s="4" t="s">
        <v>7217</v>
      </c>
      <c r="L1047" s="3" t="s">
        <v>7216</v>
      </c>
      <c r="M1047" s="4"/>
      <c r="N1047" s="3" t="s">
        <v>7215</v>
      </c>
      <c r="O1047" s="4"/>
      <c r="P1047" t="s">
        <v>907</v>
      </c>
      <c r="Q1047" s="3"/>
      <c r="R1047" s="4"/>
      <c r="S1047" t="s">
        <v>907</v>
      </c>
      <c r="T1047" s="3" t="s">
        <v>7214</v>
      </c>
      <c r="U1047" s="4"/>
      <c r="V1047" s="3" t="s">
        <v>7213</v>
      </c>
      <c r="W1047" s="4"/>
      <c r="X1047" s="3" t="s">
        <v>7212</v>
      </c>
      <c r="Y1047" s="4"/>
      <c r="Z1047" t="s">
        <v>907</v>
      </c>
      <c r="AA1047" s="3" t="s">
        <v>7211</v>
      </c>
      <c r="AB1047" s="4"/>
      <c r="AC1047" s="3" t="s">
        <v>7210</v>
      </c>
      <c r="AD1047" s="4"/>
      <c r="AE1047" s="3" t="s">
        <v>7209</v>
      </c>
      <c r="AF1047" s="4"/>
      <c r="AG1047" s="3" t="s">
        <v>7208</v>
      </c>
      <c r="AH1047" s="4"/>
      <c r="AI1047" s="3" t="s">
        <v>7207</v>
      </c>
      <c r="AJ1047" s="4"/>
      <c r="AK1047" s="3" t="s">
        <v>7206</v>
      </c>
      <c r="AL1047" s="4" t="s">
        <v>7205</v>
      </c>
      <c r="AM1047" s="3" t="s">
        <v>7204</v>
      </c>
      <c r="AN1047" s="4"/>
      <c r="AO1047" s="3" t="s">
        <v>7203</v>
      </c>
      <c r="AP1047" s="4"/>
      <c r="AQ1047" s="3" t="s">
        <v>7202</v>
      </c>
      <c r="AR1047" s="4"/>
      <c r="AS1047" s="3" t="s">
        <v>7201</v>
      </c>
      <c r="AT1047" s="4"/>
      <c r="AU1047" s="3" t="s">
        <v>7200</v>
      </c>
      <c r="AV1047" s="4"/>
      <c r="AW1047" s="3" t="s">
        <v>7199</v>
      </c>
      <c r="AX1047" s="4"/>
      <c r="AY1047" s="3" t="s">
        <v>7198</v>
      </c>
      <c r="AZ1047" s="4"/>
      <c r="BA1047" s="3" t="s">
        <v>7197</v>
      </c>
      <c r="BB1047" s="4"/>
      <c r="BC1047" s="3" t="s">
        <v>7196</v>
      </c>
      <c r="BD1047" s="4"/>
      <c r="BE1047" s="3" t="s">
        <v>7195</v>
      </c>
    </row>
    <row r="1048" spans="2:57" customFormat="1">
      <c r="B1048" t="str">
        <f>IFERROR(VLOOKUP(E1048,Swadesh!$C$6:$D$212,2,FALSE),"")</f>
        <v/>
      </c>
      <c r="D1048" t="s">
        <v>7142</v>
      </c>
      <c r="E1048" s="6" t="s">
        <v>7194</v>
      </c>
      <c r="F1048" s="5">
        <v>15.87</v>
      </c>
      <c r="G1048">
        <f t="shared" si="16"/>
        <v>3</v>
      </c>
      <c r="H1048" s="3" t="s">
        <v>7193</v>
      </c>
      <c r="I1048" s="4"/>
      <c r="J1048" s="3" t="s">
        <v>7192</v>
      </c>
      <c r="K1048" s="4"/>
      <c r="L1048" s="3" t="s">
        <v>7191</v>
      </c>
      <c r="M1048" s="4"/>
      <c r="N1048" s="3" t="s">
        <v>7190</v>
      </c>
      <c r="O1048" s="4"/>
      <c r="P1048" t="s">
        <v>907</v>
      </c>
      <c r="Q1048" s="3"/>
      <c r="R1048" s="4"/>
      <c r="S1048" t="s">
        <v>907</v>
      </c>
      <c r="T1048" s="3" t="s">
        <v>7189</v>
      </c>
      <c r="U1048" s="4"/>
      <c r="V1048" s="3" t="s">
        <v>7188</v>
      </c>
      <c r="W1048" s="4"/>
      <c r="X1048" s="3" t="s">
        <v>7187</v>
      </c>
      <c r="Y1048" s="4"/>
      <c r="Z1048" t="s">
        <v>907</v>
      </c>
      <c r="AA1048" s="3" t="s">
        <v>7186</v>
      </c>
      <c r="AB1048" s="4" t="s">
        <v>7185</v>
      </c>
      <c r="AC1048" s="3" t="s">
        <v>7184</v>
      </c>
      <c r="AD1048" s="4"/>
      <c r="AE1048" s="3" t="s">
        <v>7183</v>
      </c>
      <c r="AF1048" s="4"/>
      <c r="AG1048" s="3" t="s">
        <v>7182</v>
      </c>
      <c r="AH1048" s="4"/>
      <c r="AI1048" s="3" t="s">
        <v>7181</v>
      </c>
      <c r="AJ1048" s="4"/>
      <c r="AK1048" s="3" t="s">
        <v>7180</v>
      </c>
      <c r="AL1048" s="4"/>
      <c r="AM1048" s="3" t="s">
        <v>7179</v>
      </c>
      <c r="AN1048" s="4"/>
      <c r="AO1048" s="3" t="s">
        <v>7178</v>
      </c>
      <c r="AP1048" s="4"/>
      <c r="AQ1048" s="3" t="s">
        <v>3477</v>
      </c>
      <c r="AR1048" s="4"/>
      <c r="AS1048" s="3" t="s">
        <v>7177</v>
      </c>
      <c r="AT1048" s="4"/>
      <c r="AU1048" s="3" t="s">
        <v>7176</v>
      </c>
      <c r="AV1048" s="4"/>
      <c r="AW1048" s="3" t="s">
        <v>7175</v>
      </c>
      <c r="AX1048" s="4"/>
      <c r="AY1048" s="3" t="s">
        <v>7174</v>
      </c>
      <c r="AZ1048" s="4"/>
      <c r="BA1048" s="3" t="s">
        <v>7173</v>
      </c>
      <c r="BB1048" s="4"/>
      <c r="BC1048" s="3" t="s">
        <v>7172</v>
      </c>
      <c r="BD1048" s="4"/>
      <c r="BE1048" s="3" t="s">
        <v>7171</v>
      </c>
    </row>
    <row r="1049" spans="2:57" customFormat="1">
      <c r="B1049" t="str">
        <f>IFERROR(VLOOKUP(E1049,Swadesh!$C$6:$D$212,2,FALSE),"")</f>
        <v/>
      </c>
      <c r="D1049" t="s">
        <v>7142</v>
      </c>
      <c r="E1049" s="6" t="s">
        <v>7170</v>
      </c>
      <c r="F1049" s="5">
        <v>15.88</v>
      </c>
      <c r="G1049">
        <f t="shared" si="16"/>
        <v>3</v>
      </c>
      <c r="H1049" s="3" t="s">
        <v>7169</v>
      </c>
      <c r="I1049" s="4"/>
      <c r="J1049" s="3" t="s">
        <v>7168</v>
      </c>
      <c r="K1049" s="4" t="s">
        <v>7167</v>
      </c>
      <c r="L1049" s="3" t="s">
        <v>7166</v>
      </c>
      <c r="M1049" s="4"/>
      <c r="N1049" s="3" t="s">
        <v>7165</v>
      </c>
      <c r="O1049" s="4"/>
      <c r="P1049" t="s">
        <v>907</v>
      </c>
      <c r="Q1049" s="3"/>
      <c r="R1049" s="4"/>
      <c r="S1049" t="s">
        <v>907</v>
      </c>
      <c r="T1049" s="3" t="s">
        <v>7164</v>
      </c>
      <c r="U1049" s="4" t="s">
        <v>7163</v>
      </c>
      <c r="V1049" s="3" t="s">
        <v>7162</v>
      </c>
      <c r="W1049" s="4"/>
      <c r="X1049" s="3" t="s">
        <v>7161</v>
      </c>
      <c r="Y1049" s="4"/>
      <c r="Z1049" t="s">
        <v>907</v>
      </c>
      <c r="AA1049" s="3" t="s">
        <v>7160</v>
      </c>
      <c r="AB1049" s="4" t="s">
        <v>7159</v>
      </c>
      <c r="AC1049" s="3" t="s">
        <v>7158</v>
      </c>
      <c r="AD1049" s="4"/>
      <c r="AE1049" s="3" t="s">
        <v>7157</v>
      </c>
      <c r="AF1049" s="4"/>
      <c r="AG1049" s="3" t="s">
        <v>7156</v>
      </c>
      <c r="AH1049" s="4"/>
      <c r="AI1049" s="3" t="s">
        <v>7155</v>
      </c>
      <c r="AJ1049" s="4"/>
      <c r="AK1049" s="3" t="s">
        <v>7154</v>
      </c>
      <c r="AL1049" s="4"/>
      <c r="AM1049" s="3" t="s">
        <v>7153</v>
      </c>
      <c r="AN1049" s="4"/>
      <c r="AO1049" s="3" t="s">
        <v>7152</v>
      </c>
      <c r="AP1049" s="4"/>
      <c r="AQ1049" s="3" t="s">
        <v>7151</v>
      </c>
      <c r="AR1049" s="4"/>
      <c r="AS1049" s="3" t="s">
        <v>7150</v>
      </c>
      <c r="AT1049" s="4"/>
      <c r="AU1049" s="3" t="s">
        <v>7149</v>
      </c>
      <c r="AV1049" s="4"/>
      <c r="AW1049" s="3" t="s">
        <v>7148</v>
      </c>
      <c r="AX1049" s="4"/>
      <c r="AY1049" s="3" t="s">
        <v>7147</v>
      </c>
      <c r="AZ1049" s="4"/>
      <c r="BA1049" s="3" t="s">
        <v>7146</v>
      </c>
      <c r="BB1049" s="4"/>
      <c r="BC1049" s="3" t="s">
        <v>7145</v>
      </c>
      <c r="BD1049" s="4" t="s">
        <v>7144</v>
      </c>
      <c r="BE1049" s="3" t="s">
        <v>7143</v>
      </c>
    </row>
    <row r="1050" spans="2:57" customFormat="1">
      <c r="B1050" t="str">
        <f>IFERROR(VLOOKUP(E1050,Swadesh!$C$6:$D$212,2,FALSE),"")</f>
        <v/>
      </c>
      <c r="D1050" t="s">
        <v>7142</v>
      </c>
      <c r="E1050" s="6" t="s">
        <v>7141</v>
      </c>
      <c r="F1050" s="5">
        <v>15.89</v>
      </c>
      <c r="G1050">
        <f t="shared" si="16"/>
        <v>3</v>
      </c>
      <c r="H1050" s="3" t="s">
        <v>7140</v>
      </c>
      <c r="I1050" s="4"/>
      <c r="J1050" s="3" t="s">
        <v>7139</v>
      </c>
      <c r="K1050" s="4" t="s">
        <v>959</v>
      </c>
      <c r="L1050" s="3"/>
      <c r="M1050" s="4"/>
      <c r="N1050" s="3" t="s">
        <v>7138</v>
      </c>
      <c r="O1050" s="4"/>
      <c r="P1050" t="s">
        <v>907</v>
      </c>
      <c r="Q1050" s="3"/>
      <c r="R1050" s="4"/>
      <c r="S1050" t="s">
        <v>907</v>
      </c>
      <c r="T1050" s="3" t="s">
        <v>7137</v>
      </c>
      <c r="U1050" s="4"/>
      <c r="V1050" s="3" t="s">
        <v>7136</v>
      </c>
      <c r="W1050" s="4"/>
      <c r="X1050" s="3" t="s">
        <v>7135</v>
      </c>
      <c r="Y1050" s="4"/>
      <c r="Z1050" t="s">
        <v>907</v>
      </c>
      <c r="AA1050" s="3" t="s">
        <v>7134</v>
      </c>
      <c r="AB1050" s="4"/>
      <c r="AC1050" s="3" t="s">
        <v>7133</v>
      </c>
      <c r="AD1050" s="4"/>
      <c r="AE1050" s="3" t="s">
        <v>7132</v>
      </c>
      <c r="AF1050" s="4"/>
      <c r="AG1050" s="3"/>
      <c r="AH1050" s="4"/>
      <c r="AI1050" s="3" t="s">
        <v>7131</v>
      </c>
      <c r="AJ1050" s="4"/>
      <c r="AK1050" s="3" t="s">
        <v>7130</v>
      </c>
      <c r="AL1050" s="4"/>
      <c r="AM1050" s="3" t="s">
        <v>7129</v>
      </c>
      <c r="AN1050" s="4"/>
      <c r="AO1050" s="3"/>
      <c r="AP1050" s="4"/>
      <c r="AQ1050" s="3" t="s">
        <v>7128</v>
      </c>
      <c r="AR1050" s="4"/>
      <c r="AS1050" s="3" t="s">
        <v>923</v>
      </c>
      <c r="AT1050" s="4"/>
      <c r="AU1050" s="3" t="s">
        <v>7127</v>
      </c>
      <c r="AV1050" s="4"/>
      <c r="AW1050" s="3" t="s">
        <v>7126</v>
      </c>
      <c r="AX1050" s="4"/>
      <c r="AY1050" s="3" t="s">
        <v>7125</v>
      </c>
      <c r="AZ1050" s="4"/>
      <c r="BA1050" s="3" t="s">
        <v>7124</v>
      </c>
      <c r="BB1050" s="4"/>
      <c r="BC1050" s="3" t="s">
        <v>7123</v>
      </c>
      <c r="BD1050" s="4"/>
      <c r="BE1050" s="3" t="s">
        <v>7122</v>
      </c>
    </row>
    <row r="1051" spans="2:57" customFormat="1">
      <c r="B1051" t="str">
        <f>IFERROR(VLOOKUP(E1051,Swadesh!$C$6:$D$212,2,FALSE),"")</f>
        <v/>
      </c>
      <c r="D1051" t="s">
        <v>5913</v>
      </c>
      <c r="E1051" s="6" t="s">
        <v>7121</v>
      </c>
      <c r="F1051" s="5">
        <v>16.11</v>
      </c>
      <c r="G1051">
        <f t="shared" si="16"/>
        <v>3</v>
      </c>
      <c r="H1051" s="3" t="s">
        <v>7120</v>
      </c>
      <c r="I1051" s="4"/>
      <c r="J1051" s="3" t="s">
        <v>7119</v>
      </c>
      <c r="K1051" s="4" t="s">
        <v>1848</v>
      </c>
      <c r="L1051" s="3" t="s">
        <v>7118</v>
      </c>
      <c r="M1051" s="4"/>
      <c r="N1051" s="3" t="s">
        <v>7117</v>
      </c>
      <c r="O1051" s="4"/>
      <c r="P1051" t="s">
        <v>907</v>
      </c>
      <c r="Q1051" s="3"/>
      <c r="R1051" s="4"/>
      <c r="S1051" t="s">
        <v>907</v>
      </c>
      <c r="T1051" s="3" t="s">
        <v>7116</v>
      </c>
      <c r="U1051" s="4" t="s">
        <v>7115</v>
      </c>
      <c r="V1051" s="3" t="s">
        <v>7114</v>
      </c>
      <c r="W1051" s="4"/>
      <c r="X1051" s="3" t="s">
        <v>7113</v>
      </c>
      <c r="Y1051" s="4"/>
      <c r="Z1051" t="s">
        <v>907</v>
      </c>
      <c r="AA1051" s="3" t="s">
        <v>7112</v>
      </c>
      <c r="AB1051" s="4" t="s">
        <v>7111</v>
      </c>
      <c r="AC1051" s="3" t="s">
        <v>7110</v>
      </c>
      <c r="AD1051" s="4" t="s">
        <v>7109</v>
      </c>
      <c r="AE1051" s="3" t="s">
        <v>7108</v>
      </c>
      <c r="AF1051" s="4"/>
      <c r="AG1051" s="3" t="s">
        <v>7107</v>
      </c>
      <c r="AH1051" s="4"/>
      <c r="AI1051" s="3" t="s">
        <v>7106</v>
      </c>
      <c r="AJ1051" s="4"/>
      <c r="AK1051" s="3" t="s">
        <v>7105</v>
      </c>
      <c r="AL1051" s="4"/>
      <c r="AM1051" s="3" t="s">
        <v>7104</v>
      </c>
      <c r="AN1051" s="4"/>
      <c r="AO1051" s="3" t="s">
        <v>7103</v>
      </c>
      <c r="AP1051" s="4"/>
      <c r="AQ1051" s="3" t="s">
        <v>7102</v>
      </c>
      <c r="AR1051" s="4"/>
      <c r="AS1051" s="3" t="s">
        <v>7101</v>
      </c>
      <c r="AT1051" s="4" t="s">
        <v>7100</v>
      </c>
      <c r="AU1051" s="3" t="s">
        <v>7099</v>
      </c>
      <c r="AV1051" s="4"/>
      <c r="AW1051" s="3" t="s">
        <v>7098</v>
      </c>
      <c r="AX1051" s="4"/>
      <c r="AY1051" s="3" t="s">
        <v>7097</v>
      </c>
      <c r="AZ1051" s="4"/>
      <c r="BA1051" s="3" t="s">
        <v>7096</v>
      </c>
      <c r="BB1051" s="4"/>
      <c r="BC1051" s="3" t="s">
        <v>7095</v>
      </c>
      <c r="BD1051" s="4"/>
      <c r="BE1051" s="3" t="s">
        <v>7094</v>
      </c>
    </row>
    <row r="1052" spans="2:57" customFormat="1">
      <c r="B1052" t="str">
        <f>IFERROR(VLOOKUP(E1052,Swadesh!$C$6:$D$212,2,FALSE),"")</f>
        <v/>
      </c>
      <c r="D1052" t="s">
        <v>5913</v>
      </c>
      <c r="E1052" s="6" t="s">
        <v>7093</v>
      </c>
      <c r="F1052" s="5">
        <v>16.149999999999999</v>
      </c>
      <c r="G1052">
        <f t="shared" si="16"/>
        <v>3</v>
      </c>
      <c r="H1052" s="3" t="s">
        <v>7092</v>
      </c>
      <c r="I1052" s="4"/>
      <c r="J1052" s="3" t="s">
        <v>7091</v>
      </c>
      <c r="K1052" s="4" t="s">
        <v>7090</v>
      </c>
      <c r="L1052" s="3" t="s">
        <v>7089</v>
      </c>
      <c r="M1052" s="4"/>
      <c r="N1052" s="3" t="s">
        <v>7088</v>
      </c>
      <c r="O1052" s="4"/>
      <c r="P1052" t="s">
        <v>907</v>
      </c>
      <c r="Q1052" s="3" t="s">
        <v>7087</v>
      </c>
      <c r="R1052" s="4"/>
      <c r="S1052" t="s">
        <v>907</v>
      </c>
      <c r="T1052" s="3" t="s">
        <v>7086</v>
      </c>
      <c r="U1052" s="4"/>
      <c r="V1052" s="3" t="s">
        <v>7085</v>
      </c>
      <c r="W1052" s="4"/>
      <c r="X1052" s="3" t="s">
        <v>7084</v>
      </c>
      <c r="Y1052" s="4"/>
      <c r="Z1052" t="s">
        <v>907</v>
      </c>
      <c r="AA1052" s="3" t="s">
        <v>7083</v>
      </c>
      <c r="AB1052" s="4"/>
      <c r="AC1052" s="3" t="s">
        <v>7082</v>
      </c>
      <c r="AD1052" s="4"/>
      <c r="AE1052" s="3" t="s">
        <v>7081</v>
      </c>
      <c r="AF1052" s="4" t="s">
        <v>7080</v>
      </c>
      <c r="AG1052" s="3" t="s">
        <v>7079</v>
      </c>
      <c r="AH1052" s="4"/>
      <c r="AI1052" s="3" t="s">
        <v>7078</v>
      </c>
      <c r="AJ1052" s="4" t="s">
        <v>7077</v>
      </c>
      <c r="AK1052" s="3" t="s">
        <v>7076</v>
      </c>
      <c r="AL1052" s="4"/>
      <c r="AM1052" s="3" t="s">
        <v>7075</v>
      </c>
      <c r="AN1052" s="4"/>
      <c r="AO1052" s="3" t="s">
        <v>7074</v>
      </c>
      <c r="AP1052" s="4"/>
      <c r="AQ1052" s="3" t="s">
        <v>7073</v>
      </c>
      <c r="AR1052" s="4"/>
      <c r="AS1052" s="3" t="s">
        <v>7072</v>
      </c>
      <c r="AT1052" s="4" t="s">
        <v>7071</v>
      </c>
      <c r="AU1052" s="3" t="s">
        <v>7070</v>
      </c>
      <c r="AV1052" s="4"/>
      <c r="AW1052" s="3" t="s">
        <v>7069</v>
      </c>
      <c r="AX1052" s="4"/>
      <c r="AY1052" s="3" t="s">
        <v>7068</v>
      </c>
      <c r="AZ1052" s="4"/>
      <c r="BA1052" s="3" t="s">
        <v>7067</v>
      </c>
      <c r="BB1052" s="4"/>
      <c r="BC1052" s="3" t="s">
        <v>7066</v>
      </c>
      <c r="BD1052" s="4"/>
      <c r="BE1052" s="3" t="s">
        <v>7065</v>
      </c>
    </row>
    <row r="1053" spans="2:57" customFormat="1">
      <c r="B1053" t="str">
        <f>IFERROR(VLOOKUP(E1053,Swadesh!$C$6:$D$212,2,FALSE),"")</f>
        <v/>
      </c>
      <c r="D1053" t="s">
        <v>5913</v>
      </c>
      <c r="E1053" s="6" t="s">
        <v>7064</v>
      </c>
      <c r="F1053" s="5">
        <v>16.18</v>
      </c>
      <c r="G1053">
        <f t="shared" si="16"/>
        <v>3</v>
      </c>
      <c r="H1053" s="3" t="s">
        <v>7063</v>
      </c>
      <c r="I1053" s="4"/>
      <c r="J1053" s="3" t="s">
        <v>7041</v>
      </c>
      <c r="K1053" s="4"/>
      <c r="L1053" s="3" t="s">
        <v>7062</v>
      </c>
      <c r="M1053" s="4"/>
      <c r="N1053" s="3" t="s">
        <v>7061</v>
      </c>
      <c r="O1053" s="4"/>
      <c r="P1053" t="s">
        <v>907</v>
      </c>
      <c r="Q1053" s="3"/>
      <c r="R1053" s="4"/>
      <c r="S1053" t="s">
        <v>907</v>
      </c>
      <c r="T1053" s="3" t="s">
        <v>7060</v>
      </c>
      <c r="U1053" s="4"/>
      <c r="V1053" s="3" t="s">
        <v>7059</v>
      </c>
      <c r="W1053" s="4"/>
      <c r="X1053" s="3" t="s">
        <v>7058</v>
      </c>
      <c r="Y1053" s="4"/>
      <c r="Z1053" t="s">
        <v>907</v>
      </c>
      <c r="AA1053" s="3"/>
      <c r="AB1053" s="4"/>
      <c r="AC1053" s="3" t="s">
        <v>7057</v>
      </c>
      <c r="AD1053" s="4"/>
      <c r="AE1053" s="3" t="s">
        <v>7056</v>
      </c>
      <c r="AF1053" s="4"/>
      <c r="AG1053" s="3" t="s">
        <v>7055</v>
      </c>
      <c r="AH1053" s="4"/>
      <c r="AI1053" s="3" t="s">
        <v>7054</v>
      </c>
      <c r="AJ1053" s="4"/>
      <c r="AK1053" s="3" t="s">
        <v>7053</v>
      </c>
      <c r="AL1053" s="4"/>
      <c r="AM1053" s="3" t="s">
        <v>7052</v>
      </c>
      <c r="AN1053" s="4"/>
      <c r="AO1053" s="3" t="s">
        <v>7051</v>
      </c>
      <c r="AP1053" s="4"/>
      <c r="AQ1053" s="3" t="s">
        <v>7050</v>
      </c>
      <c r="AR1053" s="4"/>
      <c r="AS1053" s="3" t="s">
        <v>923</v>
      </c>
      <c r="AT1053" s="4"/>
      <c r="AU1053" s="3" t="s">
        <v>7049</v>
      </c>
      <c r="AV1053" s="4"/>
      <c r="AW1053" s="3" t="s">
        <v>7048</v>
      </c>
      <c r="AX1053" s="4"/>
      <c r="AY1053" s="3" t="s">
        <v>7047</v>
      </c>
      <c r="AZ1053" s="4"/>
      <c r="BA1053" s="3" t="s">
        <v>7046</v>
      </c>
      <c r="BB1053" s="4"/>
      <c r="BC1053" s="3" t="s">
        <v>7045</v>
      </c>
      <c r="BD1053" s="4"/>
      <c r="BE1053" s="3" t="s">
        <v>7044</v>
      </c>
    </row>
    <row r="1054" spans="2:57" customFormat="1">
      <c r="B1054" t="str">
        <f>IFERROR(VLOOKUP(E1054,Swadesh!$C$6:$D$212,2,FALSE),"")</f>
        <v/>
      </c>
      <c r="D1054" t="s">
        <v>5913</v>
      </c>
      <c r="E1054" s="6" t="s">
        <v>7043</v>
      </c>
      <c r="F1054" s="5">
        <v>16.190000000000001</v>
      </c>
      <c r="G1054">
        <f t="shared" si="16"/>
        <v>3</v>
      </c>
      <c r="H1054" s="3" t="s">
        <v>7042</v>
      </c>
      <c r="I1054" s="4"/>
      <c r="J1054" s="3" t="s">
        <v>7041</v>
      </c>
      <c r="K1054" s="4"/>
      <c r="L1054" s="3" t="s">
        <v>7040</v>
      </c>
      <c r="M1054" s="4"/>
      <c r="N1054" s="3" t="s">
        <v>7039</v>
      </c>
      <c r="O1054" s="4"/>
      <c r="P1054" t="s">
        <v>907</v>
      </c>
      <c r="Q1054" s="3"/>
      <c r="R1054" s="4"/>
      <c r="S1054" t="s">
        <v>907</v>
      </c>
      <c r="T1054" s="3"/>
      <c r="U1054" s="4"/>
      <c r="V1054" s="3" t="s">
        <v>7038</v>
      </c>
      <c r="W1054" s="4"/>
      <c r="X1054" s="3" t="s">
        <v>7037</v>
      </c>
      <c r="Y1054" s="4"/>
      <c r="Z1054" t="s">
        <v>907</v>
      </c>
      <c r="AA1054" s="3"/>
      <c r="AB1054" s="4"/>
      <c r="AC1054" s="3" t="s">
        <v>7036</v>
      </c>
      <c r="AD1054" s="4"/>
      <c r="AE1054" s="3" t="s">
        <v>7035</v>
      </c>
      <c r="AF1054" s="4" t="s">
        <v>7034</v>
      </c>
      <c r="AG1054" s="3" t="s">
        <v>7033</v>
      </c>
      <c r="AH1054" s="4"/>
      <c r="AI1054" s="3" t="s">
        <v>7032</v>
      </c>
      <c r="AJ1054" s="4"/>
      <c r="AK1054" s="3" t="s">
        <v>7031</v>
      </c>
      <c r="AL1054" s="4"/>
      <c r="AM1054" s="3" t="s">
        <v>7030</v>
      </c>
      <c r="AN1054" s="4"/>
      <c r="AO1054" s="3" t="s">
        <v>7029</v>
      </c>
      <c r="AP1054" s="4"/>
      <c r="AQ1054" s="3" t="s">
        <v>7028</v>
      </c>
      <c r="AR1054" s="4"/>
      <c r="AS1054" s="3" t="s">
        <v>923</v>
      </c>
      <c r="AT1054" s="4"/>
      <c r="AU1054" s="3" t="s">
        <v>7027</v>
      </c>
      <c r="AV1054" s="4"/>
      <c r="AW1054" s="3" t="s">
        <v>7026</v>
      </c>
      <c r="AX1054" s="4"/>
      <c r="AY1054" s="3" t="s">
        <v>7025</v>
      </c>
      <c r="AZ1054" s="4"/>
      <c r="BA1054" s="3" t="s">
        <v>7024</v>
      </c>
      <c r="BB1054" s="4"/>
      <c r="BC1054" s="3" t="s">
        <v>7023</v>
      </c>
      <c r="BD1054" s="4"/>
      <c r="BE1054" s="3" t="s">
        <v>7022</v>
      </c>
    </row>
    <row r="1055" spans="2:57" customFormat="1">
      <c r="B1055" t="str">
        <f>IFERROR(VLOOKUP(E1055,Swadesh!$C$6:$D$212,2,FALSE),"")</f>
        <v/>
      </c>
      <c r="D1055" t="s">
        <v>5913</v>
      </c>
      <c r="E1055" s="6" t="s">
        <v>7021</v>
      </c>
      <c r="F1055" s="5">
        <v>16.23</v>
      </c>
      <c r="G1055">
        <f t="shared" si="16"/>
        <v>3</v>
      </c>
      <c r="H1055" s="3" t="s">
        <v>7020</v>
      </c>
      <c r="I1055" s="4" t="s">
        <v>7019</v>
      </c>
      <c r="J1055" s="3" t="s">
        <v>7018</v>
      </c>
      <c r="K1055" s="4" t="s">
        <v>7017</v>
      </c>
      <c r="L1055" s="3" t="s">
        <v>7016</v>
      </c>
      <c r="M1055" s="4"/>
      <c r="N1055" s="3" t="s">
        <v>7015</v>
      </c>
      <c r="O1055" s="4"/>
      <c r="P1055" t="s">
        <v>907</v>
      </c>
      <c r="Q1055" s="3"/>
      <c r="R1055" s="4"/>
      <c r="S1055" t="s">
        <v>907</v>
      </c>
      <c r="T1055" s="3" t="s">
        <v>7014</v>
      </c>
      <c r="U1055" s="4"/>
      <c r="V1055" s="3" t="s">
        <v>7013</v>
      </c>
      <c r="W1055" s="4" t="s">
        <v>7012</v>
      </c>
      <c r="X1055" s="3" t="s">
        <v>7011</v>
      </c>
      <c r="Y1055" s="4"/>
      <c r="Z1055" t="s">
        <v>907</v>
      </c>
      <c r="AA1055" s="3" t="s">
        <v>7010</v>
      </c>
      <c r="AB1055" s="4" t="s">
        <v>7009</v>
      </c>
      <c r="AC1055" s="3" t="s">
        <v>7008</v>
      </c>
      <c r="AD1055" s="4"/>
      <c r="AE1055" s="3" t="s">
        <v>7007</v>
      </c>
      <c r="AF1055" s="4" t="s">
        <v>7006</v>
      </c>
      <c r="AG1055" s="3" t="s">
        <v>7005</v>
      </c>
      <c r="AH1055" s="4"/>
      <c r="AI1055" s="3" t="s">
        <v>7004</v>
      </c>
      <c r="AJ1055" s="4" t="s">
        <v>7003</v>
      </c>
      <c r="AK1055" s="3" t="s">
        <v>7002</v>
      </c>
      <c r="AL1055" s="4"/>
      <c r="AM1055" s="3" t="s">
        <v>7001</v>
      </c>
      <c r="AN1055" s="4"/>
      <c r="AO1055" s="3" t="s">
        <v>7000</v>
      </c>
      <c r="AP1055" s="4"/>
      <c r="AQ1055" s="3" t="s">
        <v>6999</v>
      </c>
      <c r="AR1055" s="4"/>
      <c r="AS1055" s="3" t="s">
        <v>6998</v>
      </c>
      <c r="AT1055" s="4" t="s">
        <v>6997</v>
      </c>
      <c r="AU1055" s="3" t="s">
        <v>6996</v>
      </c>
      <c r="AV1055" s="4"/>
      <c r="AW1055" s="3" t="s">
        <v>6995</v>
      </c>
      <c r="AX1055" s="4"/>
      <c r="AY1055" s="3" t="s">
        <v>6994</v>
      </c>
      <c r="AZ1055" s="4"/>
      <c r="BA1055" s="3" t="s">
        <v>6993</v>
      </c>
      <c r="BB1055" s="4"/>
      <c r="BC1055" s="3" t="s">
        <v>6992</v>
      </c>
      <c r="BD1055" s="4" t="s">
        <v>6991</v>
      </c>
      <c r="BE1055" s="3" t="s">
        <v>6990</v>
      </c>
    </row>
    <row r="1056" spans="2:57" customFormat="1">
      <c r="B1056">
        <f>IFERROR(VLOOKUP(E1056,Swadesh!$C$6:$D$212,2,FALSE),"")</f>
        <v>100</v>
      </c>
      <c r="C1056" t="s">
        <v>907</v>
      </c>
      <c r="D1056" t="s">
        <v>5913</v>
      </c>
      <c r="E1056" s="6" t="s">
        <v>6989</v>
      </c>
      <c r="F1056" s="5">
        <v>16.25</v>
      </c>
      <c r="G1056">
        <f t="shared" si="16"/>
        <v>3</v>
      </c>
      <c r="H1056" s="3" t="s">
        <v>6988</v>
      </c>
      <c r="I1056" s="4"/>
      <c r="J1056" s="3" t="s">
        <v>6961</v>
      </c>
      <c r="K1056" s="4"/>
      <c r="L1056" s="3" t="s">
        <v>6987</v>
      </c>
      <c r="M1056" s="4"/>
      <c r="N1056" s="3" t="s">
        <v>6986</v>
      </c>
      <c r="O1056" s="4"/>
      <c r="P1056" t="s">
        <v>907</v>
      </c>
      <c r="Q1056" s="3" t="s">
        <v>6985</v>
      </c>
      <c r="R1056" s="4"/>
      <c r="S1056" t="s">
        <v>907</v>
      </c>
      <c r="T1056" s="3" t="s">
        <v>6984</v>
      </c>
      <c r="U1056" s="4"/>
      <c r="V1056" s="3" t="s">
        <v>6983</v>
      </c>
      <c r="W1056" s="4"/>
      <c r="X1056" s="3" t="s">
        <v>6982</v>
      </c>
      <c r="Y1056" s="4"/>
      <c r="Z1056" t="s">
        <v>907</v>
      </c>
      <c r="AA1056" s="3" t="s">
        <v>6981</v>
      </c>
      <c r="AB1056" s="4"/>
      <c r="AC1056" s="3" t="s">
        <v>6980</v>
      </c>
      <c r="AD1056" s="4"/>
      <c r="AE1056" s="3" t="s">
        <v>6979</v>
      </c>
      <c r="AF1056" s="4" t="s">
        <v>6978</v>
      </c>
      <c r="AG1056" s="3" t="s">
        <v>6977</v>
      </c>
      <c r="AH1056" s="4" t="s">
        <v>6976</v>
      </c>
      <c r="AI1056" s="3" t="s">
        <v>6975</v>
      </c>
      <c r="AJ1056" s="4"/>
      <c r="AK1056" s="3" t="s">
        <v>6974</v>
      </c>
      <c r="AL1056" s="4"/>
      <c r="AM1056" s="3" t="s">
        <v>6973</v>
      </c>
      <c r="AN1056" s="4"/>
      <c r="AO1056" s="3" t="s">
        <v>6972</v>
      </c>
      <c r="AP1056" s="4"/>
      <c r="AQ1056" s="3" t="s">
        <v>6971</v>
      </c>
      <c r="AR1056" s="4"/>
      <c r="AS1056" s="3" t="s">
        <v>6970</v>
      </c>
      <c r="AT1056" s="4"/>
      <c r="AU1056" s="3" t="s">
        <v>6969</v>
      </c>
      <c r="AV1056" s="4"/>
      <c r="AW1056" s="3" t="s">
        <v>6968</v>
      </c>
      <c r="AX1056" s="4"/>
      <c r="AY1056" s="3" t="s">
        <v>6967</v>
      </c>
      <c r="AZ1056" s="4"/>
      <c r="BA1056" s="3" t="s">
        <v>6966</v>
      </c>
      <c r="BB1056" s="4"/>
      <c r="BC1056" s="3" t="s">
        <v>6965</v>
      </c>
      <c r="BD1056" s="4"/>
      <c r="BE1056" s="3" t="s">
        <v>6964</v>
      </c>
    </row>
    <row r="1057" spans="2:58" customFormat="1">
      <c r="B1057" t="str">
        <f>IFERROR(VLOOKUP(E1057,Swadesh!$C$6:$D$212,2,FALSE),"")</f>
        <v/>
      </c>
      <c r="D1057" t="s">
        <v>5913</v>
      </c>
      <c r="E1057" s="6" t="s">
        <v>6963</v>
      </c>
      <c r="F1057" s="5">
        <v>16.251000000000001</v>
      </c>
      <c r="G1057">
        <f t="shared" si="16"/>
        <v>4</v>
      </c>
      <c r="H1057" s="3" t="s">
        <v>6962</v>
      </c>
      <c r="I1057" s="4"/>
      <c r="J1057" s="3" t="s">
        <v>6961</v>
      </c>
      <c r="K1057" s="4"/>
      <c r="L1057" s="3" t="s">
        <v>6960</v>
      </c>
      <c r="M1057" s="4"/>
      <c r="N1057" s="3" t="s">
        <v>6959</v>
      </c>
      <c r="O1057" s="4"/>
      <c r="P1057" t="s">
        <v>907</v>
      </c>
      <c r="Q1057" s="3"/>
      <c r="R1057" s="4" t="s">
        <v>6957</v>
      </c>
      <c r="S1057" t="s">
        <v>907</v>
      </c>
      <c r="T1057" s="3" t="s">
        <v>6958</v>
      </c>
      <c r="U1057" s="4" t="s">
        <v>6957</v>
      </c>
      <c r="V1057" s="3" t="s">
        <v>6956</v>
      </c>
      <c r="W1057" s="4"/>
      <c r="X1057" s="3" t="s">
        <v>6955</v>
      </c>
      <c r="Y1057" s="4"/>
      <c r="Z1057" t="s">
        <v>907</v>
      </c>
      <c r="AA1057" s="3" t="s">
        <v>6954</v>
      </c>
      <c r="AB1057" s="4" t="s">
        <v>6953</v>
      </c>
      <c r="AC1057" s="3" t="s">
        <v>6952</v>
      </c>
      <c r="AD1057" s="4"/>
      <c r="AE1057" s="3" t="s">
        <v>6951</v>
      </c>
      <c r="AF1057" s="4" t="s">
        <v>6950</v>
      </c>
      <c r="AG1057" s="3"/>
      <c r="AH1057" s="4"/>
      <c r="AI1057" s="3" t="s">
        <v>6949</v>
      </c>
      <c r="AJ1057" s="4"/>
      <c r="AK1057" s="3" t="s">
        <v>6948</v>
      </c>
      <c r="AL1057" s="4"/>
      <c r="AM1057" s="3" t="s">
        <v>6947</v>
      </c>
      <c r="AN1057" s="4"/>
      <c r="AO1057" s="3"/>
      <c r="AP1057" s="4"/>
      <c r="AQ1057" s="3" t="s">
        <v>6946</v>
      </c>
      <c r="AR1057" s="4" t="s">
        <v>6945</v>
      </c>
      <c r="AS1057" s="3" t="s">
        <v>923</v>
      </c>
      <c r="AT1057" s="4"/>
      <c r="AU1057" s="3" t="s">
        <v>6944</v>
      </c>
      <c r="AV1057" s="4"/>
      <c r="AW1057" s="3" t="s">
        <v>6943</v>
      </c>
      <c r="AX1057" s="4"/>
      <c r="AY1057" s="3" t="s">
        <v>6942</v>
      </c>
      <c r="AZ1057" s="4"/>
      <c r="BA1057" s="3" t="s">
        <v>6941</v>
      </c>
      <c r="BB1057" s="4"/>
      <c r="BC1057" s="3" t="s">
        <v>6940</v>
      </c>
      <c r="BD1057" s="4"/>
      <c r="BE1057" s="3" t="s">
        <v>6939</v>
      </c>
      <c r="BF1057" s="4"/>
    </row>
    <row r="1058" spans="2:58" customFormat="1">
      <c r="B1058">
        <f>IFERROR(VLOOKUP(E1058,Swadesh!$C$6:$D$212,2,FALSE),"")</f>
        <v>142</v>
      </c>
      <c r="D1058" t="s">
        <v>5913</v>
      </c>
      <c r="E1058" s="6" t="s">
        <v>6938</v>
      </c>
      <c r="F1058" s="5">
        <v>16.260000000000002</v>
      </c>
      <c r="G1058">
        <f t="shared" si="16"/>
        <v>3</v>
      </c>
      <c r="H1058" s="3" t="s">
        <v>6937</v>
      </c>
      <c r="I1058" s="4"/>
      <c r="J1058" s="3" t="s">
        <v>6936</v>
      </c>
      <c r="K1058" s="4"/>
      <c r="L1058" s="3" t="s">
        <v>6935</v>
      </c>
      <c r="M1058" s="4"/>
      <c r="N1058" s="3" t="s">
        <v>6934</v>
      </c>
      <c r="O1058" s="4"/>
      <c r="P1058" t="s">
        <v>907</v>
      </c>
      <c r="Q1058" s="3"/>
      <c r="R1058" s="4" t="s">
        <v>6933</v>
      </c>
      <c r="S1058" t="s">
        <v>907</v>
      </c>
      <c r="T1058" s="3" t="s">
        <v>6932</v>
      </c>
      <c r="U1058" s="4"/>
      <c r="V1058" s="3" t="s">
        <v>6931</v>
      </c>
      <c r="W1058" s="4"/>
      <c r="X1058" s="3" t="s">
        <v>6930</v>
      </c>
      <c r="Y1058" s="4"/>
      <c r="Z1058" t="s">
        <v>907</v>
      </c>
      <c r="AA1058" s="3" t="s">
        <v>6929</v>
      </c>
      <c r="AB1058" s="4" t="s">
        <v>6928</v>
      </c>
      <c r="AC1058" s="3" t="s">
        <v>6927</v>
      </c>
      <c r="AD1058" s="4"/>
      <c r="AE1058" s="3" t="s">
        <v>6926</v>
      </c>
      <c r="AF1058" s="4"/>
      <c r="AG1058" s="3" t="s">
        <v>6925</v>
      </c>
      <c r="AH1058" s="4"/>
      <c r="AI1058" s="3" t="s">
        <v>6924</v>
      </c>
      <c r="AJ1058" s="4"/>
      <c r="AK1058" s="3" t="s">
        <v>6923</v>
      </c>
      <c r="AL1058" s="4"/>
      <c r="AM1058" s="3" t="s">
        <v>6922</v>
      </c>
      <c r="AN1058" s="4"/>
      <c r="AO1058" s="3" t="s">
        <v>6921</v>
      </c>
      <c r="AP1058" s="4"/>
      <c r="AQ1058" s="3" t="s">
        <v>6920</v>
      </c>
      <c r="AR1058" s="4"/>
      <c r="AS1058" s="3" t="s">
        <v>923</v>
      </c>
      <c r="AT1058" s="4"/>
      <c r="AU1058" s="3" t="s">
        <v>6919</v>
      </c>
      <c r="AV1058" s="4"/>
      <c r="AW1058" s="3" t="s">
        <v>6918</v>
      </c>
      <c r="AX1058" s="4"/>
      <c r="AY1058" s="3" t="s">
        <v>6917</v>
      </c>
      <c r="AZ1058" s="4"/>
      <c r="BA1058" s="3" t="s">
        <v>6916</v>
      </c>
      <c r="BB1058" s="4"/>
      <c r="BC1058" s="3" t="s">
        <v>6915</v>
      </c>
      <c r="BD1058" s="4"/>
      <c r="BE1058" s="3" t="s">
        <v>6914</v>
      </c>
      <c r="BF1058" s="4"/>
    </row>
    <row r="1059" spans="2:58" customFormat="1">
      <c r="B1059" t="str">
        <f>IFERROR(VLOOKUP(E1059,Swadesh!$C$6:$D$212,2,FALSE),"")</f>
        <v/>
      </c>
      <c r="D1059" t="s">
        <v>5913</v>
      </c>
      <c r="E1059" s="6" t="s">
        <v>6913</v>
      </c>
      <c r="F1059" s="5">
        <v>16.27</v>
      </c>
      <c r="G1059">
        <f t="shared" si="16"/>
        <v>3</v>
      </c>
      <c r="H1059" s="3" t="s">
        <v>6912</v>
      </c>
      <c r="I1059" s="7" t="s">
        <v>6911</v>
      </c>
      <c r="J1059" s="3" t="s">
        <v>6379</v>
      </c>
      <c r="K1059" s="4"/>
      <c r="L1059" s="3" t="s">
        <v>6910</v>
      </c>
      <c r="M1059" s="4"/>
      <c r="N1059" s="3" t="s">
        <v>6909</v>
      </c>
      <c r="O1059" s="4"/>
      <c r="P1059" t="s">
        <v>907</v>
      </c>
      <c r="Q1059" s="3"/>
      <c r="R1059" s="4"/>
      <c r="S1059" t="s">
        <v>907</v>
      </c>
      <c r="T1059" s="3" t="s">
        <v>6908</v>
      </c>
      <c r="U1059" s="4" t="s">
        <v>6907</v>
      </c>
      <c r="V1059" s="3" t="s">
        <v>6906</v>
      </c>
      <c r="W1059" s="4"/>
      <c r="X1059" s="3" t="s">
        <v>6905</v>
      </c>
      <c r="Y1059" s="4"/>
      <c r="Z1059" t="s">
        <v>907</v>
      </c>
      <c r="AA1059" s="3" t="s">
        <v>6904</v>
      </c>
      <c r="AB1059" s="4" t="s">
        <v>6903</v>
      </c>
      <c r="AC1059" s="3" t="s">
        <v>6902</v>
      </c>
      <c r="AD1059" s="4"/>
      <c r="AE1059" s="3" t="s">
        <v>6901</v>
      </c>
      <c r="AF1059" s="4"/>
      <c r="AG1059" s="3" t="s">
        <v>6900</v>
      </c>
      <c r="AH1059" s="4"/>
      <c r="AI1059" s="3" t="s">
        <v>6899</v>
      </c>
      <c r="AJ1059" s="4" t="s">
        <v>6898</v>
      </c>
      <c r="AK1059" s="3" t="s">
        <v>6897</v>
      </c>
      <c r="AL1059" s="4" t="s">
        <v>6896</v>
      </c>
      <c r="AM1059" s="3" t="s">
        <v>6895</v>
      </c>
      <c r="AN1059" s="4"/>
      <c r="AO1059" s="3" t="s">
        <v>6894</v>
      </c>
      <c r="AP1059" s="4"/>
      <c r="AQ1059" s="3" t="s">
        <v>6893</v>
      </c>
      <c r="AR1059" s="4" t="s">
        <v>6892</v>
      </c>
      <c r="AS1059" s="3" t="s">
        <v>6891</v>
      </c>
      <c r="AT1059" s="4" t="s">
        <v>6890</v>
      </c>
      <c r="AU1059" s="3" t="s">
        <v>6889</v>
      </c>
      <c r="AV1059" s="4"/>
      <c r="AW1059" s="3" t="s">
        <v>6888</v>
      </c>
      <c r="AX1059" s="4" t="s">
        <v>3039</v>
      </c>
      <c r="AY1059" s="3" t="s">
        <v>6887</v>
      </c>
      <c r="AZ1059" s="4"/>
      <c r="BA1059" s="3" t="s">
        <v>6886</v>
      </c>
      <c r="BB1059" s="4"/>
      <c r="BC1059" s="3" t="s">
        <v>6885</v>
      </c>
      <c r="BD1059" s="4"/>
      <c r="BE1059" s="3" t="s">
        <v>6884</v>
      </c>
      <c r="BF1059" s="4" t="s">
        <v>6883</v>
      </c>
    </row>
    <row r="1060" spans="2:58" customFormat="1">
      <c r="B1060" t="str">
        <f>IFERROR(VLOOKUP(E1060,Swadesh!$C$6:$D$212,2,FALSE),"")</f>
        <v/>
      </c>
      <c r="D1060" t="s">
        <v>5913</v>
      </c>
      <c r="E1060" s="6" t="s">
        <v>6882</v>
      </c>
      <c r="F1060" s="5">
        <v>16.29</v>
      </c>
      <c r="G1060">
        <f t="shared" si="16"/>
        <v>3</v>
      </c>
      <c r="H1060" s="3" t="s">
        <v>6881</v>
      </c>
      <c r="I1060" s="4"/>
      <c r="J1060" s="3" t="s">
        <v>6880</v>
      </c>
      <c r="K1060" s="4" t="s">
        <v>6879</v>
      </c>
      <c r="L1060" s="3" t="s">
        <v>6878</v>
      </c>
      <c r="M1060" s="4"/>
      <c r="N1060" s="3" t="s">
        <v>6877</v>
      </c>
      <c r="O1060" s="4"/>
      <c r="P1060" t="s">
        <v>907</v>
      </c>
      <c r="Q1060" s="3"/>
      <c r="R1060" s="4"/>
      <c r="S1060" t="s">
        <v>907</v>
      </c>
      <c r="T1060" s="3" t="s">
        <v>6876</v>
      </c>
      <c r="U1060" s="4" t="s">
        <v>6875</v>
      </c>
      <c r="V1060" s="3" t="s">
        <v>6874</v>
      </c>
      <c r="W1060" s="4"/>
      <c r="X1060" s="3" t="s">
        <v>6873</v>
      </c>
      <c r="Y1060" s="4"/>
      <c r="Z1060" t="s">
        <v>907</v>
      </c>
      <c r="AA1060" s="3" t="s">
        <v>6872</v>
      </c>
      <c r="AB1060" s="4" t="s">
        <v>6871</v>
      </c>
      <c r="AC1060" s="3" t="s">
        <v>6870</v>
      </c>
      <c r="AD1060" s="4"/>
      <c r="AE1060" s="3" t="s">
        <v>6869</v>
      </c>
      <c r="AF1060" s="4" t="s">
        <v>6868</v>
      </c>
      <c r="AG1060" s="3" t="s">
        <v>6867</v>
      </c>
      <c r="AH1060" s="4"/>
      <c r="AI1060" s="3" t="s">
        <v>6866</v>
      </c>
      <c r="AJ1060" s="4"/>
      <c r="AK1060" s="3" t="s">
        <v>6865</v>
      </c>
      <c r="AL1060" s="4"/>
      <c r="AM1060" s="3" t="s">
        <v>6864</v>
      </c>
      <c r="AN1060" s="4"/>
      <c r="AO1060" s="3" t="s">
        <v>6863</v>
      </c>
      <c r="AP1060" s="4"/>
      <c r="AQ1060" s="3" t="s">
        <v>6863</v>
      </c>
      <c r="AR1060" s="4"/>
      <c r="AS1060" s="3" t="s">
        <v>6862</v>
      </c>
      <c r="AT1060" s="4"/>
      <c r="AU1060" s="3" t="s">
        <v>6861</v>
      </c>
      <c r="AV1060" s="4"/>
      <c r="AW1060" s="3" t="s">
        <v>6860</v>
      </c>
      <c r="AX1060" s="4"/>
      <c r="AY1060" s="3" t="s">
        <v>6859</v>
      </c>
      <c r="AZ1060" s="4"/>
      <c r="BA1060" s="3" t="s">
        <v>6858</v>
      </c>
      <c r="BB1060" s="4"/>
      <c r="BC1060" s="3" t="s">
        <v>6857</v>
      </c>
      <c r="BD1060" s="4"/>
      <c r="BE1060" s="3" t="s">
        <v>6856</v>
      </c>
      <c r="BF1060" s="4"/>
    </row>
    <row r="1061" spans="2:58" customFormat="1">
      <c r="B1061" t="str">
        <f>IFERROR(VLOOKUP(E1061,Swadesh!$C$6:$D$212,2,FALSE),"")</f>
        <v/>
      </c>
      <c r="D1061" t="s">
        <v>5913</v>
      </c>
      <c r="E1061" s="6" t="s">
        <v>6855</v>
      </c>
      <c r="F1061" s="5">
        <v>16.3</v>
      </c>
      <c r="G1061">
        <f t="shared" si="16"/>
        <v>2</v>
      </c>
      <c r="H1061" s="3" t="s">
        <v>6854</v>
      </c>
      <c r="I1061" s="4"/>
      <c r="J1061" s="3" t="s">
        <v>6853</v>
      </c>
      <c r="K1061" s="4" t="s">
        <v>6852</v>
      </c>
      <c r="L1061" s="3" t="s">
        <v>6851</v>
      </c>
      <c r="M1061" s="4"/>
      <c r="N1061" s="3" t="s">
        <v>6850</v>
      </c>
      <c r="O1061" s="4"/>
      <c r="P1061" t="s">
        <v>907</v>
      </c>
      <c r="Q1061" s="3"/>
      <c r="R1061" s="4"/>
      <c r="S1061" t="s">
        <v>907</v>
      </c>
      <c r="T1061" s="3" t="s">
        <v>6849</v>
      </c>
      <c r="U1061" s="4"/>
      <c r="V1061" s="3" t="s">
        <v>6848</v>
      </c>
      <c r="W1061" s="4"/>
      <c r="X1061" s="3" t="s">
        <v>6847</v>
      </c>
      <c r="Y1061" s="4"/>
      <c r="Z1061" t="s">
        <v>907</v>
      </c>
      <c r="AA1061" s="3"/>
      <c r="AB1061" s="4"/>
      <c r="AC1061" s="3" t="s">
        <v>6846</v>
      </c>
      <c r="AD1061" s="4"/>
      <c r="AE1061" s="3" t="s">
        <v>6845</v>
      </c>
      <c r="AF1061" s="4"/>
      <c r="AG1061" s="3"/>
      <c r="AH1061" s="4"/>
      <c r="AI1061" s="3" t="s">
        <v>6844</v>
      </c>
      <c r="AJ1061" s="4"/>
      <c r="AK1061" s="3" t="s">
        <v>6843</v>
      </c>
      <c r="AL1061" s="4"/>
      <c r="AM1061" s="3" t="s">
        <v>6842</v>
      </c>
      <c r="AN1061" s="4"/>
      <c r="AO1061" s="3"/>
      <c r="AP1061" s="4"/>
      <c r="AQ1061" s="3" t="s">
        <v>6841</v>
      </c>
      <c r="AR1061" s="4"/>
      <c r="AS1061" s="3" t="s">
        <v>6840</v>
      </c>
      <c r="AT1061" s="4" t="s">
        <v>6839</v>
      </c>
      <c r="AU1061" s="3" t="s">
        <v>6838</v>
      </c>
      <c r="AV1061" s="4"/>
      <c r="AW1061" s="3" t="s">
        <v>6837</v>
      </c>
      <c r="AX1061" s="4" t="s">
        <v>1137</v>
      </c>
      <c r="AY1061" s="3" t="s">
        <v>6836</v>
      </c>
      <c r="AZ1061" s="4"/>
      <c r="BA1061" s="3" t="s">
        <v>6835</v>
      </c>
      <c r="BB1061" s="4"/>
      <c r="BC1061" s="3" t="s">
        <v>6834</v>
      </c>
      <c r="BD1061" s="4"/>
      <c r="BE1061" s="3" t="s">
        <v>6833</v>
      </c>
      <c r="BF1061" s="4"/>
    </row>
    <row r="1062" spans="2:58" customFormat="1">
      <c r="B1062" t="str">
        <f>IFERROR(VLOOKUP(E1062,Swadesh!$C$6:$D$212,2,FALSE),"")</f>
        <v/>
      </c>
      <c r="D1062" t="s">
        <v>5913</v>
      </c>
      <c r="E1062" s="6" t="s">
        <v>6832</v>
      </c>
      <c r="F1062" s="5">
        <v>16.309999999999999</v>
      </c>
      <c r="G1062">
        <f t="shared" si="16"/>
        <v>3</v>
      </c>
      <c r="H1062" s="3" t="s">
        <v>6831</v>
      </c>
      <c r="I1062" s="4" t="s">
        <v>6830</v>
      </c>
      <c r="J1062" s="3" t="s">
        <v>6829</v>
      </c>
      <c r="K1062" s="4"/>
      <c r="L1062" s="3" t="s">
        <v>6828</v>
      </c>
      <c r="M1062" s="4"/>
      <c r="N1062" s="3" t="s">
        <v>6827</v>
      </c>
      <c r="O1062" s="4"/>
      <c r="P1062" t="s">
        <v>907</v>
      </c>
      <c r="Q1062" s="3"/>
      <c r="R1062" s="4" t="s">
        <v>6826</v>
      </c>
      <c r="S1062" t="s">
        <v>6825</v>
      </c>
      <c r="T1062" s="3" t="s">
        <v>6824</v>
      </c>
      <c r="U1062" s="4" t="s">
        <v>6823</v>
      </c>
      <c r="V1062" s="3" t="s">
        <v>6822</v>
      </c>
      <c r="W1062" s="4" t="s">
        <v>6821</v>
      </c>
      <c r="X1062" s="3" t="s">
        <v>6820</v>
      </c>
      <c r="Y1062" s="4"/>
      <c r="Z1062" t="s">
        <v>907</v>
      </c>
      <c r="AA1062" s="3" t="s">
        <v>6819</v>
      </c>
      <c r="AB1062" s="4" t="s">
        <v>6818</v>
      </c>
      <c r="AC1062" s="3" t="s">
        <v>6802</v>
      </c>
      <c r="AD1062" s="4"/>
      <c r="AE1062" s="3" t="s">
        <v>6817</v>
      </c>
      <c r="AF1062" s="4" t="s">
        <v>6816</v>
      </c>
      <c r="AG1062" s="3" t="s">
        <v>6815</v>
      </c>
      <c r="AH1062" s="4"/>
      <c r="AI1062" s="3" t="s">
        <v>6814</v>
      </c>
      <c r="AJ1062" s="4"/>
      <c r="AK1062" s="3" t="s">
        <v>6813</v>
      </c>
      <c r="AL1062" s="4"/>
      <c r="AM1062" s="3" t="s">
        <v>6812</v>
      </c>
      <c r="AN1062" s="4"/>
      <c r="AO1062" s="3" t="s">
        <v>6811</v>
      </c>
      <c r="AP1062" s="4"/>
      <c r="AQ1062" s="3" t="s">
        <v>6810</v>
      </c>
      <c r="AR1062" s="4" t="s">
        <v>6809</v>
      </c>
      <c r="AS1062" s="3" t="s">
        <v>6808</v>
      </c>
      <c r="AT1062" s="4" t="s">
        <v>6807</v>
      </c>
      <c r="AU1062" s="3" t="s">
        <v>6806</v>
      </c>
      <c r="AV1062" s="4"/>
      <c r="AW1062" s="3" t="s">
        <v>6805</v>
      </c>
      <c r="AX1062" s="4"/>
      <c r="AY1062" s="3" t="s">
        <v>6804</v>
      </c>
      <c r="AZ1062" s="4"/>
      <c r="BA1062" s="3" t="s">
        <v>6803</v>
      </c>
      <c r="BB1062" s="4"/>
      <c r="BC1062" s="3" t="s">
        <v>6802</v>
      </c>
      <c r="BD1062" s="4"/>
      <c r="BE1062" s="3" t="s">
        <v>6801</v>
      </c>
      <c r="BF1062" s="4"/>
    </row>
    <row r="1063" spans="2:58" customFormat="1">
      <c r="B1063" t="str">
        <f>IFERROR(VLOOKUP(E1063,Swadesh!$C$6:$D$212,2,FALSE),"")</f>
        <v/>
      </c>
      <c r="D1063" t="s">
        <v>5913</v>
      </c>
      <c r="E1063" s="6" t="s">
        <v>6800</v>
      </c>
      <c r="F1063" s="5">
        <v>16.32</v>
      </c>
      <c r="G1063">
        <f t="shared" si="16"/>
        <v>3</v>
      </c>
      <c r="H1063" s="3" t="s">
        <v>6799</v>
      </c>
      <c r="I1063" s="4"/>
      <c r="J1063" s="3" t="s">
        <v>6798</v>
      </c>
      <c r="K1063" s="4" t="s">
        <v>1176</v>
      </c>
      <c r="L1063" s="3" t="s">
        <v>6797</v>
      </c>
      <c r="M1063" s="4"/>
      <c r="N1063" s="3" t="s">
        <v>6796</v>
      </c>
      <c r="O1063" s="4"/>
      <c r="P1063" t="s">
        <v>907</v>
      </c>
      <c r="Q1063" s="3"/>
      <c r="R1063" s="4"/>
      <c r="S1063" t="s">
        <v>907</v>
      </c>
      <c r="T1063" s="3"/>
      <c r="U1063" s="4"/>
      <c r="V1063" s="3" t="s">
        <v>6795</v>
      </c>
      <c r="W1063" s="4" t="s">
        <v>6794</v>
      </c>
      <c r="X1063" s="3" t="s">
        <v>6793</v>
      </c>
      <c r="Y1063" s="4"/>
      <c r="Z1063" t="s">
        <v>907</v>
      </c>
      <c r="AA1063" s="3" t="s">
        <v>6792</v>
      </c>
      <c r="AB1063" s="4" t="s">
        <v>6791</v>
      </c>
      <c r="AC1063" s="3" t="s">
        <v>6790</v>
      </c>
      <c r="AD1063" s="4"/>
      <c r="AE1063" s="3" t="s">
        <v>6789</v>
      </c>
      <c r="AF1063" s="4"/>
      <c r="AG1063" s="3" t="s">
        <v>6788</v>
      </c>
      <c r="AH1063" s="4"/>
      <c r="AI1063" s="3" t="s">
        <v>6787</v>
      </c>
      <c r="AJ1063" s="4"/>
      <c r="AK1063" s="3" t="s">
        <v>6786</v>
      </c>
      <c r="AL1063" s="4"/>
      <c r="AM1063" s="3" t="s">
        <v>6785</v>
      </c>
      <c r="AN1063" s="4"/>
      <c r="AO1063" s="3" t="s">
        <v>6784</v>
      </c>
      <c r="AP1063" s="4"/>
      <c r="AQ1063" s="3" t="s">
        <v>6783</v>
      </c>
      <c r="AR1063" s="4" t="s">
        <v>6782</v>
      </c>
      <c r="AS1063" s="3" t="s">
        <v>6781</v>
      </c>
      <c r="AT1063" s="4"/>
      <c r="AU1063" s="3" t="s">
        <v>6780</v>
      </c>
      <c r="AV1063" s="4"/>
      <c r="AW1063" s="3" t="s">
        <v>6779</v>
      </c>
      <c r="AX1063" s="4"/>
      <c r="AY1063" s="3" t="s">
        <v>6778</v>
      </c>
      <c r="AZ1063" s="4"/>
      <c r="BA1063" s="3" t="s">
        <v>6777</v>
      </c>
      <c r="BB1063" s="4"/>
      <c r="BC1063" s="3" t="s">
        <v>6776</v>
      </c>
      <c r="BD1063" s="4"/>
      <c r="BE1063" s="3" t="s">
        <v>6775</v>
      </c>
      <c r="BF1063" s="4"/>
    </row>
    <row r="1064" spans="2:58" customFormat="1">
      <c r="B1064" t="str">
        <f>IFERROR(VLOOKUP(E1064,Swadesh!$C$6:$D$212,2,FALSE),"")</f>
        <v/>
      </c>
      <c r="D1064" t="s">
        <v>5913</v>
      </c>
      <c r="E1064" s="6" t="s">
        <v>6774</v>
      </c>
      <c r="F1064" s="5">
        <v>16.329999999999998</v>
      </c>
      <c r="G1064">
        <f t="shared" si="16"/>
        <v>3</v>
      </c>
      <c r="H1064" s="3" t="s">
        <v>6773</v>
      </c>
      <c r="I1064" s="4"/>
      <c r="J1064" s="3" t="s">
        <v>6772</v>
      </c>
      <c r="K1064" s="4" t="s">
        <v>6771</v>
      </c>
      <c r="L1064" s="3" t="s">
        <v>6770</v>
      </c>
      <c r="M1064" s="4"/>
      <c r="N1064" s="3" t="s">
        <v>6769</v>
      </c>
      <c r="O1064" s="4"/>
      <c r="P1064" t="s">
        <v>907</v>
      </c>
      <c r="Q1064" s="3"/>
      <c r="R1064" s="4"/>
      <c r="S1064" t="s">
        <v>907</v>
      </c>
      <c r="T1064" s="3" t="s">
        <v>6768</v>
      </c>
      <c r="U1064" s="4"/>
      <c r="V1064" s="3" t="s">
        <v>6767</v>
      </c>
      <c r="W1064" s="4"/>
      <c r="X1064" s="3" t="s">
        <v>6766</v>
      </c>
      <c r="Y1064" s="4"/>
      <c r="Z1064" t="s">
        <v>907</v>
      </c>
      <c r="AA1064" s="3"/>
      <c r="AB1064" s="4"/>
      <c r="AC1064" s="3" t="s">
        <v>6765</v>
      </c>
      <c r="AD1064" s="4"/>
      <c r="AE1064" s="3" t="s">
        <v>6764</v>
      </c>
      <c r="AF1064" s="4"/>
      <c r="AG1064" s="3" t="s">
        <v>6763</v>
      </c>
      <c r="AH1064" s="4"/>
      <c r="AI1064" s="3" t="s">
        <v>6762</v>
      </c>
      <c r="AJ1064" s="4"/>
      <c r="AK1064" s="3" t="s">
        <v>6761</v>
      </c>
      <c r="AL1064" s="4"/>
      <c r="AM1064" s="3" t="s">
        <v>6760</v>
      </c>
      <c r="AN1064" s="4"/>
      <c r="AO1064" s="3" t="s">
        <v>6759</v>
      </c>
      <c r="AP1064" s="4"/>
      <c r="AQ1064" s="3" t="s">
        <v>6758</v>
      </c>
      <c r="AR1064" s="4" t="s">
        <v>6757</v>
      </c>
      <c r="AS1064" s="3" t="s">
        <v>6756</v>
      </c>
      <c r="AT1064" s="4"/>
      <c r="AU1064" s="3" t="s">
        <v>6755</v>
      </c>
      <c r="AV1064" s="4"/>
      <c r="AW1064" s="3" t="s">
        <v>6754</v>
      </c>
      <c r="AX1064" s="4"/>
      <c r="AY1064" s="3" t="s">
        <v>6753</v>
      </c>
      <c r="AZ1064" s="4"/>
      <c r="BA1064" s="3" t="s">
        <v>6752</v>
      </c>
      <c r="BB1064" s="4"/>
      <c r="BC1064" s="3" t="s">
        <v>6751</v>
      </c>
      <c r="BD1064" s="4"/>
      <c r="BE1064" s="3" t="s">
        <v>6750</v>
      </c>
      <c r="BF1064" s="4"/>
    </row>
    <row r="1065" spans="2:58" customFormat="1">
      <c r="B1065" t="str">
        <f>IFERROR(VLOOKUP(E1065,Swadesh!$C$6:$D$212,2,FALSE),"")</f>
        <v/>
      </c>
      <c r="D1065" t="s">
        <v>5913</v>
      </c>
      <c r="E1065" s="6" t="s">
        <v>6749</v>
      </c>
      <c r="F1065" s="5">
        <v>16.34</v>
      </c>
      <c r="G1065">
        <f t="shared" si="16"/>
        <v>3</v>
      </c>
      <c r="H1065" s="3" t="s">
        <v>6748</v>
      </c>
      <c r="I1065" s="4" t="s">
        <v>6747</v>
      </c>
      <c r="J1065" s="3" t="s">
        <v>6746</v>
      </c>
      <c r="K1065" s="4" t="s">
        <v>6745</v>
      </c>
      <c r="L1065" s="3" t="s">
        <v>6744</v>
      </c>
      <c r="M1065" s="4"/>
      <c r="N1065" s="3" t="s">
        <v>6743</v>
      </c>
      <c r="O1065" s="4"/>
      <c r="P1065" t="s">
        <v>907</v>
      </c>
      <c r="Q1065" s="3"/>
      <c r="R1065" s="4"/>
      <c r="S1065" t="s">
        <v>907</v>
      </c>
      <c r="T1065" s="3"/>
      <c r="U1065" s="4"/>
      <c r="V1065" s="3" t="s">
        <v>6742</v>
      </c>
      <c r="W1065" s="4"/>
      <c r="X1065" s="3" t="s">
        <v>6741</v>
      </c>
      <c r="Y1065" s="4"/>
      <c r="Z1065" t="s">
        <v>907</v>
      </c>
      <c r="AA1065" s="3"/>
      <c r="AB1065" s="4"/>
      <c r="AC1065" s="3" t="s">
        <v>6740</v>
      </c>
      <c r="AD1065" s="4"/>
      <c r="AE1065" s="3" t="s">
        <v>6739</v>
      </c>
      <c r="AF1065" s="4"/>
      <c r="AG1065" s="3" t="s">
        <v>6738</v>
      </c>
      <c r="AH1065" s="4" t="s">
        <v>5395</v>
      </c>
      <c r="AI1065" s="3" t="s">
        <v>6737</v>
      </c>
      <c r="AJ1065" s="4"/>
      <c r="AK1065" s="3" t="s">
        <v>6736</v>
      </c>
      <c r="AL1065" s="4"/>
      <c r="AM1065" s="3" t="s">
        <v>6735</v>
      </c>
      <c r="AN1065" s="4"/>
      <c r="AO1065" s="3" t="s">
        <v>6734</v>
      </c>
      <c r="AP1065" s="4" t="s">
        <v>6733</v>
      </c>
      <c r="AQ1065" s="3" t="s">
        <v>6732</v>
      </c>
      <c r="AR1065" s="4" t="s">
        <v>6731</v>
      </c>
      <c r="AS1065" s="3" t="s">
        <v>6730</v>
      </c>
      <c r="AT1065" s="4"/>
      <c r="AU1065" s="3" t="s">
        <v>6729</v>
      </c>
      <c r="AV1065" s="4"/>
      <c r="AW1065" s="3" t="s">
        <v>6728</v>
      </c>
      <c r="AX1065" s="4"/>
      <c r="AY1065" s="3" t="s">
        <v>6727</v>
      </c>
      <c r="AZ1065" s="4"/>
      <c r="BA1065" s="3" t="s">
        <v>6726</v>
      </c>
      <c r="BB1065" s="4"/>
      <c r="BC1065" s="3" t="s">
        <v>6725</v>
      </c>
      <c r="BD1065" s="4"/>
      <c r="BE1065" s="3" t="s">
        <v>6724</v>
      </c>
      <c r="BF1065" s="4"/>
    </row>
    <row r="1066" spans="2:58" customFormat="1">
      <c r="B1066" t="str">
        <f>IFERROR(VLOOKUP(E1066,Swadesh!$C$6:$D$212,2,FALSE),"")</f>
        <v/>
      </c>
      <c r="D1066" t="s">
        <v>5913</v>
      </c>
      <c r="E1066" s="6" t="s">
        <v>6723</v>
      </c>
      <c r="F1066" s="5">
        <v>16.350000000000001</v>
      </c>
      <c r="G1066">
        <f t="shared" si="16"/>
        <v>3</v>
      </c>
      <c r="H1066" s="3" t="s">
        <v>6722</v>
      </c>
      <c r="I1066" s="4"/>
      <c r="J1066" s="3" t="s">
        <v>6721</v>
      </c>
      <c r="K1066" s="4" t="s">
        <v>959</v>
      </c>
      <c r="L1066" s="3" t="s">
        <v>6720</v>
      </c>
      <c r="M1066" s="4"/>
      <c r="N1066" s="3" t="s">
        <v>6719</v>
      </c>
      <c r="O1066" s="4"/>
      <c r="P1066" t="s">
        <v>907</v>
      </c>
      <c r="Q1066" s="3"/>
      <c r="R1066" s="4"/>
      <c r="S1066" t="s">
        <v>907</v>
      </c>
      <c r="T1066" s="3" t="s">
        <v>6718</v>
      </c>
      <c r="U1066" s="4"/>
      <c r="V1066" s="3" t="s">
        <v>6717</v>
      </c>
      <c r="W1066" s="4"/>
      <c r="X1066" s="3" t="s">
        <v>6716</v>
      </c>
      <c r="Y1066" s="4"/>
      <c r="Z1066" t="s">
        <v>907</v>
      </c>
      <c r="AA1066" s="3" t="s">
        <v>6715</v>
      </c>
      <c r="AB1066" s="4"/>
      <c r="AC1066" s="3" t="s">
        <v>6714</v>
      </c>
      <c r="AD1066" s="4"/>
      <c r="AE1066" s="3" t="s">
        <v>6713</v>
      </c>
      <c r="AF1066" s="4"/>
      <c r="AG1066" s="3" t="s">
        <v>6712</v>
      </c>
      <c r="AH1066" s="4"/>
      <c r="AI1066" s="3" t="s">
        <v>6711</v>
      </c>
      <c r="AJ1066" s="4"/>
      <c r="AK1066" s="3" t="s">
        <v>6710</v>
      </c>
      <c r="AL1066" s="4"/>
      <c r="AM1066" s="3" t="s">
        <v>6709</v>
      </c>
      <c r="AN1066" s="4"/>
      <c r="AO1066" s="3" t="s">
        <v>6708</v>
      </c>
      <c r="AP1066" s="4"/>
      <c r="AQ1066" s="3" t="s">
        <v>6707</v>
      </c>
      <c r="AR1066" s="4"/>
      <c r="AS1066" s="3" t="s">
        <v>6706</v>
      </c>
      <c r="AT1066" s="4" t="s">
        <v>6705</v>
      </c>
      <c r="AU1066" s="3" t="s">
        <v>6704</v>
      </c>
      <c r="AV1066" s="4"/>
      <c r="AW1066" s="3" t="s">
        <v>6703</v>
      </c>
      <c r="AX1066" s="4"/>
      <c r="AY1066" s="3" t="s">
        <v>6702</v>
      </c>
      <c r="AZ1066" s="4"/>
      <c r="BA1066" s="3" t="s">
        <v>6701</v>
      </c>
      <c r="BB1066" s="4"/>
      <c r="BC1066" s="3" t="s">
        <v>6700</v>
      </c>
      <c r="BD1066" s="4"/>
      <c r="BE1066" s="3" t="s">
        <v>6699</v>
      </c>
      <c r="BF1066" s="4"/>
    </row>
    <row r="1067" spans="2:58" customFormat="1">
      <c r="B1067" t="str">
        <f>IFERROR(VLOOKUP(E1067,Swadesh!$C$6:$D$212,2,FALSE),"")</f>
        <v/>
      </c>
      <c r="D1067" t="s">
        <v>5913</v>
      </c>
      <c r="E1067" s="6" t="s">
        <v>6698</v>
      </c>
      <c r="F1067" s="5">
        <v>16.37</v>
      </c>
      <c r="G1067">
        <f t="shared" si="16"/>
        <v>3</v>
      </c>
      <c r="H1067" s="3" t="s">
        <v>6697</v>
      </c>
      <c r="I1067" s="4"/>
      <c r="J1067" s="3" t="s">
        <v>6696</v>
      </c>
      <c r="K1067" s="4"/>
      <c r="L1067" s="3" t="s">
        <v>6695</v>
      </c>
      <c r="M1067" s="4"/>
      <c r="N1067" s="3" t="s">
        <v>6694</v>
      </c>
      <c r="O1067" s="4"/>
      <c r="P1067" t="s">
        <v>907</v>
      </c>
      <c r="Q1067" s="3"/>
      <c r="R1067" s="4" t="s">
        <v>6693</v>
      </c>
      <c r="S1067" t="s">
        <v>907</v>
      </c>
      <c r="T1067" s="3" t="s">
        <v>6692</v>
      </c>
      <c r="U1067" s="4" t="s">
        <v>6691</v>
      </c>
      <c r="V1067" s="3" t="s">
        <v>6690</v>
      </c>
      <c r="W1067" s="4" t="s">
        <v>6689</v>
      </c>
      <c r="X1067" s="3" t="s">
        <v>6688</v>
      </c>
      <c r="Y1067" s="4"/>
      <c r="Z1067" t="s">
        <v>907</v>
      </c>
      <c r="AA1067" s="3" t="s">
        <v>6687</v>
      </c>
      <c r="AB1067" s="4" t="s">
        <v>6686</v>
      </c>
      <c r="AC1067" s="3" t="s">
        <v>6685</v>
      </c>
      <c r="AD1067" s="4"/>
      <c r="AE1067" s="3" t="s">
        <v>6684</v>
      </c>
      <c r="AF1067" s="4" t="s">
        <v>6683</v>
      </c>
      <c r="AG1067" s="3" t="s">
        <v>6682</v>
      </c>
      <c r="AH1067" s="4"/>
      <c r="AI1067" s="3" t="s">
        <v>6681</v>
      </c>
      <c r="AJ1067" s="4"/>
      <c r="AK1067" s="3" t="s">
        <v>6680</v>
      </c>
      <c r="AL1067" s="4"/>
      <c r="AM1067" s="3" t="s">
        <v>6679</v>
      </c>
      <c r="AN1067" s="4"/>
      <c r="AO1067" s="3" t="s">
        <v>6678</v>
      </c>
      <c r="AP1067" s="4"/>
      <c r="AQ1067" s="3" t="s">
        <v>6677</v>
      </c>
      <c r="AR1067" s="4"/>
      <c r="AS1067" s="3" t="s">
        <v>6676</v>
      </c>
      <c r="AT1067" s="4"/>
      <c r="AU1067" s="3" t="s">
        <v>6675</v>
      </c>
      <c r="AV1067" s="4"/>
      <c r="AW1067" s="3" t="s">
        <v>6674</v>
      </c>
      <c r="AX1067" s="4"/>
      <c r="AY1067" s="3" t="s">
        <v>6673</v>
      </c>
      <c r="AZ1067" s="4"/>
      <c r="BA1067" s="3" t="s">
        <v>6672</v>
      </c>
      <c r="BB1067" s="4"/>
      <c r="BC1067" s="3" t="s">
        <v>6671</v>
      </c>
      <c r="BD1067" s="4"/>
      <c r="BE1067" s="3" t="s">
        <v>6670</v>
      </c>
      <c r="BF1067" s="4"/>
    </row>
    <row r="1068" spans="2:58" customFormat="1">
      <c r="B1068" t="str">
        <f>IFERROR(VLOOKUP(E1068,Swadesh!$C$6:$D$212,2,FALSE),"")</f>
        <v/>
      </c>
      <c r="D1068" t="s">
        <v>5913</v>
      </c>
      <c r="E1068" s="6" t="s">
        <v>6669</v>
      </c>
      <c r="F1068" s="5">
        <v>16.38</v>
      </c>
      <c r="G1068">
        <f t="shared" si="16"/>
        <v>3</v>
      </c>
      <c r="H1068" s="3" t="s">
        <v>6668</v>
      </c>
      <c r="I1068" s="4"/>
      <c r="J1068" s="3" t="s">
        <v>6667</v>
      </c>
      <c r="K1068" s="4"/>
      <c r="L1068" s="3" t="s">
        <v>6666</v>
      </c>
      <c r="M1068" s="4"/>
      <c r="N1068" s="3" t="s">
        <v>6665</v>
      </c>
      <c r="O1068" s="4"/>
      <c r="P1068" t="s">
        <v>907</v>
      </c>
      <c r="Q1068" s="3"/>
      <c r="R1068" s="4"/>
      <c r="S1068" t="s">
        <v>907</v>
      </c>
      <c r="T1068" s="3" t="s">
        <v>6664</v>
      </c>
      <c r="U1068" s="4"/>
      <c r="V1068" s="3" t="s">
        <v>6663</v>
      </c>
      <c r="W1068" s="4"/>
      <c r="X1068" s="3" t="s">
        <v>6662</v>
      </c>
      <c r="Y1068" s="4"/>
      <c r="Z1068" t="s">
        <v>907</v>
      </c>
      <c r="AA1068" s="3" t="s">
        <v>6661</v>
      </c>
      <c r="AB1068" s="4" t="s">
        <v>6660</v>
      </c>
      <c r="AC1068" s="3" t="s">
        <v>6659</v>
      </c>
      <c r="AD1068" s="4"/>
      <c r="AE1068" s="3" t="s">
        <v>6658</v>
      </c>
      <c r="AF1068" s="4"/>
      <c r="AG1068" s="3" t="s">
        <v>6657</v>
      </c>
      <c r="AH1068" s="4"/>
      <c r="AI1068" s="3" t="s">
        <v>6656</v>
      </c>
      <c r="AJ1068" s="4"/>
      <c r="AK1068" s="3" t="s">
        <v>6655</v>
      </c>
      <c r="AL1068" s="4"/>
      <c r="AM1068" s="3" t="s">
        <v>6654</v>
      </c>
      <c r="AN1068" s="4"/>
      <c r="AO1068" s="3" t="s">
        <v>6653</v>
      </c>
      <c r="AP1068" s="4"/>
      <c r="AQ1068" s="3" t="s">
        <v>6652</v>
      </c>
      <c r="AR1068" s="4"/>
      <c r="AS1068" s="3" t="s">
        <v>6651</v>
      </c>
      <c r="AT1068" s="4"/>
      <c r="AU1068" s="3" t="s">
        <v>6650</v>
      </c>
      <c r="AV1068" s="4"/>
      <c r="AW1068" s="3" t="s">
        <v>6649</v>
      </c>
      <c r="AX1068" s="4"/>
      <c r="AY1068" s="3" t="s">
        <v>6648</v>
      </c>
      <c r="AZ1068" s="4"/>
      <c r="BA1068" s="3" t="s">
        <v>6647</v>
      </c>
      <c r="BB1068" s="4"/>
      <c r="BC1068" s="3" t="s">
        <v>6646</v>
      </c>
      <c r="BD1068" s="4"/>
      <c r="BE1068" s="3" t="s">
        <v>6645</v>
      </c>
      <c r="BF1068" s="4"/>
    </row>
    <row r="1069" spans="2:58" customFormat="1">
      <c r="B1069" t="str">
        <f>IFERROR(VLOOKUP(E1069,Swadesh!$C$6:$D$212,2,FALSE),"")</f>
        <v/>
      </c>
      <c r="D1069" t="s">
        <v>5913</v>
      </c>
      <c r="E1069" s="6" t="s">
        <v>6644</v>
      </c>
      <c r="F1069" s="5">
        <v>16.39</v>
      </c>
      <c r="G1069">
        <f t="shared" si="16"/>
        <v>3</v>
      </c>
      <c r="H1069" s="3" t="s">
        <v>6643</v>
      </c>
      <c r="I1069" s="4"/>
      <c r="J1069" s="3" t="s">
        <v>6642</v>
      </c>
      <c r="K1069" s="4" t="s">
        <v>959</v>
      </c>
      <c r="L1069" s="3" t="s">
        <v>6641</v>
      </c>
      <c r="M1069" s="4"/>
      <c r="N1069" s="3" t="s">
        <v>6640</v>
      </c>
      <c r="O1069" s="4"/>
      <c r="P1069" t="s">
        <v>907</v>
      </c>
      <c r="Q1069" s="3" t="s">
        <v>6639</v>
      </c>
      <c r="R1069" s="4"/>
      <c r="S1069" t="s">
        <v>907</v>
      </c>
      <c r="T1069" s="3" t="s">
        <v>6638</v>
      </c>
      <c r="U1069" s="4"/>
      <c r="V1069" s="3" t="s">
        <v>6637</v>
      </c>
      <c r="W1069" s="4"/>
      <c r="X1069" s="3" t="s">
        <v>6636</v>
      </c>
      <c r="Y1069" s="4"/>
      <c r="Z1069" t="s">
        <v>907</v>
      </c>
      <c r="AA1069" s="3" t="s">
        <v>6635</v>
      </c>
      <c r="AB1069" s="4"/>
      <c r="AC1069" s="3" t="s">
        <v>6634</v>
      </c>
      <c r="AD1069" s="4"/>
      <c r="AE1069" s="3" t="s">
        <v>6633</v>
      </c>
      <c r="AF1069" s="4" t="s">
        <v>6632</v>
      </c>
      <c r="AG1069" s="3" t="s">
        <v>6631</v>
      </c>
      <c r="AH1069" s="4"/>
      <c r="AI1069" s="3" t="s">
        <v>6630</v>
      </c>
      <c r="AJ1069" s="4"/>
      <c r="AK1069" s="3" t="s">
        <v>6629</v>
      </c>
      <c r="AL1069" s="4"/>
      <c r="AM1069" s="3" t="s">
        <v>6628</v>
      </c>
      <c r="AN1069" s="4"/>
      <c r="AO1069" s="3" t="s">
        <v>6627</v>
      </c>
      <c r="AP1069" s="4"/>
      <c r="AQ1069" s="3" t="s">
        <v>6626</v>
      </c>
      <c r="AR1069" s="4"/>
      <c r="AS1069" s="3" t="s">
        <v>6625</v>
      </c>
      <c r="AT1069" s="4"/>
      <c r="AU1069" s="3" t="s">
        <v>6624</v>
      </c>
      <c r="AV1069" s="4"/>
      <c r="AW1069" s="3" t="s">
        <v>6623</v>
      </c>
      <c r="AX1069" s="4"/>
      <c r="AY1069" s="3" t="s">
        <v>6622</v>
      </c>
      <c r="AZ1069" s="4"/>
      <c r="BA1069" s="3" t="s">
        <v>6621</v>
      </c>
      <c r="BB1069" s="4"/>
      <c r="BC1069" s="3" t="s">
        <v>6620</v>
      </c>
      <c r="BD1069" s="4"/>
      <c r="BE1069" s="3" t="s">
        <v>6619</v>
      </c>
      <c r="BF1069" s="4"/>
    </row>
    <row r="1070" spans="2:58" customFormat="1">
      <c r="B1070" t="str">
        <f>IFERROR(VLOOKUP(E1070,Swadesh!$C$6:$D$212,2,FALSE),"")</f>
        <v/>
      </c>
      <c r="D1070" t="s">
        <v>5913</v>
      </c>
      <c r="E1070" s="6" t="s">
        <v>6618</v>
      </c>
      <c r="F1070" s="5">
        <v>16.41</v>
      </c>
      <c r="G1070">
        <f t="shared" si="16"/>
        <v>3</v>
      </c>
      <c r="H1070" s="3" t="s">
        <v>6617</v>
      </c>
      <c r="I1070" s="4" t="s">
        <v>6616</v>
      </c>
      <c r="J1070" s="3" t="s">
        <v>6615</v>
      </c>
      <c r="K1070" s="4" t="s">
        <v>6614</v>
      </c>
      <c r="L1070" s="3" t="s">
        <v>6613</v>
      </c>
      <c r="M1070" s="4"/>
      <c r="N1070" s="3" t="s">
        <v>6612</v>
      </c>
      <c r="O1070" s="4"/>
      <c r="P1070" t="s">
        <v>907</v>
      </c>
      <c r="Q1070" s="3"/>
      <c r="R1070" s="4"/>
      <c r="S1070" t="s">
        <v>907</v>
      </c>
      <c r="T1070" s="3" t="s">
        <v>6611</v>
      </c>
      <c r="U1070" s="4"/>
      <c r="V1070" s="3" t="s">
        <v>6610</v>
      </c>
      <c r="W1070" s="4"/>
      <c r="X1070" s="3" t="s">
        <v>6609</v>
      </c>
      <c r="Y1070" s="4"/>
      <c r="Z1070" t="s">
        <v>907</v>
      </c>
      <c r="AA1070" s="3" t="s">
        <v>6608</v>
      </c>
      <c r="AB1070" s="4" t="s">
        <v>6607</v>
      </c>
      <c r="AC1070" s="3" t="s">
        <v>6606</v>
      </c>
      <c r="AD1070" s="4"/>
      <c r="AE1070" s="3" t="s">
        <v>6605</v>
      </c>
      <c r="AF1070" s="4"/>
      <c r="AG1070" s="3" t="s">
        <v>6604</v>
      </c>
      <c r="AH1070" s="4"/>
      <c r="AI1070" s="3" t="s">
        <v>6603</v>
      </c>
      <c r="AJ1070" s="4"/>
      <c r="AK1070" s="3" t="s">
        <v>6602</v>
      </c>
      <c r="AL1070" s="4"/>
      <c r="AM1070" s="3" t="s">
        <v>6601</v>
      </c>
      <c r="AN1070" s="4"/>
      <c r="AO1070" s="3" t="s">
        <v>6600</v>
      </c>
      <c r="AP1070" s="4"/>
      <c r="AQ1070" s="3" t="s">
        <v>6599</v>
      </c>
      <c r="AR1070" s="4" t="s">
        <v>5188</v>
      </c>
      <c r="AS1070" s="3" t="s">
        <v>6598</v>
      </c>
      <c r="AT1070" s="4" t="s">
        <v>6597</v>
      </c>
      <c r="AU1070" s="3" t="s">
        <v>6596</v>
      </c>
      <c r="AV1070" s="4"/>
      <c r="AW1070" s="3" t="s">
        <v>6595</v>
      </c>
      <c r="AX1070" s="4"/>
      <c r="AY1070" s="3" t="s">
        <v>6594</v>
      </c>
      <c r="AZ1070" s="4"/>
      <c r="BA1070" s="3" t="s">
        <v>6593</v>
      </c>
      <c r="BB1070" s="4"/>
      <c r="BC1070" s="3" t="s">
        <v>6592</v>
      </c>
      <c r="BD1070" s="4"/>
      <c r="BE1070" s="3" t="s">
        <v>6591</v>
      </c>
      <c r="BF1070" s="4"/>
    </row>
    <row r="1071" spans="2:58" customFormat="1">
      <c r="B1071" t="str">
        <f>IFERROR(VLOOKUP(E1071,Swadesh!$C$6:$D$212,2,FALSE),"")</f>
        <v/>
      </c>
      <c r="D1071" t="s">
        <v>5913</v>
      </c>
      <c r="E1071" s="6" t="s">
        <v>6590</v>
      </c>
      <c r="F1071" s="5">
        <v>16.420000000000002</v>
      </c>
      <c r="G1071">
        <f t="shared" si="16"/>
        <v>3</v>
      </c>
      <c r="H1071" s="3" t="s">
        <v>6589</v>
      </c>
      <c r="I1071" s="4"/>
      <c r="J1071" s="3" t="s">
        <v>6588</v>
      </c>
      <c r="K1071" s="4"/>
      <c r="L1071" s="3" t="s">
        <v>6587</v>
      </c>
      <c r="M1071" s="4"/>
      <c r="N1071" s="3" t="s">
        <v>6586</v>
      </c>
      <c r="O1071" s="4"/>
      <c r="P1071" t="s">
        <v>907</v>
      </c>
      <c r="Q1071" s="3" t="s">
        <v>6585</v>
      </c>
      <c r="R1071" s="4"/>
      <c r="S1071" t="s">
        <v>907</v>
      </c>
      <c r="T1071" s="3" t="s">
        <v>6584</v>
      </c>
      <c r="U1071" s="4" t="s">
        <v>6583</v>
      </c>
      <c r="V1071" s="3" t="s">
        <v>6582</v>
      </c>
      <c r="W1071" s="4"/>
      <c r="X1071" s="3" t="s">
        <v>6581</v>
      </c>
      <c r="Y1071" s="4"/>
      <c r="Z1071" t="s">
        <v>907</v>
      </c>
      <c r="AA1071" s="3" t="s">
        <v>6580</v>
      </c>
      <c r="AB1071" s="4" t="s">
        <v>6579</v>
      </c>
      <c r="AC1071" s="3" t="s">
        <v>6578</v>
      </c>
      <c r="AD1071" s="4"/>
      <c r="AE1071" s="3" t="s">
        <v>6577</v>
      </c>
      <c r="AF1071" s="4"/>
      <c r="AG1071" s="3" t="s">
        <v>6576</v>
      </c>
      <c r="AH1071" s="4"/>
      <c r="AI1071" s="3" t="s">
        <v>6575</v>
      </c>
      <c r="AJ1071" s="4" t="s">
        <v>6574</v>
      </c>
      <c r="AK1071" s="3" t="s">
        <v>6573</v>
      </c>
      <c r="AL1071" s="4"/>
      <c r="AM1071" s="3" t="s">
        <v>6572</v>
      </c>
      <c r="AN1071" s="4"/>
      <c r="AO1071" s="3" t="s">
        <v>6571</v>
      </c>
      <c r="AP1071" s="4"/>
      <c r="AQ1071" s="3" t="s">
        <v>6570</v>
      </c>
      <c r="AR1071" s="4"/>
      <c r="AS1071" s="3" t="s">
        <v>6569</v>
      </c>
      <c r="AT1071" s="4" t="s">
        <v>6568</v>
      </c>
      <c r="AU1071" s="3" t="s">
        <v>6567</v>
      </c>
      <c r="AV1071" s="4"/>
      <c r="AW1071" s="3" t="s">
        <v>6566</v>
      </c>
      <c r="AX1071" s="4"/>
      <c r="AY1071" s="3" t="s">
        <v>6565</v>
      </c>
      <c r="AZ1071" s="4"/>
      <c r="BA1071" s="3" t="s">
        <v>6564</v>
      </c>
      <c r="BB1071" s="4"/>
      <c r="BC1071" s="3" t="s">
        <v>6563</v>
      </c>
      <c r="BD1071" s="4" t="s">
        <v>6562</v>
      </c>
      <c r="BE1071" s="3" t="s">
        <v>6561</v>
      </c>
      <c r="BF1071" s="4"/>
    </row>
    <row r="1072" spans="2:58" customFormat="1">
      <c r="B1072" t="str">
        <f>IFERROR(VLOOKUP(E1072,Swadesh!$C$6:$D$212,2,FALSE),"")</f>
        <v/>
      </c>
      <c r="D1072" t="s">
        <v>5913</v>
      </c>
      <c r="E1072" s="6" t="s">
        <v>6560</v>
      </c>
      <c r="F1072" s="5">
        <v>16.440000000000001</v>
      </c>
      <c r="G1072">
        <f t="shared" si="16"/>
        <v>3</v>
      </c>
      <c r="H1072" s="3" t="s">
        <v>6559</v>
      </c>
      <c r="I1072" s="4"/>
      <c r="J1072" s="3" t="s">
        <v>6558</v>
      </c>
      <c r="K1072" s="4" t="s">
        <v>6557</v>
      </c>
      <c r="L1072" s="3" t="s">
        <v>6556</v>
      </c>
      <c r="M1072" s="4"/>
      <c r="N1072" s="3" t="s">
        <v>6555</v>
      </c>
      <c r="O1072" s="4"/>
      <c r="P1072" t="s">
        <v>907</v>
      </c>
      <c r="Q1072" s="3"/>
      <c r="R1072" s="4"/>
      <c r="S1072" t="s">
        <v>907</v>
      </c>
      <c r="T1072" s="3" t="s">
        <v>6554</v>
      </c>
      <c r="U1072" s="4"/>
      <c r="V1072" s="3" t="s">
        <v>6553</v>
      </c>
      <c r="W1072" s="4"/>
      <c r="X1072" s="3" t="s">
        <v>6552</v>
      </c>
      <c r="Y1072" s="4"/>
      <c r="Z1072" t="s">
        <v>907</v>
      </c>
      <c r="AA1072" s="3" t="s">
        <v>6551</v>
      </c>
      <c r="AB1072" s="4"/>
      <c r="AC1072" s="3" t="s">
        <v>6550</v>
      </c>
      <c r="AD1072" s="4"/>
      <c r="AE1072" s="3" t="s">
        <v>6549</v>
      </c>
      <c r="AF1072" s="4"/>
      <c r="AG1072" s="3" t="s">
        <v>6548</v>
      </c>
      <c r="AH1072" s="4"/>
      <c r="AI1072" s="3" t="s">
        <v>6547</v>
      </c>
      <c r="AJ1072" s="4"/>
      <c r="AK1072" s="3" t="s">
        <v>6546</v>
      </c>
      <c r="AL1072" s="4"/>
      <c r="AM1072" s="3" t="s">
        <v>6545</v>
      </c>
      <c r="AN1072" s="4"/>
      <c r="AO1072" s="3" t="s">
        <v>6544</v>
      </c>
      <c r="AP1072" s="4"/>
      <c r="AQ1072" s="3" t="s">
        <v>6543</v>
      </c>
      <c r="AR1072" s="4" t="s">
        <v>6542</v>
      </c>
      <c r="AS1072" s="3" t="s">
        <v>6541</v>
      </c>
      <c r="AT1072" s="4" t="s">
        <v>6540</v>
      </c>
      <c r="AU1072" s="3" t="s">
        <v>6539</v>
      </c>
      <c r="AV1072" s="4"/>
      <c r="AW1072" s="3" t="s">
        <v>6538</v>
      </c>
      <c r="AX1072" s="4"/>
      <c r="AY1072" s="3" t="s">
        <v>6537</v>
      </c>
      <c r="AZ1072" s="4"/>
      <c r="BA1072" s="3" t="s">
        <v>6536</v>
      </c>
      <c r="BB1072" s="4"/>
      <c r="BC1072" s="3" t="s">
        <v>6535</v>
      </c>
      <c r="BD1072" s="4"/>
      <c r="BE1072" s="3" t="s">
        <v>6534</v>
      </c>
      <c r="BF1072" s="4"/>
    </row>
    <row r="1073" spans="2:57" customFormat="1">
      <c r="B1073" t="str">
        <f>IFERROR(VLOOKUP(E1073,Swadesh!$C$6:$D$212,2,FALSE),"")</f>
        <v/>
      </c>
      <c r="D1073" t="s">
        <v>5913</v>
      </c>
      <c r="E1073" s="6" t="s">
        <v>6533</v>
      </c>
      <c r="F1073" s="5">
        <v>16.45</v>
      </c>
      <c r="G1073">
        <f t="shared" si="16"/>
        <v>3</v>
      </c>
      <c r="H1073" s="3" t="s">
        <v>6532</v>
      </c>
      <c r="I1073" s="4"/>
      <c r="J1073" s="3" t="s">
        <v>6531</v>
      </c>
      <c r="K1073" s="4"/>
      <c r="L1073" s="3" t="s">
        <v>6530</v>
      </c>
      <c r="M1073" s="4"/>
      <c r="N1073" s="3" t="s">
        <v>6529</v>
      </c>
      <c r="O1073" s="4"/>
      <c r="P1073" t="s">
        <v>907</v>
      </c>
      <c r="Q1073" s="3"/>
      <c r="R1073" s="4" t="s">
        <v>6528</v>
      </c>
      <c r="S1073" t="s">
        <v>907</v>
      </c>
      <c r="T1073" s="3" t="s">
        <v>6527</v>
      </c>
      <c r="U1073" s="4"/>
      <c r="V1073" s="3" t="s">
        <v>6526</v>
      </c>
      <c r="W1073" s="4"/>
      <c r="X1073" s="3" t="s">
        <v>6525</v>
      </c>
      <c r="Y1073" s="4"/>
      <c r="Z1073" t="s">
        <v>907</v>
      </c>
      <c r="AA1073" s="3" t="s">
        <v>6524</v>
      </c>
      <c r="AB1073" s="4" t="s">
        <v>6523</v>
      </c>
      <c r="AC1073" s="3" t="s">
        <v>6522</v>
      </c>
      <c r="AD1073" s="4"/>
      <c r="AE1073" s="3" t="s">
        <v>6521</v>
      </c>
      <c r="AF1073" s="4"/>
      <c r="AG1073" s="3" t="s">
        <v>6520</v>
      </c>
      <c r="AH1073" s="4"/>
      <c r="AI1073" s="3" t="s">
        <v>6519</v>
      </c>
      <c r="AJ1073" s="4"/>
      <c r="AK1073" s="3" t="s">
        <v>6518</v>
      </c>
      <c r="AL1073" s="4"/>
      <c r="AM1073" s="3" t="s">
        <v>6517</v>
      </c>
      <c r="AN1073" s="4"/>
      <c r="AO1073" s="3" t="s">
        <v>6516</v>
      </c>
      <c r="AP1073" s="4"/>
      <c r="AQ1073" s="3" t="s">
        <v>6515</v>
      </c>
      <c r="AR1073" s="4"/>
      <c r="AS1073" s="3" t="s">
        <v>6514</v>
      </c>
      <c r="AT1073" s="4" t="s">
        <v>6513</v>
      </c>
      <c r="AU1073" s="3" t="s">
        <v>6512</v>
      </c>
      <c r="AV1073" s="4"/>
      <c r="AW1073" s="3" t="s">
        <v>6511</v>
      </c>
      <c r="AX1073" s="4"/>
      <c r="AY1073" s="3" t="s">
        <v>6510</v>
      </c>
      <c r="AZ1073" s="4"/>
      <c r="BA1073" s="3" t="s">
        <v>6509</v>
      </c>
      <c r="BB1073" s="4"/>
      <c r="BC1073" s="3" t="s">
        <v>6508</v>
      </c>
      <c r="BD1073" s="4"/>
      <c r="BE1073" s="3" t="s">
        <v>6507</v>
      </c>
    </row>
    <row r="1074" spans="2:57" customFormat="1">
      <c r="B1074" t="str">
        <f>IFERROR(VLOOKUP(E1074,Swadesh!$C$6:$D$212,2,FALSE),"")</f>
        <v/>
      </c>
      <c r="D1074" t="s">
        <v>5913</v>
      </c>
      <c r="E1074" s="6" t="s">
        <v>6506</v>
      </c>
      <c r="F1074" s="5">
        <v>16.48</v>
      </c>
      <c r="G1074">
        <f t="shared" si="16"/>
        <v>3</v>
      </c>
      <c r="H1074" s="3" t="s">
        <v>6505</v>
      </c>
      <c r="I1074" s="4"/>
      <c r="J1074" s="3" t="s">
        <v>6504</v>
      </c>
      <c r="K1074" s="4" t="s">
        <v>6503</v>
      </c>
      <c r="L1074" s="3" t="s">
        <v>6502</v>
      </c>
      <c r="M1074" s="4"/>
      <c r="N1074" s="3" t="s">
        <v>6501</v>
      </c>
      <c r="O1074" s="4"/>
      <c r="P1074" t="s">
        <v>907</v>
      </c>
      <c r="Q1074" s="3"/>
      <c r="R1074" s="4"/>
      <c r="S1074" t="s">
        <v>907</v>
      </c>
      <c r="T1074" s="3"/>
      <c r="U1074" s="4"/>
      <c r="V1074" s="3" t="s">
        <v>6500</v>
      </c>
      <c r="W1074" s="4"/>
      <c r="X1074" s="3" t="s">
        <v>6499</v>
      </c>
      <c r="Y1074" s="4"/>
      <c r="Z1074" t="s">
        <v>907</v>
      </c>
      <c r="AA1074" s="3" t="s">
        <v>6498</v>
      </c>
      <c r="AB1074" s="4"/>
      <c r="AC1074" s="3" t="s">
        <v>6497</v>
      </c>
      <c r="AD1074" s="4"/>
      <c r="AE1074" s="3" t="s">
        <v>6496</v>
      </c>
      <c r="AF1074" s="4" t="s">
        <v>6495</v>
      </c>
      <c r="AG1074" s="3" t="s">
        <v>6494</v>
      </c>
      <c r="AH1074" s="4"/>
      <c r="AI1074" s="3" t="s">
        <v>6493</v>
      </c>
      <c r="AJ1074" s="4"/>
      <c r="AK1074" s="3" t="s">
        <v>6492</v>
      </c>
      <c r="AL1074" s="4"/>
      <c r="AM1074" s="3" t="s">
        <v>6491</v>
      </c>
      <c r="AN1074" s="4"/>
      <c r="AO1074" s="3" t="s">
        <v>6490</v>
      </c>
      <c r="AP1074" s="4"/>
      <c r="AQ1074" s="3" t="s">
        <v>6489</v>
      </c>
      <c r="AR1074" s="4"/>
      <c r="AS1074" s="3" t="s">
        <v>6488</v>
      </c>
      <c r="AT1074" s="4" t="s">
        <v>6487</v>
      </c>
      <c r="AU1074" s="3" t="s">
        <v>6486</v>
      </c>
      <c r="AV1074" s="4"/>
      <c r="AW1074" s="3" t="s">
        <v>6485</v>
      </c>
      <c r="AX1074" s="4"/>
      <c r="AY1074" s="3" t="s">
        <v>6484</v>
      </c>
      <c r="AZ1074" s="4"/>
      <c r="BA1074" s="3" t="s">
        <v>6483</v>
      </c>
      <c r="BB1074" s="4"/>
      <c r="BC1074" s="3" t="s">
        <v>6482</v>
      </c>
      <c r="BD1074" s="4"/>
      <c r="BE1074" s="3" t="s">
        <v>6481</v>
      </c>
    </row>
    <row r="1075" spans="2:57" customFormat="1">
      <c r="B1075" t="str">
        <f>IFERROR(VLOOKUP(E1075,Swadesh!$C$6:$D$212,2,FALSE),"")</f>
        <v/>
      </c>
      <c r="D1075" t="s">
        <v>5913</v>
      </c>
      <c r="E1075" s="6" t="s">
        <v>6480</v>
      </c>
      <c r="F1075" s="5">
        <v>16.510000000000002</v>
      </c>
      <c r="G1075">
        <f t="shared" si="16"/>
        <v>3</v>
      </c>
      <c r="H1075" s="3" t="s">
        <v>6479</v>
      </c>
      <c r="I1075" s="4"/>
      <c r="J1075" s="3" t="s">
        <v>6478</v>
      </c>
      <c r="K1075" s="4"/>
      <c r="L1075" s="3" t="s">
        <v>6477</v>
      </c>
      <c r="M1075" s="4"/>
      <c r="N1075" s="3" t="s">
        <v>6476</v>
      </c>
      <c r="O1075" s="4"/>
      <c r="P1075" t="s">
        <v>907</v>
      </c>
      <c r="Q1075" s="3"/>
      <c r="R1075" s="4"/>
      <c r="S1075" t="s">
        <v>907</v>
      </c>
      <c r="T1075" s="3"/>
      <c r="U1075" s="4"/>
      <c r="V1075" s="3" t="s">
        <v>6475</v>
      </c>
      <c r="W1075" s="4"/>
      <c r="X1075" s="3" t="s">
        <v>6474</v>
      </c>
      <c r="Y1075" s="4"/>
      <c r="Z1075" t="s">
        <v>907</v>
      </c>
      <c r="AA1075" s="3" t="s">
        <v>6473</v>
      </c>
      <c r="AB1075" s="4"/>
      <c r="AC1075" s="3" t="s">
        <v>6472</v>
      </c>
      <c r="AD1075" s="4"/>
      <c r="AE1075" s="3" t="s">
        <v>6471</v>
      </c>
      <c r="AF1075" s="4"/>
      <c r="AG1075" s="3" t="s">
        <v>6470</v>
      </c>
      <c r="AH1075" s="4"/>
      <c r="AI1075" s="3" t="s">
        <v>6469</v>
      </c>
      <c r="AJ1075" s="4"/>
      <c r="AK1075" s="3" t="s">
        <v>5799</v>
      </c>
      <c r="AL1075" s="4"/>
      <c r="AM1075" s="3" t="s">
        <v>6468</v>
      </c>
      <c r="AN1075" s="4"/>
      <c r="AO1075" s="3" t="s">
        <v>6467</v>
      </c>
      <c r="AP1075" s="4"/>
      <c r="AQ1075" s="3" t="s">
        <v>6466</v>
      </c>
      <c r="AR1075" s="4"/>
      <c r="AS1075" s="3" t="s">
        <v>6465</v>
      </c>
      <c r="AT1075" s="4"/>
      <c r="AU1075" s="3" t="s">
        <v>6464</v>
      </c>
      <c r="AV1075" s="4"/>
      <c r="AW1075" s="3" t="s">
        <v>6463</v>
      </c>
      <c r="AX1075" s="4"/>
      <c r="AY1075" s="3" t="s">
        <v>6462</v>
      </c>
      <c r="AZ1075" s="4"/>
      <c r="BA1075" s="3" t="s">
        <v>6461</v>
      </c>
      <c r="BB1075" s="4"/>
      <c r="BC1075" s="3" t="s">
        <v>6460</v>
      </c>
      <c r="BD1075" s="4"/>
      <c r="BE1075" s="3" t="s">
        <v>6459</v>
      </c>
    </row>
    <row r="1076" spans="2:57" customFormat="1">
      <c r="B1076" t="str">
        <f>IFERROR(VLOOKUP(E1076,Swadesh!$C$6:$D$212,2,FALSE),"")</f>
        <v/>
      </c>
      <c r="D1076" t="s">
        <v>5913</v>
      </c>
      <c r="E1076" s="6" t="s">
        <v>6458</v>
      </c>
      <c r="F1076" s="5">
        <v>16.52</v>
      </c>
      <c r="G1076">
        <f t="shared" si="16"/>
        <v>3</v>
      </c>
      <c r="H1076" s="3" t="s">
        <v>6457</v>
      </c>
      <c r="I1076" s="4"/>
      <c r="J1076" s="3" t="s">
        <v>6456</v>
      </c>
      <c r="K1076" s="4" t="s">
        <v>1129</v>
      </c>
      <c r="L1076" s="3" t="s">
        <v>6455</v>
      </c>
      <c r="M1076" s="4"/>
      <c r="N1076" s="3" t="s">
        <v>6454</v>
      </c>
      <c r="O1076" s="4"/>
      <c r="P1076" t="s">
        <v>907</v>
      </c>
      <c r="Q1076" s="3"/>
      <c r="R1076" s="4"/>
      <c r="S1076" t="s">
        <v>907</v>
      </c>
      <c r="T1076" s="3" t="s">
        <v>6453</v>
      </c>
      <c r="U1076" s="4"/>
      <c r="V1076" s="3" t="s">
        <v>6452</v>
      </c>
      <c r="W1076" s="4"/>
      <c r="X1076" s="3" t="s">
        <v>6451</v>
      </c>
      <c r="Y1076" s="4"/>
      <c r="Z1076" t="s">
        <v>907</v>
      </c>
      <c r="AA1076" s="3" t="s">
        <v>6450</v>
      </c>
      <c r="AB1076" s="4"/>
      <c r="AC1076" s="3" t="s">
        <v>6449</v>
      </c>
      <c r="AD1076" s="4"/>
      <c r="AE1076" s="3" t="s">
        <v>6448</v>
      </c>
      <c r="AF1076" s="4"/>
      <c r="AG1076" s="3" t="s">
        <v>6447</v>
      </c>
      <c r="AH1076" s="4" t="s">
        <v>6446</v>
      </c>
      <c r="AI1076" s="3" t="s">
        <v>6445</v>
      </c>
      <c r="AJ1076" s="4"/>
      <c r="AK1076" s="3" t="s">
        <v>6444</v>
      </c>
      <c r="AL1076" s="4"/>
      <c r="AM1076" s="3" t="s">
        <v>6443</v>
      </c>
      <c r="AN1076" s="4"/>
      <c r="AO1076" s="3" t="s">
        <v>6442</v>
      </c>
      <c r="AP1076" s="4"/>
      <c r="AQ1076" s="3" t="s">
        <v>6441</v>
      </c>
      <c r="AR1076" s="4"/>
      <c r="AS1076" s="3" t="s">
        <v>6440</v>
      </c>
      <c r="AT1076" s="4" t="s">
        <v>6439</v>
      </c>
      <c r="AU1076" s="3" t="s">
        <v>6438</v>
      </c>
      <c r="AV1076" s="4"/>
      <c r="AW1076" s="3" t="s">
        <v>6437</v>
      </c>
      <c r="AX1076" s="4"/>
      <c r="AY1076" s="3" t="s">
        <v>6436</v>
      </c>
      <c r="AZ1076" s="4"/>
      <c r="BA1076" s="3" t="s">
        <v>6435</v>
      </c>
      <c r="BB1076" s="4"/>
      <c r="BC1076" s="3" t="s">
        <v>6434</v>
      </c>
      <c r="BD1076" s="4"/>
      <c r="BE1076" s="3" t="s">
        <v>6433</v>
      </c>
    </row>
    <row r="1077" spans="2:57" customFormat="1">
      <c r="B1077" t="str">
        <f>IFERROR(VLOOKUP(E1077,Swadesh!$C$6:$D$212,2,FALSE),"")</f>
        <v/>
      </c>
      <c r="D1077" t="s">
        <v>5913</v>
      </c>
      <c r="E1077" s="6" t="s">
        <v>6432</v>
      </c>
      <c r="F1077" s="5">
        <v>16.53</v>
      </c>
      <c r="G1077">
        <f t="shared" si="16"/>
        <v>3</v>
      </c>
      <c r="H1077" s="3" t="s">
        <v>6431</v>
      </c>
      <c r="I1077" s="4"/>
      <c r="J1077" s="3" t="s">
        <v>6430</v>
      </c>
      <c r="K1077" s="4" t="s">
        <v>6429</v>
      </c>
      <c r="L1077" s="3" t="s">
        <v>6428</v>
      </c>
      <c r="M1077" s="4"/>
      <c r="N1077" s="3" t="s">
        <v>6427</v>
      </c>
      <c r="O1077" s="4"/>
      <c r="P1077" t="s">
        <v>907</v>
      </c>
      <c r="Q1077" s="3"/>
      <c r="R1077" s="4" t="s">
        <v>6426</v>
      </c>
      <c r="S1077" t="s">
        <v>907</v>
      </c>
      <c r="T1077" s="3" t="s">
        <v>6425</v>
      </c>
      <c r="U1077" s="4"/>
      <c r="V1077" s="3" t="s">
        <v>6424</v>
      </c>
      <c r="W1077" s="4"/>
      <c r="X1077" s="3" t="s">
        <v>6423</v>
      </c>
      <c r="Y1077" s="4"/>
      <c r="Z1077" t="s">
        <v>907</v>
      </c>
      <c r="AA1077" s="3" t="s">
        <v>6422</v>
      </c>
      <c r="AB1077" s="4"/>
      <c r="AC1077" s="3" t="s">
        <v>6421</v>
      </c>
      <c r="AD1077" s="4"/>
      <c r="AE1077" s="3" t="s">
        <v>6420</v>
      </c>
      <c r="AF1077" s="4" t="s">
        <v>6419</v>
      </c>
      <c r="AG1077" s="3" t="s">
        <v>6418</v>
      </c>
      <c r="AH1077" s="4"/>
      <c r="AI1077" s="3" t="s">
        <v>6417</v>
      </c>
      <c r="AJ1077" s="4"/>
      <c r="AK1077" s="3" t="s">
        <v>6416</v>
      </c>
      <c r="AL1077" s="4"/>
      <c r="AM1077" s="3" t="s">
        <v>6415</v>
      </c>
      <c r="AN1077" s="4"/>
      <c r="AO1077" s="3" t="s">
        <v>6414</v>
      </c>
      <c r="AP1077" s="4"/>
      <c r="AQ1077" s="3" t="s">
        <v>6413</v>
      </c>
      <c r="AR1077" s="4"/>
      <c r="AS1077" s="3" t="s">
        <v>6412</v>
      </c>
      <c r="AT1077" s="4" t="s">
        <v>6411</v>
      </c>
      <c r="AU1077" s="3" t="s">
        <v>6410</v>
      </c>
      <c r="AV1077" s="4"/>
      <c r="AW1077" s="3" t="s">
        <v>6409</v>
      </c>
      <c r="AX1077" s="4"/>
      <c r="AY1077" s="3" t="s">
        <v>6408</v>
      </c>
      <c r="AZ1077" s="4"/>
      <c r="BA1077" s="3" t="s">
        <v>6407</v>
      </c>
      <c r="BB1077" s="4"/>
      <c r="BC1077" s="3" t="s">
        <v>6406</v>
      </c>
      <c r="BD1077" s="4"/>
      <c r="BE1077" s="3" t="s">
        <v>6405</v>
      </c>
    </row>
    <row r="1078" spans="2:57" customFormat="1">
      <c r="B1078" t="str">
        <f>IFERROR(VLOOKUP(E1078,Swadesh!$C$6:$D$212,2,FALSE),"")</f>
        <v/>
      </c>
      <c r="D1078" t="s">
        <v>5913</v>
      </c>
      <c r="E1078" s="6" t="s">
        <v>6391</v>
      </c>
      <c r="F1078" s="5">
        <v>16.54</v>
      </c>
      <c r="G1078">
        <f t="shared" si="16"/>
        <v>3</v>
      </c>
      <c r="H1078" s="3" t="s">
        <v>6404</v>
      </c>
      <c r="I1078" s="4"/>
      <c r="J1078" s="3" t="s">
        <v>6403</v>
      </c>
      <c r="K1078" s="4" t="s">
        <v>6402</v>
      </c>
      <c r="L1078" s="3" t="s">
        <v>6401</v>
      </c>
      <c r="M1078" s="4"/>
      <c r="N1078" s="3" t="s">
        <v>6400</v>
      </c>
      <c r="O1078" s="4"/>
      <c r="P1078" t="s">
        <v>907</v>
      </c>
      <c r="Q1078" s="3"/>
      <c r="R1078" s="4"/>
      <c r="S1078" t="s">
        <v>907</v>
      </c>
      <c r="T1078" s="3"/>
      <c r="U1078" s="4"/>
      <c r="V1078" s="3"/>
      <c r="W1078" s="4"/>
      <c r="X1078" s="3" t="s">
        <v>6399</v>
      </c>
      <c r="Y1078" s="4"/>
      <c r="Z1078" t="s">
        <v>907</v>
      </c>
      <c r="AA1078" s="3" t="s">
        <v>6398</v>
      </c>
      <c r="AB1078" s="4" t="s">
        <v>6397</v>
      </c>
      <c r="AC1078" s="3" t="s">
        <v>6396</v>
      </c>
      <c r="AD1078" s="4"/>
      <c r="AE1078" s="3" t="s">
        <v>6395</v>
      </c>
      <c r="AF1078" s="4"/>
      <c r="AG1078" s="3" t="s">
        <v>6394</v>
      </c>
      <c r="AH1078" s="4"/>
      <c r="AI1078" s="3" t="s">
        <v>6393</v>
      </c>
      <c r="AJ1078" s="4"/>
      <c r="AK1078" s="3" t="s">
        <v>6392</v>
      </c>
      <c r="AL1078" s="4"/>
      <c r="AM1078" s="3" t="s">
        <v>6391</v>
      </c>
      <c r="AN1078" s="4"/>
      <c r="AO1078" s="3" t="s">
        <v>6390</v>
      </c>
      <c r="AP1078" s="4"/>
      <c r="AQ1078" s="3" t="s">
        <v>6389</v>
      </c>
      <c r="AR1078" s="4"/>
      <c r="AS1078" s="3" t="s">
        <v>6388</v>
      </c>
      <c r="AT1078" s="4"/>
      <c r="AU1078" s="3" t="s">
        <v>6387</v>
      </c>
      <c r="AV1078" s="4"/>
      <c r="AW1078" s="3" t="s">
        <v>6386</v>
      </c>
      <c r="AX1078" s="4"/>
      <c r="AY1078" s="3" t="s">
        <v>6385</v>
      </c>
      <c r="AZ1078" s="4"/>
      <c r="BA1078" s="3" t="s">
        <v>6384</v>
      </c>
      <c r="BB1078" s="4"/>
      <c r="BC1078" s="3" t="s">
        <v>6383</v>
      </c>
      <c r="BD1078" s="4"/>
      <c r="BE1078" s="3" t="s">
        <v>6382</v>
      </c>
    </row>
    <row r="1079" spans="2:57" customFormat="1">
      <c r="B1079" t="str">
        <f>IFERROR(VLOOKUP(E1079,Swadesh!$C$6:$D$212,2,FALSE),"")</f>
        <v/>
      </c>
      <c r="D1079" t="s">
        <v>5913</v>
      </c>
      <c r="E1079" s="6" t="s">
        <v>6381</v>
      </c>
      <c r="F1079" s="5">
        <v>16.62</v>
      </c>
      <c r="G1079">
        <f t="shared" si="16"/>
        <v>3</v>
      </c>
      <c r="H1079" s="3" t="s">
        <v>6380</v>
      </c>
      <c r="I1079" s="4"/>
      <c r="J1079" s="3" t="s">
        <v>6379</v>
      </c>
      <c r="K1079" s="4"/>
      <c r="L1079" s="3" t="s">
        <v>6378</v>
      </c>
      <c r="M1079" s="4"/>
      <c r="N1079" s="3" t="s">
        <v>6377</v>
      </c>
      <c r="O1079" s="4"/>
      <c r="P1079" t="s">
        <v>907</v>
      </c>
      <c r="Q1079" s="3"/>
      <c r="R1079" s="4" t="s">
        <v>6376</v>
      </c>
      <c r="S1079" t="s">
        <v>907</v>
      </c>
      <c r="T1079" s="3" t="s">
        <v>6375</v>
      </c>
      <c r="U1079" s="4" t="s">
        <v>6374</v>
      </c>
      <c r="V1079" s="3" t="s">
        <v>6373</v>
      </c>
      <c r="W1079" s="4" t="s">
        <v>6372</v>
      </c>
      <c r="X1079" s="3" t="s">
        <v>6371</v>
      </c>
      <c r="Y1079" s="4"/>
      <c r="Z1079" t="s">
        <v>907</v>
      </c>
      <c r="AA1079" s="3" t="s">
        <v>6370</v>
      </c>
      <c r="AB1079" s="4" t="s">
        <v>6369</v>
      </c>
      <c r="AC1079" s="3" t="s">
        <v>6368</v>
      </c>
      <c r="AD1079" s="4" t="s">
        <v>6367</v>
      </c>
      <c r="AE1079" s="3" t="s">
        <v>6366</v>
      </c>
      <c r="AF1079" s="4"/>
      <c r="AG1079" s="3" t="s">
        <v>6365</v>
      </c>
      <c r="AH1079" s="4" t="s">
        <v>5395</v>
      </c>
      <c r="AI1079" s="3" t="s">
        <v>6364</v>
      </c>
      <c r="AJ1079" s="4"/>
      <c r="AK1079" s="3" t="s">
        <v>6363</v>
      </c>
      <c r="AL1079" s="4"/>
      <c r="AM1079" s="3" t="s">
        <v>6362</v>
      </c>
      <c r="AN1079" s="4"/>
      <c r="AO1079" s="3" t="s">
        <v>6361</v>
      </c>
      <c r="AP1079" s="4"/>
      <c r="AQ1079" s="3" t="s">
        <v>6360</v>
      </c>
      <c r="AR1079" s="4"/>
      <c r="AS1079" s="3" t="s">
        <v>6359</v>
      </c>
      <c r="AT1079" s="4"/>
      <c r="AU1079" s="3" t="s">
        <v>6358</v>
      </c>
      <c r="AV1079" s="4"/>
      <c r="AW1079" s="3" t="s">
        <v>6357</v>
      </c>
      <c r="AX1079" s="4"/>
      <c r="AY1079" s="3" t="s">
        <v>6356</v>
      </c>
      <c r="AZ1079" s="4"/>
      <c r="BA1079" s="3" t="s">
        <v>6355</v>
      </c>
      <c r="BB1079" s="4"/>
      <c r="BC1079" s="3" t="s">
        <v>6354</v>
      </c>
      <c r="BD1079" s="4"/>
      <c r="BE1079" s="3" t="s">
        <v>6353</v>
      </c>
    </row>
    <row r="1080" spans="2:57" customFormat="1">
      <c r="B1080" t="str">
        <f>IFERROR(VLOOKUP(E1080,Swadesh!$C$6:$D$212,2,FALSE),"")</f>
        <v/>
      </c>
      <c r="D1080" t="s">
        <v>5913</v>
      </c>
      <c r="E1080" s="6" t="s">
        <v>6352</v>
      </c>
      <c r="F1080" s="5">
        <v>16.622</v>
      </c>
      <c r="G1080">
        <f t="shared" si="16"/>
        <v>4</v>
      </c>
      <c r="H1080" s="3" t="s">
        <v>6351</v>
      </c>
      <c r="I1080" s="4"/>
      <c r="J1080" s="3" t="s">
        <v>6350</v>
      </c>
      <c r="K1080" s="4" t="s">
        <v>959</v>
      </c>
      <c r="L1080" s="3" t="s">
        <v>6349</v>
      </c>
      <c r="M1080" s="4"/>
      <c r="N1080" s="3" t="s">
        <v>6348</v>
      </c>
      <c r="O1080" s="4"/>
      <c r="P1080" t="s">
        <v>907</v>
      </c>
      <c r="Q1080" s="3"/>
      <c r="R1080" s="4" t="s">
        <v>6347</v>
      </c>
      <c r="S1080" t="s">
        <v>6346</v>
      </c>
      <c r="T1080" s="3" t="s">
        <v>6345</v>
      </c>
      <c r="U1080" s="4"/>
      <c r="V1080" s="3" t="s">
        <v>6344</v>
      </c>
      <c r="W1080" s="4"/>
      <c r="X1080" s="3" t="s">
        <v>3169</v>
      </c>
      <c r="Y1080" s="4"/>
      <c r="Z1080" t="s">
        <v>907</v>
      </c>
      <c r="AA1080" s="3" t="s">
        <v>6343</v>
      </c>
      <c r="AB1080" s="4"/>
      <c r="AC1080" s="3" t="s">
        <v>6342</v>
      </c>
      <c r="AD1080" s="4"/>
      <c r="AE1080" s="3" t="s">
        <v>6341</v>
      </c>
      <c r="AF1080" s="4"/>
      <c r="AG1080" s="3"/>
      <c r="AH1080" s="4"/>
      <c r="AI1080" s="3" t="s">
        <v>6340</v>
      </c>
      <c r="AJ1080" s="4"/>
      <c r="AK1080" s="3" t="s">
        <v>6339</v>
      </c>
      <c r="AL1080" s="4"/>
      <c r="AM1080" s="3" t="s">
        <v>6338</v>
      </c>
      <c r="AN1080" s="4"/>
      <c r="AO1080" s="3"/>
      <c r="AP1080" s="4"/>
      <c r="AQ1080" s="3" t="s">
        <v>6337</v>
      </c>
      <c r="AR1080" s="4"/>
      <c r="AS1080" s="3" t="s">
        <v>6336</v>
      </c>
      <c r="AT1080" s="4" t="s">
        <v>6335</v>
      </c>
      <c r="AU1080" s="3" t="s">
        <v>6334</v>
      </c>
      <c r="AV1080" s="4"/>
      <c r="AW1080" s="3" t="s">
        <v>6333</v>
      </c>
      <c r="AX1080" s="4" t="s">
        <v>5767</v>
      </c>
      <c r="AY1080" s="3" t="s">
        <v>6332</v>
      </c>
      <c r="AZ1080" s="4"/>
      <c r="BA1080" s="3" t="s">
        <v>6331</v>
      </c>
      <c r="BB1080" s="4"/>
      <c r="BC1080" s="3" t="s">
        <v>6330</v>
      </c>
      <c r="BD1080" s="4"/>
      <c r="BE1080" s="3" t="s">
        <v>6329</v>
      </c>
    </row>
    <row r="1081" spans="2:57" customFormat="1">
      <c r="B1081" t="str">
        <f>IFERROR(VLOOKUP(E1081,Swadesh!$C$6:$D$212,2,FALSE),"")</f>
        <v/>
      </c>
      <c r="D1081" t="s">
        <v>5913</v>
      </c>
      <c r="E1081" s="6" t="s">
        <v>6328</v>
      </c>
      <c r="F1081" s="5">
        <v>16.63</v>
      </c>
      <c r="G1081">
        <f t="shared" si="16"/>
        <v>3</v>
      </c>
      <c r="H1081" s="3" t="s">
        <v>6327</v>
      </c>
      <c r="I1081" s="4"/>
      <c r="J1081" s="3" t="s">
        <v>6326</v>
      </c>
      <c r="K1081" s="4" t="s">
        <v>959</v>
      </c>
      <c r="L1081" s="3" t="s">
        <v>6325</v>
      </c>
      <c r="M1081" s="4"/>
      <c r="N1081" s="3" t="s">
        <v>6324</v>
      </c>
      <c r="O1081" s="4"/>
      <c r="P1081" t="s">
        <v>907</v>
      </c>
      <c r="Q1081" s="3"/>
      <c r="R1081" s="4"/>
      <c r="S1081" t="s">
        <v>907</v>
      </c>
      <c r="T1081" s="3"/>
      <c r="U1081" s="4"/>
      <c r="V1081" s="3" t="s">
        <v>6323</v>
      </c>
      <c r="W1081" s="4"/>
      <c r="X1081" s="3" t="s">
        <v>6322</v>
      </c>
      <c r="Y1081" s="4"/>
      <c r="Z1081" t="s">
        <v>907</v>
      </c>
      <c r="AA1081" s="3" t="s">
        <v>6321</v>
      </c>
      <c r="AB1081" s="4" t="s">
        <v>6320</v>
      </c>
      <c r="AC1081" s="3" t="s">
        <v>6319</v>
      </c>
      <c r="AD1081" s="4"/>
      <c r="AE1081" s="3" t="s">
        <v>6318</v>
      </c>
      <c r="AF1081" s="4"/>
      <c r="AG1081" s="3" t="s">
        <v>6317</v>
      </c>
      <c r="AH1081" s="4"/>
      <c r="AI1081" s="3" t="s">
        <v>6316</v>
      </c>
      <c r="AJ1081" s="4" t="s">
        <v>6315</v>
      </c>
      <c r="AK1081" s="3" t="s">
        <v>6314</v>
      </c>
      <c r="AL1081" s="4"/>
      <c r="AM1081" s="3" t="s">
        <v>6313</v>
      </c>
      <c r="AN1081" s="4"/>
      <c r="AO1081" s="3" t="s">
        <v>6312</v>
      </c>
      <c r="AP1081" s="4"/>
      <c r="AQ1081" s="3" t="s">
        <v>6311</v>
      </c>
      <c r="AR1081" s="4"/>
      <c r="AS1081" s="3" t="s">
        <v>6310</v>
      </c>
      <c r="AT1081" s="4"/>
      <c r="AU1081" s="3" t="s">
        <v>6309</v>
      </c>
      <c r="AV1081" s="4"/>
      <c r="AW1081" s="3" t="s">
        <v>6308</v>
      </c>
      <c r="AX1081" s="4"/>
      <c r="AY1081" s="3" t="s">
        <v>6307</v>
      </c>
      <c r="AZ1081" s="4"/>
      <c r="BA1081" s="3" t="s">
        <v>6306</v>
      </c>
      <c r="BB1081" s="4"/>
      <c r="BC1081" s="3" t="s">
        <v>6305</v>
      </c>
      <c r="BD1081" s="4"/>
      <c r="BE1081" s="3" t="s">
        <v>6304</v>
      </c>
    </row>
    <row r="1082" spans="2:57" customFormat="1">
      <c r="B1082" t="str">
        <f>IFERROR(VLOOKUP(E1082,Swadesh!$C$6:$D$212,2,FALSE),"")</f>
        <v/>
      </c>
      <c r="D1082" t="s">
        <v>5913</v>
      </c>
      <c r="E1082" s="6" t="s">
        <v>6303</v>
      </c>
      <c r="F1082" s="5">
        <v>16.649999999999999</v>
      </c>
      <c r="G1082">
        <f t="shared" si="16"/>
        <v>3</v>
      </c>
      <c r="H1082" s="3" t="s">
        <v>6302</v>
      </c>
      <c r="I1082" s="4"/>
      <c r="J1082" s="3" t="s">
        <v>6128</v>
      </c>
      <c r="K1082" s="4"/>
      <c r="L1082" s="3" t="s">
        <v>6301</v>
      </c>
      <c r="M1082" s="4"/>
      <c r="N1082" s="3" t="s">
        <v>6300</v>
      </c>
      <c r="O1082" s="4"/>
      <c r="P1082" t="s">
        <v>907</v>
      </c>
      <c r="Q1082" s="3"/>
      <c r="R1082" s="4"/>
      <c r="S1082" t="s">
        <v>907</v>
      </c>
      <c r="T1082" s="3"/>
      <c r="U1082" s="4"/>
      <c r="V1082" s="3"/>
      <c r="W1082" s="4"/>
      <c r="X1082" s="3" t="s">
        <v>6299</v>
      </c>
      <c r="Y1082" s="4"/>
      <c r="Z1082" t="s">
        <v>907</v>
      </c>
      <c r="AA1082" s="3" t="s">
        <v>6298</v>
      </c>
      <c r="AB1082" s="4" t="s">
        <v>6297</v>
      </c>
      <c r="AC1082" s="3" t="s">
        <v>6296</v>
      </c>
      <c r="AD1082" s="4"/>
      <c r="AE1082" s="3" t="s">
        <v>6295</v>
      </c>
      <c r="AF1082" s="4"/>
      <c r="AG1082" s="3" t="s">
        <v>6294</v>
      </c>
      <c r="AH1082" s="4"/>
      <c r="AI1082" s="3" t="s">
        <v>6293</v>
      </c>
      <c r="AJ1082" s="4"/>
      <c r="AK1082" s="3" t="s">
        <v>6292</v>
      </c>
      <c r="AL1082" s="4"/>
      <c r="AM1082" s="3" t="s">
        <v>6291</v>
      </c>
      <c r="AN1082" s="4"/>
      <c r="AO1082" s="3" t="s">
        <v>6290</v>
      </c>
      <c r="AP1082" s="4"/>
      <c r="AQ1082" s="3" t="s">
        <v>6289</v>
      </c>
      <c r="AR1082" s="4"/>
      <c r="AS1082" s="3" t="s">
        <v>6288</v>
      </c>
      <c r="AT1082" s="4"/>
      <c r="AU1082" s="3" t="s">
        <v>6287</v>
      </c>
      <c r="AV1082" s="4"/>
      <c r="AW1082" s="3" t="s">
        <v>5291</v>
      </c>
      <c r="AX1082" s="4"/>
      <c r="AY1082" s="3" t="s">
        <v>6286</v>
      </c>
      <c r="AZ1082" s="4"/>
      <c r="BA1082" s="3" t="s">
        <v>6286</v>
      </c>
      <c r="BB1082" s="4"/>
      <c r="BC1082" s="3" t="s">
        <v>6285</v>
      </c>
      <c r="BD1082" s="4"/>
      <c r="BE1082" s="3" t="s">
        <v>6284</v>
      </c>
    </row>
    <row r="1083" spans="2:57" customFormat="1">
      <c r="B1083" t="str">
        <f>IFERROR(VLOOKUP(E1083,Swadesh!$C$6:$D$212,2,FALSE),"")</f>
        <v/>
      </c>
      <c r="D1083" t="s">
        <v>5913</v>
      </c>
      <c r="E1083" s="6" t="b">
        <v>1</v>
      </c>
      <c r="F1083" s="5">
        <v>16.66</v>
      </c>
      <c r="G1083">
        <f t="shared" si="16"/>
        <v>3</v>
      </c>
      <c r="H1083" s="3" t="s">
        <v>6283</v>
      </c>
      <c r="I1083" s="4"/>
      <c r="J1083" s="3" t="s">
        <v>6128</v>
      </c>
      <c r="K1083" s="4"/>
      <c r="L1083" s="3" t="s">
        <v>6282</v>
      </c>
      <c r="M1083" s="4"/>
      <c r="N1083" s="3" t="s">
        <v>6281</v>
      </c>
      <c r="O1083" s="4"/>
      <c r="P1083" t="s">
        <v>907</v>
      </c>
      <c r="Q1083" s="3"/>
      <c r="R1083" s="4"/>
      <c r="S1083" t="s">
        <v>907</v>
      </c>
      <c r="T1083" s="3" t="s">
        <v>6280</v>
      </c>
      <c r="U1083" s="4"/>
      <c r="V1083" s="3" t="s">
        <v>6279</v>
      </c>
      <c r="W1083" s="4"/>
      <c r="X1083" s="3" t="s">
        <v>6278</v>
      </c>
      <c r="Y1083" s="4"/>
      <c r="Z1083" t="s">
        <v>907</v>
      </c>
      <c r="AA1083" s="3" t="s">
        <v>6277</v>
      </c>
      <c r="AB1083" s="4"/>
      <c r="AC1083" s="3" t="s">
        <v>6276</v>
      </c>
      <c r="AD1083" s="4"/>
      <c r="AE1083" s="3" t="s">
        <v>6275</v>
      </c>
      <c r="AF1083" s="4"/>
      <c r="AG1083" s="3" t="s">
        <v>6274</v>
      </c>
      <c r="AH1083" s="4"/>
      <c r="AI1083" s="3" t="s">
        <v>6273</v>
      </c>
      <c r="AJ1083" s="4"/>
      <c r="AK1083" s="3" t="s">
        <v>6272</v>
      </c>
      <c r="AL1083" s="4"/>
      <c r="AM1083" s="3" t="s">
        <v>6271</v>
      </c>
      <c r="AN1083" s="4"/>
      <c r="AO1083" s="3" t="s">
        <v>6270</v>
      </c>
      <c r="AP1083" s="4"/>
      <c r="AQ1083" s="3" t="s">
        <v>6269</v>
      </c>
      <c r="AR1083" s="4"/>
      <c r="AS1083" s="3" t="s">
        <v>6268</v>
      </c>
      <c r="AT1083" s="4"/>
      <c r="AU1083" s="3" t="s">
        <v>6267</v>
      </c>
      <c r="AV1083" s="4"/>
      <c r="AW1083" s="3" t="s">
        <v>6266</v>
      </c>
      <c r="AX1083" s="4"/>
      <c r="AY1083" s="3" t="s">
        <v>6265</v>
      </c>
      <c r="AZ1083" s="4"/>
      <c r="BA1083" s="3" t="s">
        <v>6264</v>
      </c>
      <c r="BB1083" s="4"/>
      <c r="BC1083" s="3" t="s">
        <v>6263</v>
      </c>
      <c r="BD1083" s="4"/>
      <c r="BE1083" s="3" t="s">
        <v>6262</v>
      </c>
    </row>
    <row r="1084" spans="2:57" customFormat="1">
      <c r="B1084" t="str">
        <f>IFERROR(VLOOKUP(E1084,Swadesh!$C$6:$D$212,2,FALSE),"")</f>
        <v/>
      </c>
      <c r="D1084" t="s">
        <v>5913</v>
      </c>
      <c r="E1084" s="6" t="s">
        <v>6261</v>
      </c>
      <c r="F1084" s="5">
        <v>16.670000000000002</v>
      </c>
      <c r="G1084">
        <f t="shared" si="16"/>
        <v>3</v>
      </c>
      <c r="H1084" s="3" t="s">
        <v>6260</v>
      </c>
      <c r="I1084" s="4" t="s">
        <v>6259</v>
      </c>
      <c r="J1084" s="3" t="s">
        <v>6258</v>
      </c>
      <c r="K1084" s="4"/>
      <c r="L1084" s="3" t="s">
        <v>6257</v>
      </c>
      <c r="M1084" s="4"/>
      <c r="N1084" s="3" t="s">
        <v>6256</v>
      </c>
      <c r="O1084" s="4"/>
      <c r="P1084" t="s">
        <v>907</v>
      </c>
      <c r="Q1084" s="3" t="s">
        <v>6255</v>
      </c>
      <c r="R1084" s="4" t="s">
        <v>6254</v>
      </c>
      <c r="S1084" t="s">
        <v>907</v>
      </c>
      <c r="T1084" s="3" t="s">
        <v>6253</v>
      </c>
      <c r="U1084" s="4" t="s">
        <v>6252</v>
      </c>
      <c r="V1084" s="3" t="s">
        <v>6251</v>
      </c>
      <c r="W1084" s="4"/>
      <c r="X1084" s="3" t="s">
        <v>6250</v>
      </c>
      <c r="Y1084" s="4"/>
      <c r="Z1084" t="s">
        <v>907</v>
      </c>
      <c r="AA1084" s="3" t="s">
        <v>6249</v>
      </c>
      <c r="AB1084" s="4"/>
      <c r="AC1084" s="3" t="s">
        <v>6244</v>
      </c>
      <c r="AD1084" s="4"/>
      <c r="AE1084" s="3" t="s">
        <v>6248</v>
      </c>
      <c r="AF1084" s="4"/>
      <c r="AG1084" s="3" t="s">
        <v>6247</v>
      </c>
      <c r="AH1084" s="4"/>
      <c r="AI1084" s="3" t="s">
        <v>6246</v>
      </c>
      <c r="AJ1084" s="4"/>
      <c r="AK1084" s="3" t="s">
        <v>6245</v>
      </c>
      <c r="AL1084" s="4"/>
      <c r="AM1084" s="3" t="s">
        <v>6244</v>
      </c>
      <c r="AN1084" s="4"/>
      <c r="AO1084" s="3" t="s">
        <v>6243</v>
      </c>
      <c r="AP1084" s="4"/>
      <c r="AQ1084" s="3" t="s">
        <v>6242</v>
      </c>
      <c r="AR1084" s="4"/>
      <c r="AS1084" s="3" t="s">
        <v>6241</v>
      </c>
      <c r="AT1084" s="4"/>
      <c r="AU1084" s="3" t="s">
        <v>6240</v>
      </c>
      <c r="AV1084" s="4" t="s">
        <v>6239</v>
      </c>
      <c r="AW1084" s="3" t="s">
        <v>6238</v>
      </c>
      <c r="AX1084" s="4"/>
      <c r="AY1084" s="3" t="s">
        <v>6237</v>
      </c>
      <c r="AZ1084" s="4"/>
      <c r="BA1084" s="3" t="s">
        <v>6236</v>
      </c>
      <c r="BB1084" s="4"/>
      <c r="BC1084" s="3" t="s">
        <v>6235</v>
      </c>
      <c r="BD1084" s="4"/>
      <c r="BE1084" s="3" t="s">
        <v>6234</v>
      </c>
    </row>
    <row r="1085" spans="2:57" customFormat="1">
      <c r="B1085" t="str">
        <f>IFERROR(VLOOKUP(E1085,Swadesh!$C$6:$D$212,2,FALSE),"")</f>
        <v/>
      </c>
      <c r="D1085" t="s">
        <v>5913</v>
      </c>
      <c r="E1085" s="6" t="s">
        <v>6233</v>
      </c>
      <c r="F1085" s="5">
        <v>16.68</v>
      </c>
      <c r="G1085">
        <f t="shared" si="16"/>
        <v>3</v>
      </c>
      <c r="H1085" s="3" t="s">
        <v>6232</v>
      </c>
      <c r="I1085" s="4" t="s">
        <v>6231</v>
      </c>
      <c r="J1085" s="3" t="s">
        <v>6230</v>
      </c>
      <c r="K1085" s="4" t="s">
        <v>6229</v>
      </c>
      <c r="L1085" s="3" t="s">
        <v>6228</v>
      </c>
      <c r="M1085" s="4"/>
      <c r="N1085" s="3" t="s">
        <v>6227</v>
      </c>
      <c r="O1085" s="4"/>
      <c r="P1085" t="s">
        <v>907</v>
      </c>
      <c r="Q1085" s="3"/>
      <c r="R1085" s="4"/>
      <c r="S1085" t="s">
        <v>907</v>
      </c>
      <c r="T1085" s="3" t="s">
        <v>6226</v>
      </c>
      <c r="U1085" s="4"/>
      <c r="V1085" s="3"/>
      <c r="W1085" s="4"/>
      <c r="X1085" s="3" t="s">
        <v>6225</v>
      </c>
      <c r="Y1085" s="4"/>
      <c r="Z1085" t="s">
        <v>907</v>
      </c>
      <c r="AA1085" s="3"/>
      <c r="AB1085" s="4"/>
      <c r="AC1085" s="3" t="s">
        <v>6224</v>
      </c>
      <c r="AD1085" s="4"/>
      <c r="AE1085" s="3" t="s">
        <v>6223</v>
      </c>
      <c r="AF1085" s="4" t="s">
        <v>6222</v>
      </c>
      <c r="AG1085" s="3" t="s">
        <v>6221</v>
      </c>
      <c r="AH1085" s="4"/>
      <c r="AI1085" s="3" t="s">
        <v>6220</v>
      </c>
      <c r="AJ1085" s="4"/>
      <c r="AK1085" s="3" t="s">
        <v>6219</v>
      </c>
      <c r="AL1085" s="4"/>
      <c r="AM1085" s="3" t="s">
        <v>6218</v>
      </c>
      <c r="AN1085" s="4"/>
      <c r="AO1085" s="3" t="s">
        <v>6217</v>
      </c>
      <c r="AP1085" s="4"/>
      <c r="AQ1085" s="3" t="s">
        <v>6216</v>
      </c>
      <c r="AR1085" s="4"/>
      <c r="AS1085" s="3" t="s">
        <v>6215</v>
      </c>
      <c r="AT1085" s="4" t="s">
        <v>6214</v>
      </c>
      <c r="AU1085" s="3" t="s">
        <v>6213</v>
      </c>
      <c r="AV1085" s="4"/>
      <c r="AW1085" s="3" t="s">
        <v>6212</v>
      </c>
      <c r="AX1085" s="4"/>
      <c r="AY1085" s="3" t="s">
        <v>6211</v>
      </c>
      <c r="AZ1085" s="4"/>
      <c r="BA1085" s="3" t="s">
        <v>6210</v>
      </c>
      <c r="BB1085" s="4"/>
      <c r="BC1085" s="3" t="s">
        <v>6209</v>
      </c>
      <c r="BD1085" s="4"/>
      <c r="BE1085" s="3" t="s">
        <v>6208</v>
      </c>
    </row>
    <row r="1086" spans="2:57" customFormat="1">
      <c r="B1086" t="str">
        <f>IFERROR(VLOOKUP(E1086,Swadesh!$C$6:$D$212,2,FALSE),"")</f>
        <v/>
      </c>
      <c r="D1086" t="s">
        <v>5913</v>
      </c>
      <c r="E1086" s="6" t="s">
        <v>6207</v>
      </c>
      <c r="F1086" s="5">
        <v>16.690000000000001</v>
      </c>
      <c r="G1086">
        <f t="shared" si="16"/>
        <v>3</v>
      </c>
      <c r="H1086" s="3" t="s">
        <v>6206</v>
      </c>
      <c r="I1086" s="4" t="s">
        <v>6205</v>
      </c>
      <c r="J1086" s="3" t="s">
        <v>6204</v>
      </c>
      <c r="K1086" s="4" t="s">
        <v>959</v>
      </c>
      <c r="L1086" s="3" t="s">
        <v>6203</v>
      </c>
      <c r="M1086" s="4"/>
      <c r="N1086" s="3" t="s">
        <v>6202</v>
      </c>
      <c r="O1086" s="4"/>
      <c r="P1086" t="s">
        <v>907</v>
      </c>
      <c r="Q1086" s="3"/>
      <c r="R1086" s="4"/>
      <c r="S1086" t="s">
        <v>907</v>
      </c>
      <c r="T1086" s="3"/>
      <c r="U1086" s="4"/>
      <c r="V1086" s="3"/>
      <c r="W1086" s="4"/>
      <c r="X1086" s="3" t="s">
        <v>6201</v>
      </c>
      <c r="Y1086" s="4"/>
      <c r="Z1086" t="s">
        <v>907</v>
      </c>
      <c r="AA1086" s="3" t="e">
        <f>-tapoh-poo-l</f>
        <v>#NAME?</v>
      </c>
      <c r="AB1086" s="4"/>
      <c r="AC1086" s="3" t="s">
        <v>6200</v>
      </c>
      <c r="AD1086" s="4"/>
      <c r="AE1086" s="3" t="s">
        <v>6199</v>
      </c>
      <c r="AF1086" s="4" t="s">
        <v>6198</v>
      </c>
      <c r="AG1086" s="3" t="s">
        <v>6197</v>
      </c>
      <c r="AH1086" s="4"/>
      <c r="AI1086" s="3" t="s">
        <v>6196</v>
      </c>
      <c r="AJ1086" s="4"/>
      <c r="AK1086" s="3" t="s">
        <v>6195</v>
      </c>
      <c r="AL1086" s="4"/>
      <c r="AM1086" s="3" t="s">
        <v>6194</v>
      </c>
      <c r="AN1086" s="4"/>
      <c r="AO1086" s="3" t="s">
        <v>6193</v>
      </c>
      <c r="AP1086" s="4"/>
      <c r="AQ1086" s="3" t="s">
        <v>6192</v>
      </c>
      <c r="AR1086" s="4" t="s">
        <v>6191</v>
      </c>
      <c r="AS1086" s="3" t="s">
        <v>6190</v>
      </c>
      <c r="AT1086" s="4"/>
      <c r="AU1086" s="3" t="s">
        <v>6189</v>
      </c>
      <c r="AV1086" s="4"/>
      <c r="AW1086" s="3" t="s">
        <v>6188</v>
      </c>
      <c r="AX1086" s="4"/>
      <c r="AY1086" s="3" t="s">
        <v>6187</v>
      </c>
      <c r="AZ1086" s="4"/>
      <c r="BA1086" s="3" t="s">
        <v>6186</v>
      </c>
      <c r="BB1086" s="4"/>
      <c r="BC1086" s="3" t="s">
        <v>6185</v>
      </c>
      <c r="BD1086" s="4"/>
      <c r="BE1086" s="3" t="s">
        <v>6184</v>
      </c>
    </row>
    <row r="1087" spans="2:57" customFormat="1">
      <c r="B1087">
        <f>IFERROR(VLOOKUP(E1087,Swadesh!$C$6:$D$212,2,FALSE),"")</f>
        <v>185</v>
      </c>
      <c r="D1087" t="s">
        <v>5913</v>
      </c>
      <c r="E1087" s="6" t="s">
        <v>6183</v>
      </c>
      <c r="F1087" s="5">
        <v>16.71</v>
      </c>
      <c r="G1087">
        <f t="shared" si="16"/>
        <v>3</v>
      </c>
      <c r="H1087" s="3" t="s">
        <v>6182</v>
      </c>
      <c r="I1087" s="4" t="s">
        <v>6181</v>
      </c>
      <c r="J1087" s="3" t="s">
        <v>6180</v>
      </c>
      <c r="K1087" s="4"/>
      <c r="L1087" s="3" t="s">
        <v>6179</v>
      </c>
      <c r="M1087" s="4"/>
      <c r="N1087" s="3" t="s">
        <v>6178</v>
      </c>
      <c r="O1087" s="4"/>
      <c r="P1087" t="s">
        <v>907</v>
      </c>
      <c r="Q1087" s="3"/>
      <c r="R1087" s="4"/>
      <c r="S1087" t="s">
        <v>907</v>
      </c>
      <c r="T1087" s="3"/>
      <c r="U1087" s="4" t="s">
        <v>6177</v>
      </c>
      <c r="V1087" s="3" t="s">
        <v>6176</v>
      </c>
      <c r="W1087" s="4"/>
      <c r="X1087" s="3" t="s">
        <v>6175</v>
      </c>
      <c r="Y1087" s="4"/>
      <c r="Z1087" t="s">
        <v>907</v>
      </c>
      <c r="AA1087" s="3" t="s">
        <v>6174</v>
      </c>
      <c r="AB1087" s="4"/>
      <c r="AC1087" s="3" t="s">
        <v>6173</v>
      </c>
      <c r="AD1087" s="4"/>
      <c r="AE1087" s="3" t="s">
        <v>6172</v>
      </c>
      <c r="AF1087" s="4"/>
      <c r="AG1087" s="3" t="s">
        <v>6171</v>
      </c>
      <c r="AH1087" s="4"/>
      <c r="AI1087" s="3" t="s">
        <v>6170</v>
      </c>
      <c r="AJ1087" s="4"/>
      <c r="AK1087" s="3" t="s">
        <v>6169</v>
      </c>
      <c r="AL1087" s="4"/>
      <c r="AM1087" s="3" t="s">
        <v>6168</v>
      </c>
      <c r="AN1087" s="4"/>
      <c r="AO1087" s="3" t="s">
        <v>6167</v>
      </c>
      <c r="AP1087" s="4"/>
      <c r="AQ1087" s="3" t="s">
        <v>6166</v>
      </c>
      <c r="AR1087" s="4" t="s">
        <v>6165</v>
      </c>
      <c r="AS1087" s="3" t="s">
        <v>6164</v>
      </c>
      <c r="AT1087" s="4" t="s">
        <v>6163</v>
      </c>
      <c r="AU1087" s="3" t="s">
        <v>6162</v>
      </c>
      <c r="AV1087" s="4"/>
      <c r="AW1087" s="3" t="s">
        <v>6161</v>
      </c>
      <c r="AX1087" s="4"/>
      <c r="AY1087" s="3" t="s">
        <v>6160</v>
      </c>
      <c r="AZ1087" s="4"/>
      <c r="BA1087" s="3" t="s">
        <v>6159</v>
      </c>
      <c r="BB1087" s="4"/>
      <c r="BC1087" s="3" t="s">
        <v>6158</v>
      </c>
      <c r="BD1087" s="4"/>
      <c r="BE1087" s="3" t="s">
        <v>6157</v>
      </c>
    </row>
    <row r="1088" spans="2:57" customFormat="1">
      <c r="B1088">
        <f>IFERROR(VLOOKUP(E1088,Swadesh!$C$6:$D$212,2,FALSE),"")</f>
        <v>186</v>
      </c>
      <c r="D1088" t="s">
        <v>5913</v>
      </c>
      <c r="E1088" s="6" t="s">
        <v>6156</v>
      </c>
      <c r="F1088" s="5">
        <v>16.72</v>
      </c>
      <c r="G1088">
        <f t="shared" si="16"/>
        <v>3</v>
      </c>
      <c r="H1088" s="3" t="s">
        <v>6155</v>
      </c>
      <c r="I1088" s="4" t="s">
        <v>6154</v>
      </c>
      <c r="J1088" s="3" t="s">
        <v>6153</v>
      </c>
      <c r="K1088" s="4"/>
      <c r="L1088" s="3" t="s">
        <v>6152</v>
      </c>
      <c r="M1088" s="4"/>
      <c r="N1088" s="3" t="s">
        <v>6151</v>
      </c>
      <c r="O1088" s="4"/>
      <c r="P1088" t="s">
        <v>907</v>
      </c>
      <c r="Q1088" s="3"/>
      <c r="R1088" s="4" t="s">
        <v>6150</v>
      </c>
      <c r="S1088" t="s">
        <v>907</v>
      </c>
      <c r="T1088" s="3" t="s">
        <v>6149</v>
      </c>
      <c r="U1088" s="4"/>
      <c r="V1088" s="3" t="s">
        <v>6148</v>
      </c>
      <c r="W1088" s="4"/>
      <c r="X1088" s="3" t="s">
        <v>6147</v>
      </c>
      <c r="Y1088" s="4"/>
      <c r="Z1088" t="s">
        <v>907</v>
      </c>
      <c r="AA1088" s="3" t="s">
        <v>1052</v>
      </c>
      <c r="AB1088" s="4" t="s">
        <v>6146</v>
      </c>
      <c r="AC1088" s="3" t="s">
        <v>6145</v>
      </c>
      <c r="AD1088" s="4"/>
      <c r="AE1088" s="3" t="s">
        <v>6144</v>
      </c>
      <c r="AF1088" s="4"/>
      <c r="AG1088" s="3" t="s">
        <v>6143</v>
      </c>
      <c r="AH1088" s="4"/>
      <c r="AI1088" s="3" t="s">
        <v>6142</v>
      </c>
      <c r="AJ1088" s="4"/>
      <c r="AK1088" s="3" t="s">
        <v>6141</v>
      </c>
      <c r="AL1088" s="4"/>
      <c r="AM1088" s="3" t="s">
        <v>6140</v>
      </c>
      <c r="AN1088" s="4"/>
      <c r="AO1088" s="3" t="s">
        <v>6139</v>
      </c>
      <c r="AP1088" s="4"/>
      <c r="AQ1088" s="3" t="s">
        <v>6138</v>
      </c>
      <c r="AR1088" s="4"/>
      <c r="AS1088" s="3" t="s">
        <v>6137</v>
      </c>
      <c r="AT1088" s="4"/>
      <c r="AU1088" s="3" t="s">
        <v>6136</v>
      </c>
      <c r="AV1088" s="4"/>
      <c r="AW1088" s="3" t="s">
        <v>6135</v>
      </c>
      <c r="AX1088" s="4"/>
      <c r="AY1088" s="3" t="s">
        <v>6134</v>
      </c>
      <c r="AZ1088" s="4"/>
      <c r="BA1088" s="3" t="s">
        <v>6134</v>
      </c>
      <c r="BB1088" s="4"/>
      <c r="BC1088" s="3" t="s">
        <v>6133</v>
      </c>
      <c r="BD1088" s="4"/>
      <c r="BE1088" s="3" t="s">
        <v>6132</v>
      </c>
    </row>
    <row r="1089" spans="2:57" customFormat="1">
      <c r="B1089" t="str">
        <f>IFERROR(VLOOKUP(E1089,Swadesh!$C$6:$D$212,2,FALSE),"")</f>
        <v/>
      </c>
      <c r="D1089" t="s">
        <v>5913</v>
      </c>
      <c r="E1089" s="6" t="s">
        <v>6131</v>
      </c>
      <c r="F1089" s="5">
        <v>16.73</v>
      </c>
      <c r="G1089">
        <f t="shared" si="16"/>
        <v>3</v>
      </c>
      <c r="H1089" s="3" t="s">
        <v>6130</v>
      </c>
      <c r="I1089" s="4" t="s">
        <v>6129</v>
      </c>
      <c r="J1089" s="3" t="s">
        <v>6128</v>
      </c>
      <c r="K1089" s="4"/>
      <c r="L1089" s="3" t="s">
        <v>6127</v>
      </c>
      <c r="M1089" s="4"/>
      <c r="N1089" s="3" t="s">
        <v>6126</v>
      </c>
      <c r="O1089" s="4"/>
      <c r="P1089" t="s">
        <v>907</v>
      </c>
      <c r="Q1089" s="3"/>
      <c r="R1089" s="4"/>
      <c r="S1089" t="s">
        <v>907</v>
      </c>
      <c r="T1089" s="3" t="s">
        <v>6125</v>
      </c>
      <c r="U1089" s="4" t="s">
        <v>6124</v>
      </c>
      <c r="V1089" s="3" t="s">
        <v>6123</v>
      </c>
      <c r="W1089" s="4"/>
      <c r="X1089" s="3" t="s">
        <v>6122</v>
      </c>
      <c r="Y1089" s="4"/>
      <c r="Z1089" t="s">
        <v>907</v>
      </c>
      <c r="AA1089" s="3" t="s">
        <v>6121</v>
      </c>
      <c r="AB1089" s="4" t="s">
        <v>6120</v>
      </c>
      <c r="AC1089" s="3" t="s">
        <v>6119</v>
      </c>
      <c r="AD1089" s="4" t="s">
        <v>6118</v>
      </c>
      <c r="AE1089" s="3" t="s">
        <v>6117</v>
      </c>
      <c r="AF1089" s="4"/>
      <c r="AG1089" s="3" t="s">
        <v>6116</v>
      </c>
      <c r="AH1089" s="4"/>
      <c r="AI1089" s="3" t="s">
        <v>6115</v>
      </c>
      <c r="AJ1089" s="4"/>
      <c r="AK1089" s="3" t="s">
        <v>6114</v>
      </c>
      <c r="AL1089" s="4"/>
      <c r="AM1089" s="3" t="s">
        <v>6113</v>
      </c>
      <c r="AN1089" s="4"/>
      <c r="AO1089" s="3" t="s">
        <v>1985</v>
      </c>
      <c r="AP1089" s="4"/>
      <c r="AQ1089" s="3" t="s">
        <v>6112</v>
      </c>
      <c r="AR1089" s="4"/>
      <c r="AS1089" s="3" t="s">
        <v>6111</v>
      </c>
      <c r="AT1089" s="4" t="s">
        <v>6110</v>
      </c>
      <c r="AU1089" s="3" t="s">
        <v>6109</v>
      </c>
      <c r="AV1089" s="4"/>
      <c r="AW1089" s="3" t="s">
        <v>6108</v>
      </c>
      <c r="AX1089" s="4"/>
      <c r="AY1089" s="3" t="s">
        <v>6107</v>
      </c>
      <c r="AZ1089" s="4"/>
      <c r="BA1089" s="3" t="s">
        <v>6106</v>
      </c>
      <c r="BB1089" s="4"/>
      <c r="BC1089" s="3" t="s">
        <v>6105</v>
      </c>
      <c r="BD1089" s="4"/>
      <c r="BE1089" s="3" t="s">
        <v>6104</v>
      </c>
    </row>
    <row r="1090" spans="2:57" customFormat="1">
      <c r="B1090" t="str">
        <f>IFERROR(VLOOKUP(E1090,Swadesh!$C$6:$D$212,2,FALSE),"")</f>
        <v/>
      </c>
      <c r="D1090" t="s">
        <v>5913</v>
      </c>
      <c r="E1090" s="6" t="s">
        <v>6103</v>
      </c>
      <c r="F1090" s="5">
        <v>16.739999999999998</v>
      </c>
      <c r="G1090">
        <f t="shared" si="16"/>
        <v>3</v>
      </c>
      <c r="H1090" s="3" t="s">
        <v>6102</v>
      </c>
      <c r="I1090" s="4"/>
      <c r="J1090" s="3" t="s">
        <v>6101</v>
      </c>
      <c r="K1090" s="4"/>
      <c r="L1090" s="3" t="s">
        <v>6100</v>
      </c>
      <c r="M1090" s="4"/>
      <c r="N1090" s="3" t="s">
        <v>6099</v>
      </c>
      <c r="O1090" s="4"/>
      <c r="P1090" t="s">
        <v>907</v>
      </c>
      <c r="Q1090" s="3"/>
      <c r="R1090" s="4" t="s">
        <v>6098</v>
      </c>
      <c r="S1090" t="s">
        <v>6097</v>
      </c>
      <c r="T1090" s="3" t="s">
        <v>6096</v>
      </c>
      <c r="U1090" s="4" t="s">
        <v>6095</v>
      </c>
      <c r="V1090" s="3" t="s">
        <v>6073</v>
      </c>
      <c r="W1090" s="4"/>
      <c r="X1090" s="3" t="s">
        <v>6094</v>
      </c>
      <c r="Y1090" s="4"/>
      <c r="Z1090" t="s">
        <v>907</v>
      </c>
      <c r="AA1090" s="3"/>
      <c r="AB1090" s="4"/>
      <c r="AC1090" s="3" t="s">
        <v>6093</v>
      </c>
      <c r="AD1090" s="4" t="s">
        <v>6092</v>
      </c>
      <c r="AE1090" s="3" t="s">
        <v>6091</v>
      </c>
      <c r="AF1090" s="4"/>
      <c r="AG1090" s="3"/>
      <c r="AH1090" s="4"/>
      <c r="AI1090" s="3" t="s">
        <v>6090</v>
      </c>
      <c r="AJ1090" s="4"/>
      <c r="AK1090" s="3" t="s">
        <v>6089</v>
      </c>
      <c r="AL1090" s="4"/>
      <c r="AM1090" s="3" t="s">
        <v>6088</v>
      </c>
      <c r="AN1090" s="4"/>
      <c r="AO1090" s="3"/>
      <c r="AP1090" s="4"/>
      <c r="AQ1090" s="3" t="s">
        <v>6087</v>
      </c>
      <c r="AR1090" s="4"/>
      <c r="AS1090" s="3" t="s">
        <v>6086</v>
      </c>
      <c r="AT1090" s="4" t="s">
        <v>6085</v>
      </c>
      <c r="AU1090" s="3" t="s">
        <v>6084</v>
      </c>
      <c r="AV1090" s="4"/>
      <c r="AW1090" s="3" t="s">
        <v>6083</v>
      </c>
      <c r="AX1090" s="4"/>
      <c r="AY1090" s="3" t="s">
        <v>6082</v>
      </c>
      <c r="AZ1090" s="4"/>
      <c r="BA1090" s="3" t="s">
        <v>6081</v>
      </c>
      <c r="BB1090" s="4"/>
      <c r="BC1090" s="3" t="s">
        <v>6080</v>
      </c>
      <c r="BD1090" s="4"/>
      <c r="BE1090" s="3" t="s">
        <v>6079</v>
      </c>
    </row>
    <row r="1091" spans="2:57" customFormat="1">
      <c r="B1091" t="str">
        <f>IFERROR(VLOOKUP(E1091,Swadesh!$C$6:$D$212,2,FALSE),"")</f>
        <v/>
      </c>
      <c r="D1091" t="s">
        <v>5913</v>
      </c>
      <c r="E1091" s="6" t="s">
        <v>6078</v>
      </c>
      <c r="F1091" s="5">
        <v>16.760000000000002</v>
      </c>
      <c r="G1091">
        <f t="shared" ref="G1091:G1154" si="17">LEN(F1091)-2</f>
        <v>3</v>
      </c>
      <c r="H1091" s="3" t="s">
        <v>6077</v>
      </c>
      <c r="I1091" s="4"/>
      <c r="J1091" s="3" t="s">
        <v>6076</v>
      </c>
      <c r="K1091" s="4"/>
      <c r="L1091" s="3" t="s">
        <v>6075</v>
      </c>
      <c r="M1091" s="4"/>
      <c r="N1091" s="3" t="s">
        <v>6074</v>
      </c>
      <c r="O1091" s="4"/>
      <c r="P1091" t="s">
        <v>907</v>
      </c>
      <c r="Q1091" s="3"/>
      <c r="R1091" s="4"/>
      <c r="S1091" t="s">
        <v>907</v>
      </c>
      <c r="T1091" s="3"/>
      <c r="U1091" s="4"/>
      <c r="V1091" s="3" t="s">
        <v>6073</v>
      </c>
      <c r="W1091" s="4"/>
      <c r="X1091" s="3" t="s">
        <v>6072</v>
      </c>
      <c r="Y1091" s="4"/>
      <c r="Z1091" t="s">
        <v>907</v>
      </c>
      <c r="AA1091" s="3" t="s">
        <v>6071</v>
      </c>
      <c r="AB1091" s="4"/>
      <c r="AC1091" s="3" t="s">
        <v>6070</v>
      </c>
      <c r="AD1091" s="4"/>
      <c r="AE1091" s="3" t="s">
        <v>6069</v>
      </c>
      <c r="AF1091" s="4"/>
      <c r="AG1091" s="3" t="s">
        <v>6068</v>
      </c>
      <c r="AH1091" s="4"/>
      <c r="AI1091" s="3" t="s">
        <v>6022</v>
      </c>
      <c r="AJ1091" s="4"/>
      <c r="AK1091" s="3" t="s">
        <v>6044</v>
      </c>
      <c r="AL1091" s="4"/>
      <c r="AM1091" s="3" t="s">
        <v>6067</v>
      </c>
      <c r="AN1091" s="4"/>
      <c r="AO1091" s="3" t="s">
        <v>6066</v>
      </c>
      <c r="AP1091" s="4"/>
      <c r="AQ1091" s="3" t="s">
        <v>6065</v>
      </c>
      <c r="AR1091" s="4"/>
      <c r="AS1091" s="3" t="s">
        <v>5217</v>
      </c>
      <c r="AT1091" s="4"/>
      <c r="AU1091" s="3" t="s">
        <v>6064</v>
      </c>
      <c r="AV1091" s="4"/>
      <c r="AW1091" s="3" t="s">
        <v>6063</v>
      </c>
      <c r="AX1091" s="4"/>
      <c r="AY1091" s="3" t="s">
        <v>6062</v>
      </c>
      <c r="AZ1091" s="4"/>
      <c r="BA1091" s="3" t="s">
        <v>6061</v>
      </c>
      <c r="BB1091" s="4"/>
      <c r="BC1091" s="3" t="s">
        <v>6060</v>
      </c>
      <c r="BD1091" s="4"/>
      <c r="BE1091" s="3" t="s">
        <v>6059</v>
      </c>
    </row>
    <row r="1092" spans="2:57" customFormat="1">
      <c r="B1092" t="str">
        <f>IFERROR(VLOOKUP(E1092,Swadesh!$C$6:$D$212,2,FALSE),"")</f>
        <v/>
      </c>
      <c r="D1092" t="s">
        <v>5913</v>
      </c>
      <c r="E1092" s="6" t="s">
        <v>6058</v>
      </c>
      <c r="F1092" s="5">
        <v>16.77</v>
      </c>
      <c r="G1092">
        <f t="shared" si="17"/>
        <v>3</v>
      </c>
      <c r="H1092" s="3" t="s">
        <v>6057</v>
      </c>
      <c r="I1092" s="4"/>
      <c r="J1092" s="3" t="s">
        <v>6056</v>
      </c>
      <c r="K1092" s="4" t="s">
        <v>6055</v>
      </c>
      <c r="L1092" s="3" t="s">
        <v>6054</v>
      </c>
      <c r="M1092" s="4"/>
      <c r="N1092" s="3" t="s">
        <v>6053</v>
      </c>
      <c r="O1092" s="4"/>
      <c r="P1092" t="s">
        <v>907</v>
      </c>
      <c r="Q1092" s="3"/>
      <c r="R1092" s="4"/>
      <c r="S1092" t="s">
        <v>907</v>
      </c>
      <c r="T1092" s="3" t="s">
        <v>6052</v>
      </c>
      <c r="U1092" s="4"/>
      <c r="V1092" s="3" t="s">
        <v>6051</v>
      </c>
      <c r="W1092" s="4"/>
      <c r="X1092" s="3" t="s">
        <v>6050</v>
      </c>
      <c r="Y1092" s="4"/>
      <c r="Z1092" t="s">
        <v>907</v>
      </c>
      <c r="AA1092" s="3" t="s">
        <v>6049</v>
      </c>
      <c r="AB1092" s="4"/>
      <c r="AC1092" s="3" t="s">
        <v>6048</v>
      </c>
      <c r="AD1092" s="4"/>
      <c r="AE1092" s="3" t="s">
        <v>6047</v>
      </c>
      <c r="AF1092" s="4"/>
      <c r="AG1092" s="3" t="s">
        <v>6046</v>
      </c>
      <c r="AH1092" s="4"/>
      <c r="AI1092" s="3" t="s">
        <v>6045</v>
      </c>
      <c r="AJ1092" s="4"/>
      <c r="AK1092" s="3" t="s">
        <v>6044</v>
      </c>
      <c r="AL1092" s="4"/>
      <c r="AM1092" s="3" t="s">
        <v>6043</v>
      </c>
      <c r="AN1092" s="4"/>
      <c r="AO1092" s="3" t="s">
        <v>6042</v>
      </c>
      <c r="AP1092" s="4"/>
      <c r="AQ1092" s="3" t="s">
        <v>6041</v>
      </c>
      <c r="AR1092" s="4"/>
      <c r="AS1092" s="3" t="s">
        <v>6040</v>
      </c>
      <c r="AT1092" s="4"/>
      <c r="AU1092" s="3" t="s">
        <v>6039</v>
      </c>
      <c r="AV1092" s="4"/>
      <c r="AW1092" s="3" t="s">
        <v>6038</v>
      </c>
      <c r="AX1092" s="4"/>
      <c r="AY1092" s="3" t="s">
        <v>6037</v>
      </c>
      <c r="AZ1092" s="4"/>
      <c r="BA1092" s="3" t="s">
        <v>6036</v>
      </c>
      <c r="BB1092" s="4"/>
      <c r="BC1092" s="3" t="s">
        <v>6035</v>
      </c>
      <c r="BD1092" s="4"/>
      <c r="BE1092" s="3" t="s">
        <v>6034</v>
      </c>
    </row>
    <row r="1093" spans="2:57" customFormat="1">
      <c r="B1093" t="str">
        <f>IFERROR(VLOOKUP(E1093,Swadesh!$C$6:$D$212,2,FALSE),"")</f>
        <v/>
      </c>
      <c r="D1093" t="s">
        <v>5913</v>
      </c>
      <c r="E1093" s="6" t="s">
        <v>6033</v>
      </c>
      <c r="F1093" s="5">
        <v>16.78</v>
      </c>
      <c r="G1093">
        <f t="shared" si="17"/>
        <v>3</v>
      </c>
      <c r="H1093" s="3" t="s">
        <v>6032</v>
      </c>
      <c r="I1093" s="4"/>
      <c r="J1093" s="3" t="s">
        <v>6031</v>
      </c>
      <c r="K1093" s="4"/>
      <c r="L1093" s="3" t="s">
        <v>6030</v>
      </c>
      <c r="M1093" s="4"/>
      <c r="N1093" s="3" t="s">
        <v>6029</v>
      </c>
      <c r="O1093" s="4"/>
      <c r="P1093" t="s">
        <v>907</v>
      </c>
      <c r="Q1093" s="3"/>
      <c r="R1093" s="4"/>
      <c r="S1093" t="s">
        <v>907</v>
      </c>
      <c r="T1093" s="3" t="s">
        <v>6028</v>
      </c>
      <c r="U1093" s="4"/>
      <c r="V1093" s="3" t="s">
        <v>6027</v>
      </c>
      <c r="W1093" s="4"/>
      <c r="X1093" s="3" t="s">
        <v>6026</v>
      </c>
      <c r="Y1093" s="4"/>
      <c r="Z1093" t="s">
        <v>907</v>
      </c>
      <c r="AA1093" s="3"/>
      <c r="AB1093" s="4"/>
      <c r="AC1093" s="3" t="s">
        <v>6025</v>
      </c>
      <c r="AD1093" s="4"/>
      <c r="AE1093" s="3" t="s">
        <v>6024</v>
      </c>
      <c r="AF1093" s="4"/>
      <c r="AG1093" s="3" t="s">
        <v>6023</v>
      </c>
      <c r="AH1093" s="4"/>
      <c r="AI1093" s="3" t="s">
        <v>6022</v>
      </c>
      <c r="AJ1093" s="4"/>
      <c r="AK1093" s="3" t="s">
        <v>1769</v>
      </c>
      <c r="AL1093" s="4"/>
      <c r="AM1093" s="3" t="s">
        <v>6021</v>
      </c>
      <c r="AN1093" s="4"/>
      <c r="AO1093" s="3" t="s">
        <v>6020</v>
      </c>
      <c r="AP1093" s="4"/>
      <c r="AQ1093" s="3" t="s">
        <v>6019</v>
      </c>
      <c r="AR1093" s="4"/>
      <c r="AS1093" s="3" t="s">
        <v>5217</v>
      </c>
      <c r="AT1093" s="4"/>
      <c r="AU1093" s="3" t="s">
        <v>6018</v>
      </c>
      <c r="AV1093" s="4"/>
      <c r="AW1093" s="3" t="s">
        <v>6017</v>
      </c>
      <c r="AX1093" s="4"/>
      <c r="AY1093" s="3" t="s">
        <v>6016</v>
      </c>
      <c r="AZ1093" s="4"/>
      <c r="BA1093" s="3" t="s">
        <v>6015</v>
      </c>
      <c r="BB1093" s="4"/>
      <c r="BC1093" s="3" t="s">
        <v>6014</v>
      </c>
      <c r="BD1093" s="4"/>
      <c r="BE1093" s="3" t="s">
        <v>6013</v>
      </c>
    </row>
    <row r="1094" spans="2:57" customFormat="1">
      <c r="B1094" t="str">
        <f>IFERROR(VLOOKUP(E1094,Swadesh!$C$6:$D$212,2,FALSE),"")</f>
        <v/>
      </c>
      <c r="D1094" t="s">
        <v>5913</v>
      </c>
      <c r="E1094" s="6" t="s">
        <v>6012</v>
      </c>
      <c r="F1094" s="5">
        <v>16.79</v>
      </c>
      <c r="G1094">
        <f t="shared" si="17"/>
        <v>3</v>
      </c>
      <c r="H1094" s="3" t="s">
        <v>6011</v>
      </c>
      <c r="I1094" s="4" t="s">
        <v>6010</v>
      </c>
      <c r="J1094" s="3" t="s">
        <v>6009</v>
      </c>
      <c r="K1094" s="4" t="s">
        <v>6008</v>
      </c>
      <c r="L1094" s="3" t="s">
        <v>6007</v>
      </c>
      <c r="M1094" s="4"/>
      <c r="N1094" s="3" t="s">
        <v>6006</v>
      </c>
      <c r="O1094" s="4"/>
      <c r="P1094" t="s">
        <v>907</v>
      </c>
      <c r="Q1094" s="3"/>
      <c r="R1094" s="4"/>
      <c r="S1094" t="s">
        <v>907</v>
      </c>
      <c r="T1094" s="3" t="s">
        <v>6005</v>
      </c>
      <c r="U1094" s="4"/>
      <c r="V1094" s="3" t="s">
        <v>6004</v>
      </c>
      <c r="W1094" s="4"/>
      <c r="X1094" s="3" t="s">
        <v>6003</v>
      </c>
      <c r="Y1094" s="4"/>
      <c r="Z1094" t="s">
        <v>907</v>
      </c>
      <c r="AA1094" s="3" t="e">
        <f>-kʷaal-kec̷a</f>
        <v>#NAME?</v>
      </c>
      <c r="AB1094" s="4" t="s">
        <v>6002</v>
      </c>
      <c r="AC1094" s="3" t="s">
        <v>6001</v>
      </c>
      <c r="AD1094" s="4" t="s">
        <v>6000</v>
      </c>
      <c r="AE1094" s="3" t="s">
        <v>5999</v>
      </c>
      <c r="AF1094" s="4"/>
      <c r="AG1094" s="3" t="s">
        <v>5998</v>
      </c>
      <c r="AH1094" s="4"/>
      <c r="AI1094" s="3" t="s">
        <v>5997</v>
      </c>
      <c r="AJ1094" s="4"/>
      <c r="AK1094" s="3" t="s">
        <v>5996</v>
      </c>
      <c r="AL1094" s="4"/>
      <c r="AM1094" s="3" t="s">
        <v>5995</v>
      </c>
      <c r="AN1094" s="4"/>
      <c r="AO1094" s="3" t="s">
        <v>5994</v>
      </c>
      <c r="AP1094" s="4"/>
      <c r="AQ1094" s="3" t="s">
        <v>5993</v>
      </c>
      <c r="AR1094" s="4" t="s">
        <v>5992</v>
      </c>
      <c r="AS1094" s="3" t="s">
        <v>5991</v>
      </c>
      <c r="AT1094" s="4"/>
      <c r="AU1094" s="3" t="s">
        <v>5990</v>
      </c>
      <c r="AV1094" s="4"/>
      <c r="AW1094" s="3" t="s">
        <v>5989</v>
      </c>
      <c r="AX1094" s="4"/>
      <c r="AY1094" s="3" t="s">
        <v>5988</v>
      </c>
      <c r="AZ1094" s="4"/>
      <c r="BA1094" s="3" t="s">
        <v>5987</v>
      </c>
      <c r="BB1094" s="4"/>
      <c r="BC1094" s="3" t="s">
        <v>5986</v>
      </c>
      <c r="BD1094" s="4"/>
      <c r="BE1094" s="3" t="s">
        <v>5985</v>
      </c>
    </row>
    <row r="1095" spans="2:57" customFormat="1">
      <c r="B1095" t="str">
        <f>IFERROR(VLOOKUP(E1095,Swadesh!$C$6:$D$212,2,FALSE),"")</f>
        <v/>
      </c>
      <c r="D1095" t="s">
        <v>5913</v>
      </c>
      <c r="E1095" s="6" t="s">
        <v>5984</v>
      </c>
      <c r="F1095" s="5">
        <v>16.809999999999999</v>
      </c>
      <c r="G1095">
        <f t="shared" si="17"/>
        <v>3</v>
      </c>
      <c r="H1095" s="3" t="s">
        <v>5983</v>
      </c>
      <c r="I1095" s="4" t="s">
        <v>5982</v>
      </c>
      <c r="J1095" s="3" t="s">
        <v>5981</v>
      </c>
      <c r="K1095" s="4"/>
      <c r="L1095" s="3" t="s">
        <v>5980</v>
      </c>
      <c r="M1095" s="4"/>
      <c r="N1095" s="3" t="s">
        <v>5979</v>
      </c>
      <c r="O1095" s="4"/>
      <c r="P1095" t="s">
        <v>907</v>
      </c>
      <c r="Q1095" s="3"/>
      <c r="R1095" s="4"/>
      <c r="S1095" t="s">
        <v>907</v>
      </c>
      <c r="T1095" s="3"/>
      <c r="U1095" s="4"/>
      <c r="V1095" s="3" t="s">
        <v>5978</v>
      </c>
      <c r="W1095" s="4"/>
      <c r="X1095" s="3" t="s">
        <v>5977</v>
      </c>
      <c r="Y1095" s="4"/>
      <c r="Z1095" t="s">
        <v>907</v>
      </c>
      <c r="AA1095" s="3" t="s">
        <v>5976</v>
      </c>
      <c r="AB1095" s="4" t="s">
        <v>5975</v>
      </c>
      <c r="AC1095" s="3" t="s">
        <v>5974</v>
      </c>
      <c r="AD1095" s="4"/>
      <c r="AE1095" s="3" t="s">
        <v>5973</v>
      </c>
      <c r="AF1095" s="4" t="s">
        <v>5972</v>
      </c>
      <c r="AG1095" s="3" t="s">
        <v>5971</v>
      </c>
      <c r="AH1095" s="4"/>
      <c r="AI1095" s="3" t="s">
        <v>5970</v>
      </c>
      <c r="AJ1095" s="4"/>
      <c r="AK1095" s="3" t="s">
        <v>5969</v>
      </c>
      <c r="AL1095" s="4"/>
      <c r="AM1095" s="3" t="s">
        <v>5968</v>
      </c>
      <c r="AN1095" s="4"/>
      <c r="AO1095" s="3" t="s">
        <v>5967</v>
      </c>
      <c r="AP1095" s="4"/>
      <c r="AQ1095" s="3" t="s">
        <v>5966</v>
      </c>
      <c r="AR1095" s="4" t="s">
        <v>5965</v>
      </c>
      <c r="AS1095" s="3" t="s">
        <v>5964</v>
      </c>
      <c r="AT1095" s="4"/>
      <c r="AU1095" s="3" t="s">
        <v>5963</v>
      </c>
      <c r="AV1095" s="4"/>
      <c r="AW1095" s="3" t="s">
        <v>5962</v>
      </c>
      <c r="AX1095" s="4"/>
      <c r="AY1095" s="3" t="s">
        <v>5961</v>
      </c>
      <c r="AZ1095" s="4"/>
      <c r="BA1095" s="3" t="s">
        <v>5960</v>
      </c>
      <c r="BB1095" s="4"/>
      <c r="BC1095" s="3" t="s">
        <v>5959</v>
      </c>
      <c r="BD1095" s="4"/>
      <c r="BE1095" s="3" t="s">
        <v>5958</v>
      </c>
    </row>
    <row r="1096" spans="2:57" customFormat="1">
      <c r="B1096" t="str">
        <f>IFERROR(VLOOKUP(E1096,Swadesh!$C$6:$D$212,2,FALSE),"")</f>
        <v/>
      </c>
      <c r="D1096" t="s">
        <v>5913</v>
      </c>
      <c r="E1096" s="6" t="s">
        <v>5957</v>
      </c>
      <c r="F1096" s="5">
        <v>16.82</v>
      </c>
      <c r="G1096">
        <f t="shared" si="17"/>
        <v>3</v>
      </c>
      <c r="H1096" s="3" t="s">
        <v>5956</v>
      </c>
      <c r="I1096" s="4" t="s">
        <v>5955</v>
      </c>
      <c r="J1096" s="3" t="s">
        <v>5954</v>
      </c>
      <c r="K1096" s="4"/>
      <c r="L1096" s="3" t="s">
        <v>5953</v>
      </c>
      <c r="M1096" s="4"/>
      <c r="N1096" s="3" t="s">
        <v>5952</v>
      </c>
      <c r="O1096" s="4"/>
      <c r="P1096" t="s">
        <v>907</v>
      </c>
      <c r="Q1096" s="3"/>
      <c r="R1096" s="4"/>
      <c r="S1096" t="s">
        <v>907</v>
      </c>
      <c r="T1096" s="3"/>
      <c r="U1096" s="4"/>
      <c r="V1096" s="3" t="s">
        <v>5951</v>
      </c>
      <c r="W1096" s="4"/>
      <c r="X1096" s="3" t="s">
        <v>5950</v>
      </c>
      <c r="Y1096" s="4"/>
      <c r="Z1096" t="s">
        <v>907</v>
      </c>
      <c r="AA1096" s="3" t="s">
        <v>5949</v>
      </c>
      <c r="AB1096" s="4" t="s">
        <v>5948</v>
      </c>
      <c r="AC1096" s="3" t="s">
        <v>5947</v>
      </c>
      <c r="AD1096" s="4"/>
      <c r="AE1096" s="3" t="s">
        <v>5946</v>
      </c>
      <c r="AF1096" s="4"/>
      <c r="AG1096" s="3" t="s">
        <v>5945</v>
      </c>
      <c r="AH1096" s="4"/>
      <c r="AI1096" s="3" t="s">
        <v>5944</v>
      </c>
      <c r="AJ1096" s="4"/>
      <c r="AK1096" s="3" t="s">
        <v>5943</v>
      </c>
      <c r="AL1096" s="4"/>
      <c r="AM1096" s="3" t="s">
        <v>5942</v>
      </c>
      <c r="AN1096" s="4"/>
      <c r="AO1096" s="3" t="s">
        <v>5941</v>
      </c>
      <c r="AP1096" s="4"/>
      <c r="AQ1096" s="3" t="s">
        <v>5940</v>
      </c>
      <c r="AR1096" s="4"/>
      <c r="AS1096" s="3" t="s">
        <v>923</v>
      </c>
      <c r="AT1096" s="4"/>
      <c r="AU1096" s="3" t="s">
        <v>5939</v>
      </c>
      <c r="AV1096" s="4"/>
      <c r="AW1096" s="3" t="s">
        <v>5938</v>
      </c>
      <c r="AX1096" s="4"/>
      <c r="AY1096" s="3" t="s">
        <v>5937</v>
      </c>
      <c r="AZ1096" s="4"/>
      <c r="BA1096" s="3" t="s">
        <v>5936</v>
      </c>
      <c r="BB1096" s="4"/>
      <c r="BC1096" s="3" t="s">
        <v>5935</v>
      </c>
      <c r="BD1096" s="4"/>
      <c r="BE1096" s="3" t="s">
        <v>5934</v>
      </c>
    </row>
    <row r="1097" spans="2:57" customFormat="1">
      <c r="B1097" t="str">
        <f>IFERROR(VLOOKUP(E1097,Swadesh!$C$6:$D$212,2,FALSE),"")</f>
        <v/>
      </c>
      <c r="D1097" t="s">
        <v>5913</v>
      </c>
      <c r="E1097" s="6" t="s">
        <v>5933</v>
      </c>
      <c r="F1097" s="5">
        <v>16.829999999999998</v>
      </c>
      <c r="G1097">
        <f t="shared" si="17"/>
        <v>3</v>
      </c>
      <c r="H1097" s="3" t="s">
        <v>5932</v>
      </c>
      <c r="I1097" s="4"/>
      <c r="J1097" s="3" t="s">
        <v>5931</v>
      </c>
      <c r="K1097" s="4" t="s">
        <v>959</v>
      </c>
      <c r="L1097" s="3" t="s">
        <v>5930</v>
      </c>
      <c r="M1097" s="4"/>
      <c r="N1097" s="3" t="s">
        <v>5929</v>
      </c>
      <c r="O1097" s="4"/>
      <c r="P1097" t="s">
        <v>907</v>
      </c>
      <c r="Q1097" s="3"/>
      <c r="R1097" s="4"/>
      <c r="S1097" t="s">
        <v>907</v>
      </c>
      <c r="T1097" s="3"/>
      <c r="U1097" s="4"/>
      <c r="V1097" s="3"/>
      <c r="W1097" s="4"/>
      <c r="X1097" s="3" t="s">
        <v>5928</v>
      </c>
      <c r="Y1097" s="4" t="s">
        <v>5927</v>
      </c>
      <c r="Z1097" t="s">
        <v>907</v>
      </c>
      <c r="AA1097" s="3"/>
      <c r="AB1097" s="4"/>
      <c r="AC1097" s="3" t="s">
        <v>5926</v>
      </c>
      <c r="AD1097" s="4"/>
      <c r="AE1097" s="3" t="s">
        <v>5925</v>
      </c>
      <c r="AF1097" s="4"/>
      <c r="AG1097" s="3"/>
      <c r="AH1097" s="4"/>
      <c r="AI1097" s="3" t="s">
        <v>5924</v>
      </c>
      <c r="AJ1097" s="4"/>
      <c r="AK1097" s="3" t="s">
        <v>5923</v>
      </c>
      <c r="AL1097" s="4"/>
      <c r="AM1097" s="3" t="s">
        <v>5922</v>
      </c>
      <c r="AN1097" s="4"/>
      <c r="AO1097" s="3"/>
      <c r="AP1097" s="4"/>
      <c r="AQ1097" s="3" t="s">
        <v>5921</v>
      </c>
      <c r="AR1097" s="4"/>
      <c r="AS1097" s="3" t="s">
        <v>5920</v>
      </c>
      <c r="AT1097" s="4"/>
      <c r="AU1097" s="3" t="s">
        <v>5919</v>
      </c>
      <c r="AV1097" s="4"/>
      <c r="AW1097" s="3" t="s">
        <v>5918</v>
      </c>
      <c r="AX1097" s="4"/>
      <c r="AY1097" s="3" t="s">
        <v>5917</v>
      </c>
      <c r="AZ1097" s="4"/>
      <c r="BA1097" s="3" t="s">
        <v>5916</v>
      </c>
      <c r="BB1097" s="4"/>
      <c r="BC1097" s="3" t="s">
        <v>5915</v>
      </c>
      <c r="BD1097" s="4"/>
      <c r="BE1097" s="3" t="s">
        <v>5914</v>
      </c>
    </row>
    <row r="1098" spans="2:57" customFormat="1">
      <c r="B1098" t="str">
        <f>IFERROR(VLOOKUP(E1098,Swadesh!$C$6:$D$212,2,FALSE),"")</f>
        <v/>
      </c>
      <c r="D1098" t="s">
        <v>5913</v>
      </c>
      <c r="E1098" s="6" t="s">
        <v>5912</v>
      </c>
      <c r="F1098" s="5">
        <v>16.84</v>
      </c>
      <c r="G1098">
        <f t="shared" si="17"/>
        <v>3</v>
      </c>
      <c r="H1098" s="3" t="s">
        <v>5911</v>
      </c>
      <c r="I1098" s="4"/>
      <c r="J1098" s="3" t="s">
        <v>5910</v>
      </c>
      <c r="K1098" s="4" t="s">
        <v>5909</v>
      </c>
      <c r="L1098" s="3" t="s">
        <v>5908</v>
      </c>
      <c r="M1098" s="4"/>
      <c r="N1098" s="3" t="s">
        <v>5907</v>
      </c>
      <c r="O1098" s="4"/>
      <c r="P1098" t="s">
        <v>907</v>
      </c>
      <c r="Q1098" s="3"/>
      <c r="R1098" s="4"/>
      <c r="S1098" t="s">
        <v>907</v>
      </c>
      <c r="T1098" s="3"/>
      <c r="U1098" s="4"/>
      <c r="V1098" s="3" t="s">
        <v>5906</v>
      </c>
      <c r="W1098" s="4"/>
      <c r="X1098" s="3" t="s">
        <v>5905</v>
      </c>
      <c r="Y1098" s="4"/>
      <c r="Z1098" t="s">
        <v>907</v>
      </c>
      <c r="AA1098" s="3"/>
      <c r="AB1098" s="4"/>
      <c r="AC1098" s="3" t="s">
        <v>5904</v>
      </c>
      <c r="AD1098" s="4" t="s">
        <v>5903</v>
      </c>
      <c r="AE1098" s="3" t="s">
        <v>5902</v>
      </c>
      <c r="AF1098" s="4" t="s">
        <v>5901</v>
      </c>
      <c r="AG1098" s="3"/>
      <c r="AH1098" s="4"/>
      <c r="AI1098" s="3" t="s">
        <v>5900</v>
      </c>
      <c r="AJ1098" s="4"/>
      <c r="AK1098" s="3" t="s">
        <v>5899</v>
      </c>
      <c r="AL1098" s="4"/>
      <c r="AM1098" s="3" t="s">
        <v>5898</v>
      </c>
      <c r="AN1098" s="4"/>
      <c r="AO1098" s="3"/>
      <c r="AP1098" s="4"/>
      <c r="AQ1098" s="3" t="s">
        <v>5897</v>
      </c>
      <c r="AR1098" s="4"/>
      <c r="AS1098" s="3" t="s">
        <v>5896</v>
      </c>
      <c r="AT1098" s="4" t="s">
        <v>5895</v>
      </c>
      <c r="AU1098" s="3" t="s">
        <v>5894</v>
      </c>
      <c r="AV1098" s="4"/>
      <c r="AW1098" s="3" t="s">
        <v>5893</v>
      </c>
      <c r="AX1098" s="4"/>
      <c r="AY1098" s="3" t="s">
        <v>5892</v>
      </c>
      <c r="AZ1098" s="4"/>
      <c r="BA1098" s="3" t="s">
        <v>5891</v>
      </c>
      <c r="BB1098" s="4"/>
      <c r="BC1098" s="3" t="s">
        <v>5890</v>
      </c>
      <c r="BD1098" s="4"/>
      <c r="BE1098" s="3" t="s">
        <v>5889</v>
      </c>
    </row>
    <row r="1099" spans="2:57" customFormat="1">
      <c r="B1099" t="str">
        <f>IFERROR(VLOOKUP(E1099,Swadesh!$C$6:$D$212,2,FALSE),"")</f>
        <v/>
      </c>
      <c r="D1099" t="s">
        <v>4705</v>
      </c>
      <c r="E1099" s="6" t="s">
        <v>5888</v>
      </c>
      <c r="F1099" s="5">
        <v>17.11</v>
      </c>
      <c r="G1099">
        <f t="shared" si="17"/>
        <v>3</v>
      </c>
      <c r="H1099" s="3" t="s">
        <v>5887</v>
      </c>
      <c r="I1099" s="4"/>
      <c r="J1099" s="3" t="s">
        <v>5886</v>
      </c>
      <c r="K1099" s="4" t="s">
        <v>5885</v>
      </c>
      <c r="L1099" s="3" t="s">
        <v>5884</v>
      </c>
      <c r="M1099" s="4"/>
      <c r="N1099" s="3" t="s">
        <v>5883</v>
      </c>
      <c r="O1099" s="4"/>
      <c r="P1099" t="s">
        <v>907</v>
      </c>
      <c r="Q1099" s="3"/>
      <c r="R1099" s="4"/>
      <c r="S1099" t="s">
        <v>907</v>
      </c>
      <c r="T1099" s="3" t="s">
        <v>5882</v>
      </c>
      <c r="U1099" s="4"/>
      <c r="V1099" s="3" t="s">
        <v>5881</v>
      </c>
      <c r="W1099" s="4"/>
      <c r="X1099" s="3"/>
      <c r="Y1099" s="4"/>
      <c r="Z1099" t="s">
        <v>907</v>
      </c>
      <c r="AA1099" s="3" t="s">
        <v>5880</v>
      </c>
      <c r="AB1099" s="4" t="s">
        <v>5879</v>
      </c>
      <c r="AC1099" s="3" t="s">
        <v>5878</v>
      </c>
      <c r="AD1099" s="4"/>
      <c r="AE1099" s="3" t="s">
        <v>5877</v>
      </c>
      <c r="AF1099" s="4"/>
      <c r="AG1099" s="3" t="s">
        <v>5876</v>
      </c>
      <c r="AH1099" s="4"/>
      <c r="AI1099" s="3" t="s">
        <v>5848</v>
      </c>
      <c r="AJ1099" s="4"/>
      <c r="AK1099" s="3" t="s">
        <v>5875</v>
      </c>
      <c r="AL1099" s="4"/>
      <c r="AM1099" s="3" t="s">
        <v>5874</v>
      </c>
      <c r="AN1099" s="4"/>
      <c r="AO1099" s="3" t="s">
        <v>5873</v>
      </c>
      <c r="AP1099" s="4"/>
      <c r="AQ1099" s="3" t="s">
        <v>5872</v>
      </c>
      <c r="AR1099" s="4"/>
      <c r="AS1099" s="3" t="s">
        <v>5871</v>
      </c>
      <c r="AT1099" s="4"/>
      <c r="AU1099" s="3" t="s">
        <v>5870</v>
      </c>
      <c r="AV1099" s="4"/>
      <c r="AW1099" s="3" t="s">
        <v>5869</v>
      </c>
      <c r="AX1099" s="4"/>
      <c r="AY1099" s="3" t="s">
        <v>5868</v>
      </c>
      <c r="AZ1099" s="4"/>
      <c r="BA1099" s="3" t="s">
        <v>5867</v>
      </c>
      <c r="BB1099" s="4"/>
      <c r="BC1099" s="3" t="s">
        <v>5866</v>
      </c>
      <c r="BD1099" s="4"/>
      <c r="BE1099" s="3" t="s">
        <v>5865</v>
      </c>
    </row>
    <row r="1100" spans="2:57" customFormat="1">
      <c r="B1100">
        <f>IFERROR(VLOOKUP(E1100,Swadesh!$C$6:$D$212,2,FALSE),"")</f>
        <v>104</v>
      </c>
      <c r="D1100" t="s">
        <v>4705</v>
      </c>
      <c r="E1100" s="6" t="s">
        <v>5864</v>
      </c>
      <c r="F1100" s="5">
        <v>17.13</v>
      </c>
      <c r="G1100">
        <f t="shared" si="17"/>
        <v>3</v>
      </c>
      <c r="H1100" s="3" t="s">
        <v>5863</v>
      </c>
      <c r="I1100" s="4"/>
      <c r="J1100" s="3" t="s">
        <v>5862</v>
      </c>
      <c r="K1100" s="4" t="s">
        <v>959</v>
      </c>
      <c r="L1100" s="3" t="s">
        <v>5861</v>
      </c>
      <c r="M1100" s="4"/>
      <c r="N1100" s="3" t="s">
        <v>5860</v>
      </c>
      <c r="O1100" s="4"/>
      <c r="P1100" t="s">
        <v>907</v>
      </c>
      <c r="Q1100" s="3" t="s">
        <v>5859</v>
      </c>
      <c r="R1100" s="4" t="s">
        <v>5858</v>
      </c>
      <c r="S1100" t="s">
        <v>907</v>
      </c>
      <c r="T1100" s="3" t="s">
        <v>5857</v>
      </c>
      <c r="U1100" s="4"/>
      <c r="V1100" s="3" t="s">
        <v>5856</v>
      </c>
      <c r="W1100" s="4" t="s">
        <v>5855</v>
      </c>
      <c r="X1100" s="3" t="s">
        <v>5854</v>
      </c>
      <c r="Y1100" s="4"/>
      <c r="Z1100" t="s">
        <v>907</v>
      </c>
      <c r="AA1100" s="3" t="s">
        <v>5853</v>
      </c>
      <c r="AB1100" s="4" t="s">
        <v>5852</v>
      </c>
      <c r="AC1100" s="3" t="s">
        <v>5851</v>
      </c>
      <c r="AD1100" s="4"/>
      <c r="AE1100" s="3" t="s">
        <v>5850</v>
      </c>
      <c r="AF1100" s="4"/>
      <c r="AG1100" s="3" t="s">
        <v>5849</v>
      </c>
      <c r="AH1100" s="4"/>
      <c r="AI1100" s="3" t="s">
        <v>5848</v>
      </c>
      <c r="AJ1100" s="4"/>
      <c r="AK1100" s="3" t="s">
        <v>5847</v>
      </c>
      <c r="AL1100" s="4"/>
      <c r="AM1100" s="3" t="s">
        <v>5846</v>
      </c>
      <c r="AN1100" s="4"/>
      <c r="AO1100" s="3" t="s">
        <v>5845</v>
      </c>
      <c r="AP1100" s="4"/>
      <c r="AQ1100" s="3" t="s">
        <v>5844</v>
      </c>
      <c r="AR1100" s="4"/>
      <c r="AS1100" s="3" t="s">
        <v>5843</v>
      </c>
      <c r="AT1100" s="4"/>
      <c r="AU1100" s="3" t="s">
        <v>5842</v>
      </c>
      <c r="AV1100" s="4"/>
      <c r="AW1100" s="3" t="s">
        <v>5841</v>
      </c>
      <c r="AX1100" s="4"/>
      <c r="AY1100" s="3" t="s">
        <v>5840</v>
      </c>
      <c r="AZ1100" s="4"/>
      <c r="BA1100" s="3" t="s">
        <v>5839</v>
      </c>
      <c r="BB1100" s="4"/>
      <c r="BC1100" s="3" t="s">
        <v>5838</v>
      </c>
      <c r="BD1100" s="4"/>
      <c r="BE1100" s="3" t="s">
        <v>5837</v>
      </c>
    </row>
    <row r="1101" spans="2:57" customFormat="1">
      <c r="B1101" t="str">
        <f>IFERROR(VLOOKUP(E1101,Swadesh!$C$6:$D$212,2,FALSE),"")</f>
        <v/>
      </c>
      <c r="D1101" t="s">
        <v>4705</v>
      </c>
      <c r="E1101" s="6" t="s">
        <v>5836</v>
      </c>
      <c r="F1101" s="5">
        <v>17.14</v>
      </c>
      <c r="G1101">
        <f t="shared" si="17"/>
        <v>3</v>
      </c>
      <c r="H1101" s="3" t="s">
        <v>5835</v>
      </c>
      <c r="I1101" s="4"/>
      <c r="J1101" s="3" t="s">
        <v>5834</v>
      </c>
      <c r="K1101" s="4" t="s">
        <v>1848</v>
      </c>
      <c r="L1101" s="3" t="s">
        <v>5833</v>
      </c>
      <c r="M1101" s="4"/>
      <c r="N1101" s="3" t="s">
        <v>5832</v>
      </c>
      <c r="O1101" s="4"/>
      <c r="P1101" t="s">
        <v>907</v>
      </c>
      <c r="Q1101" s="3"/>
      <c r="R1101" s="4"/>
      <c r="S1101" t="s">
        <v>907</v>
      </c>
      <c r="T1101" s="3"/>
      <c r="U1101" s="4"/>
      <c r="V1101" s="3"/>
      <c r="W1101" s="4"/>
      <c r="X1101" s="3" t="s">
        <v>5831</v>
      </c>
      <c r="Y1101" s="4"/>
      <c r="Z1101" t="s">
        <v>907</v>
      </c>
      <c r="AA1101" s="3" t="e">
        <f>-tanemilia</f>
        <v>#NAME?</v>
      </c>
      <c r="AB1101" s="4"/>
      <c r="AC1101" s="3" t="s">
        <v>5830</v>
      </c>
      <c r="AD1101" s="4" t="s">
        <v>5829</v>
      </c>
      <c r="AE1101" s="3" t="s">
        <v>5828</v>
      </c>
      <c r="AF1101" s="4" t="s">
        <v>5827</v>
      </c>
      <c r="AG1101" s="3" t="s">
        <v>5826</v>
      </c>
      <c r="AH1101" s="4"/>
      <c r="AI1101" s="3" t="s">
        <v>5825</v>
      </c>
      <c r="AJ1101" s="4"/>
      <c r="AK1101" s="3" t="s">
        <v>5799</v>
      </c>
      <c r="AL1101" s="4"/>
      <c r="AM1101" s="3" t="s">
        <v>5798</v>
      </c>
      <c r="AN1101" s="4"/>
      <c r="AO1101" s="3" t="s">
        <v>5824</v>
      </c>
      <c r="AP1101" s="4"/>
      <c r="AQ1101" s="3" t="s">
        <v>5823</v>
      </c>
      <c r="AR1101" s="4"/>
      <c r="AS1101" s="3" t="s">
        <v>5822</v>
      </c>
      <c r="AT1101" s="4" t="s">
        <v>5821</v>
      </c>
      <c r="AU1101" s="3" t="s">
        <v>5820</v>
      </c>
      <c r="AV1101" s="4"/>
      <c r="AW1101" s="3" t="s">
        <v>5819</v>
      </c>
      <c r="AX1101" s="4"/>
      <c r="AY1101" s="3" t="s">
        <v>5818</v>
      </c>
      <c r="AZ1101" s="4"/>
      <c r="BA1101" s="3" t="s">
        <v>5817</v>
      </c>
      <c r="BB1101" s="4"/>
      <c r="BC1101" s="3" t="s">
        <v>5816</v>
      </c>
      <c r="BD1101" s="4" t="s">
        <v>5815</v>
      </c>
      <c r="BE1101" s="3" t="s">
        <v>5814</v>
      </c>
    </row>
    <row r="1102" spans="2:57" customFormat="1">
      <c r="B1102" t="str">
        <f>IFERROR(VLOOKUP(E1102,Swadesh!$C$6:$D$212,2,FALSE),"")</f>
        <v/>
      </c>
      <c r="D1102" t="s">
        <v>4705</v>
      </c>
      <c r="E1102" s="6" t="s">
        <v>5813</v>
      </c>
      <c r="F1102" s="5">
        <v>17.149999999999999</v>
      </c>
      <c r="G1102">
        <f t="shared" si="17"/>
        <v>3</v>
      </c>
      <c r="H1102" s="3" t="s">
        <v>5812</v>
      </c>
      <c r="I1102" s="4" t="s">
        <v>5811</v>
      </c>
      <c r="J1102" s="3" t="s">
        <v>5810</v>
      </c>
      <c r="K1102" s="4"/>
      <c r="L1102" s="3" t="s">
        <v>5809</v>
      </c>
      <c r="M1102" s="4"/>
      <c r="N1102" s="3" t="s">
        <v>5808</v>
      </c>
      <c r="O1102" s="4"/>
      <c r="P1102" t="s">
        <v>907</v>
      </c>
      <c r="Q1102" s="3"/>
      <c r="R1102" s="4"/>
      <c r="S1102" t="s">
        <v>907</v>
      </c>
      <c r="T1102" s="3"/>
      <c r="U1102" s="4"/>
      <c r="V1102" s="3" t="s">
        <v>5807</v>
      </c>
      <c r="W1102" s="4"/>
      <c r="X1102" s="3" t="s">
        <v>5806</v>
      </c>
      <c r="Y1102" s="4"/>
      <c r="Z1102" t="s">
        <v>907</v>
      </c>
      <c r="AA1102" s="3" t="s">
        <v>5805</v>
      </c>
      <c r="AB1102" s="4" t="s">
        <v>5804</v>
      </c>
      <c r="AC1102" s="3" t="s">
        <v>5803</v>
      </c>
      <c r="AD1102" s="4"/>
      <c r="AE1102" s="3" t="s">
        <v>5802</v>
      </c>
      <c r="AF1102" s="4"/>
      <c r="AG1102" s="3" t="s">
        <v>5801</v>
      </c>
      <c r="AH1102" s="4"/>
      <c r="AI1102" s="3" t="s">
        <v>5800</v>
      </c>
      <c r="AJ1102" s="4"/>
      <c r="AK1102" s="3" t="s">
        <v>5799</v>
      </c>
      <c r="AL1102" s="4"/>
      <c r="AM1102" s="3" t="s">
        <v>5798</v>
      </c>
      <c r="AN1102" s="4"/>
      <c r="AO1102" s="3" t="s">
        <v>1415</v>
      </c>
      <c r="AP1102" s="4"/>
      <c r="AQ1102" s="3" t="s">
        <v>5797</v>
      </c>
      <c r="AR1102" s="4"/>
      <c r="AS1102" s="3" t="s">
        <v>5796</v>
      </c>
      <c r="AT1102" s="4"/>
      <c r="AU1102" s="3" t="s">
        <v>5795</v>
      </c>
      <c r="AV1102" s="4"/>
      <c r="AW1102" s="3" t="s">
        <v>5794</v>
      </c>
      <c r="AX1102" s="4"/>
      <c r="AY1102" s="3" t="s">
        <v>5793</v>
      </c>
      <c r="AZ1102" s="4"/>
      <c r="BA1102" s="3" t="s">
        <v>5792</v>
      </c>
      <c r="BB1102" s="4"/>
      <c r="BC1102" s="3" t="s">
        <v>5791</v>
      </c>
      <c r="BD1102" s="4"/>
      <c r="BE1102" s="3" t="s">
        <v>5790</v>
      </c>
    </row>
    <row r="1103" spans="2:57" customFormat="1">
      <c r="B1103" t="str">
        <f>IFERROR(VLOOKUP(E1103,Swadesh!$C$6:$D$212,2,FALSE),"")</f>
        <v/>
      </c>
      <c r="D1103" t="s">
        <v>4705</v>
      </c>
      <c r="E1103" s="6" t="s">
        <v>5789</v>
      </c>
      <c r="F1103" s="5">
        <v>17.16</v>
      </c>
      <c r="G1103">
        <f t="shared" si="17"/>
        <v>3</v>
      </c>
      <c r="H1103" s="3" t="s">
        <v>5788</v>
      </c>
      <c r="I1103" s="4" t="s">
        <v>5787</v>
      </c>
      <c r="J1103" s="3" t="s">
        <v>5786</v>
      </c>
      <c r="K1103" s="4"/>
      <c r="L1103" s="3" t="s">
        <v>5785</v>
      </c>
      <c r="M1103" s="4"/>
      <c r="N1103" s="3" t="s">
        <v>5784</v>
      </c>
      <c r="O1103" s="4"/>
      <c r="P1103" t="s">
        <v>907</v>
      </c>
      <c r="Q1103" s="3"/>
      <c r="R1103" s="4" t="s">
        <v>5783</v>
      </c>
      <c r="S1103" t="s">
        <v>907</v>
      </c>
      <c r="T1103" s="3" t="s">
        <v>5782</v>
      </c>
      <c r="U1103" s="4"/>
      <c r="V1103" s="3" t="s">
        <v>5781</v>
      </c>
      <c r="W1103" s="4"/>
      <c r="X1103" s="3" t="s">
        <v>5780</v>
      </c>
      <c r="Y1103" s="4"/>
      <c r="Z1103" t="s">
        <v>907</v>
      </c>
      <c r="AA1103" s="3" t="s">
        <v>5754</v>
      </c>
      <c r="AB1103" s="4"/>
      <c r="AC1103" s="3" t="s">
        <v>5779</v>
      </c>
      <c r="AD1103" s="4"/>
      <c r="AE1103" s="3" t="s">
        <v>5778</v>
      </c>
      <c r="AF1103" s="4" t="s">
        <v>5777</v>
      </c>
      <c r="AG1103" s="3" t="s">
        <v>5776</v>
      </c>
      <c r="AH1103" s="4"/>
      <c r="AI1103" s="3" t="s">
        <v>5775</v>
      </c>
      <c r="AJ1103" s="4"/>
      <c r="AK1103" s="3" t="s">
        <v>5774</v>
      </c>
      <c r="AL1103" s="4"/>
      <c r="AM1103" s="3" t="s">
        <v>5773</v>
      </c>
      <c r="AN1103" s="4"/>
      <c r="AO1103" s="3" t="s">
        <v>5772</v>
      </c>
      <c r="AP1103" s="4"/>
      <c r="AQ1103" s="3" t="s">
        <v>5771</v>
      </c>
      <c r="AR1103" s="4"/>
      <c r="AS1103" s="3" t="s">
        <v>5770</v>
      </c>
      <c r="AT1103" s="4"/>
      <c r="AU1103" s="3" t="s">
        <v>5769</v>
      </c>
      <c r="AV1103" s="4"/>
      <c r="AW1103" s="3" t="s">
        <v>5768</v>
      </c>
      <c r="AX1103" s="4" t="s">
        <v>5767</v>
      </c>
      <c r="AY1103" s="3" t="s">
        <v>5766</v>
      </c>
      <c r="AZ1103" s="4"/>
      <c r="BA1103" s="3" t="s">
        <v>5765</v>
      </c>
      <c r="BB1103" s="4"/>
      <c r="BC1103" s="3" t="s">
        <v>5764</v>
      </c>
      <c r="BD1103" s="4"/>
      <c r="BE1103" s="3" t="s">
        <v>5763</v>
      </c>
    </row>
    <row r="1104" spans="2:57" customFormat="1">
      <c r="B1104">
        <f>IFERROR(VLOOKUP(E1104,Swadesh!$C$6:$D$212,2,FALSE),"")</f>
        <v>103</v>
      </c>
      <c r="D1104" t="s">
        <v>4705</v>
      </c>
      <c r="E1104" s="6" t="s">
        <v>5762</v>
      </c>
      <c r="F1104" s="5">
        <v>17.170000000000002</v>
      </c>
      <c r="G1104">
        <f t="shared" si="17"/>
        <v>3</v>
      </c>
      <c r="H1104" s="3" t="s">
        <v>5761</v>
      </c>
      <c r="I1104" s="4"/>
      <c r="J1104" s="3" t="s">
        <v>5760</v>
      </c>
      <c r="K1104" s="4"/>
      <c r="L1104" s="3" t="s">
        <v>5759</v>
      </c>
      <c r="M1104" s="4"/>
      <c r="N1104" s="3" t="s">
        <v>5758</v>
      </c>
      <c r="O1104" s="4"/>
      <c r="P1104" t="s">
        <v>907</v>
      </c>
      <c r="Q1104" s="3"/>
      <c r="R1104" s="4"/>
      <c r="S1104" t="s">
        <v>907</v>
      </c>
      <c r="T1104" s="3" t="s">
        <v>5757</v>
      </c>
      <c r="U1104" s="4"/>
      <c r="V1104" s="3" t="s">
        <v>5756</v>
      </c>
      <c r="W1104" s="4"/>
      <c r="X1104" s="3" t="s">
        <v>5755</v>
      </c>
      <c r="Y1104" s="4"/>
      <c r="Z1104" t="s">
        <v>907</v>
      </c>
      <c r="AA1104" s="3" t="s">
        <v>5754</v>
      </c>
      <c r="AB1104" s="4" t="s">
        <v>5753</v>
      </c>
      <c r="AC1104" s="3" t="s">
        <v>5752</v>
      </c>
      <c r="AD1104" s="4"/>
      <c r="AE1104" s="3" t="s">
        <v>5751</v>
      </c>
      <c r="AF1104" s="4"/>
      <c r="AG1104" s="3" t="s">
        <v>5750</v>
      </c>
      <c r="AH1104" s="4"/>
      <c r="AI1104" s="3" t="s">
        <v>5749</v>
      </c>
      <c r="AJ1104" s="4" t="s">
        <v>5748</v>
      </c>
      <c r="AK1104" s="3" t="s">
        <v>5747</v>
      </c>
      <c r="AL1104" s="4"/>
      <c r="AM1104" s="3" t="s">
        <v>5746</v>
      </c>
      <c r="AN1104" s="4"/>
      <c r="AO1104" s="3" t="s">
        <v>5745</v>
      </c>
      <c r="AP1104" s="4"/>
      <c r="AQ1104" s="3" t="s">
        <v>5744</v>
      </c>
      <c r="AR1104" s="4"/>
      <c r="AS1104" s="3" t="s">
        <v>5743</v>
      </c>
      <c r="AT1104" s="4"/>
      <c r="AU1104" s="3" t="s">
        <v>5742</v>
      </c>
      <c r="AV1104" s="4"/>
      <c r="AW1104" s="3" t="s">
        <v>5741</v>
      </c>
      <c r="AX1104" s="4"/>
      <c r="AY1104" s="3" t="s">
        <v>5740</v>
      </c>
      <c r="AZ1104" s="4"/>
      <c r="BA1104" s="3" t="s">
        <v>5739</v>
      </c>
      <c r="BB1104" s="4"/>
      <c r="BC1104" s="3" t="s">
        <v>5738</v>
      </c>
      <c r="BD1104" s="4"/>
      <c r="BE1104" s="3" t="s">
        <v>5737</v>
      </c>
    </row>
    <row r="1105" spans="2:57" customFormat="1">
      <c r="B1105" t="str">
        <f>IFERROR(VLOOKUP(E1105,Swadesh!$C$6:$D$212,2,FALSE),"")</f>
        <v/>
      </c>
      <c r="D1105" t="s">
        <v>4705</v>
      </c>
      <c r="E1105" s="6" t="s">
        <v>5736</v>
      </c>
      <c r="F1105" s="5">
        <v>17.170999999999999</v>
      </c>
      <c r="G1105">
        <f t="shared" si="17"/>
        <v>4</v>
      </c>
      <c r="H1105" s="3" t="s">
        <v>5735</v>
      </c>
      <c r="I1105" s="4"/>
      <c r="J1105" s="3" t="s">
        <v>5734</v>
      </c>
      <c r="K1105" s="4" t="s">
        <v>959</v>
      </c>
      <c r="L1105" s="3" t="s">
        <v>5733</v>
      </c>
      <c r="M1105" s="4"/>
      <c r="N1105" s="3" t="s">
        <v>5732</v>
      </c>
      <c r="O1105" s="4"/>
      <c r="P1105" t="s">
        <v>907</v>
      </c>
      <c r="Q1105" s="3"/>
      <c r="R1105" s="4"/>
      <c r="S1105" t="s">
        <v>907</v>
      </c>
      <c r="T1105" s="3"/>
      <c r="U1105" s="4"/>
      <c r="V1105" s="3"/>
      <c r="W1105" s="4"/>
      <c r="X1105" s="3" t="s">
        <v>5731</v>
      </c>
      <c r="Y1105" s="4"/>
      <c r="Z1105" t="s">
        <v>907</v>
      </c>
      <c r="AA1105" s="3"/>
      <c r="AB1105" s="4"/>
      <c r="AC1105" s="3" t="s">
        <v>5730</v>
      </c>
      <c r="AD1105" s="4" t="s">
        <v>5729</v>
      </c>
      <c r="AE1105" s="3" t="s">
        <v>5728</v>
      </c>
      <c r="AF1105" s="4"/>
      <c r="AG1105" s="3"/>
      <c r="AH1105" s="4"/>
      <c r="AI1105" s="3" t="s">
        <v>5727</v>
      </c>
      <c r="AJ1105" s="4"/>
      <c r="AK1105" s="3" t="s">
        <v>5726</v>
      </c>
      <c r="AL1105" s="4"/>
      <c r="AM1105" s="3" t="s">
        <v>5725</v>
      </c>
      <c r="AN1105" s="4"/>
      <c r="AO1105" s="3"/>
      <c r="AP1105" s="4"/>
      <c r="AQ1105" s="3" t="s">
        <v>5724</v>
      </c>
      <c r="AR1105" s="4"/>
      <c r="AS1105" s="3" t="s">
        <v>923</v>
      </c>
      <c r="AT1105" s="4"/>
      <c r="AU1105" s="3" t="s">
        <v>5723</v>
      </c>
      <c r="AV1105" s="4"/>
      <c r="AW1105" s="3" t="s">
        <v>5722</v>
      </c>
      <c r="AX1105" s="4"/>
      <c r="AY1105" s="3" t="s">
        <v>5721</v>
      </c>
      <c r="AZ1105" s="4"/>
      <c r="BA1105" s="3" t="s">
        <v>5720</v>
      </c>
      <c r="BB1105" s="4"/>
      <c r="BC1105" s="3" t="s">
        <v>5719</v>
      </c>
      <c r="BD1105" s="4"/>
      <c r="BE1105" s="3" t="s">
        <v>5718</v>
      </c>
    </row>
    <row r="1106" spans="2:57" customFormat="1">
      <c r="B1106" t="str">
        <f>IFERROR(VLOOKUP(E1106,Swadesh!$C$6:$D$212,2,FALSE),"")</f>
        <v/>
      </c>
      <c r="D1106" t="s">
        <v>4705</v>
      </c>
      <c r="E1106" s="6" t="s">
        <v>5717</v>
      </c>
      <c r="F1106" s="5">
        <v>17.172000000000001</v>
      </c>
      <c r="G1106">
        <f t="shared" si="17"/>
        <v>4</v>
      </c>
      <c r="H1106" s="3" t="s">
        <v>5716</v>
      </c>
      <c r="I1106" s="4"/>
      <c r="J1106" s="3" t="s">
        <v>5715</v>
      </c>
      <c r="K1106" s="4" t="s">
        <v>5714</v>
      </c>
      <c r="L1106" s="3" t="s">
        <v>5713</v>
      </c>
      <c r="M1106" s="4"/>
      <c r="N1106" s="3" t="s">
        <v>5712</v>
      </c>
      <c r="O1106" s="4"/>
      <c r="P1106" t="s">
        <v>907</v>
      </c>
      <c r="Q1106" s="3"/>
      <c r="R1106" s="4"/>
      <c r="S1106" t="s">
        <v>907</v>
      </c>
      <c r="T1106" s="3"/>
      <c r="U1106" s="4"/>
      <c r="V1106" s="3" t="s">
        <v>5711</v>
      </c>
      <c r="W1106" s="4"/>
      <c r="X1106" s="3" t="s">
        <v>5710</v>
      </c>
      <c r="Y1106" s="4"/>
      <c r="Z1106" t="s">
        <v>907</v>
      </c>
      <c r="AA1106" s="3" t="s">
        <v>5709</v>
      </c>
      <c r="AB1106" s="4"/>
      <c r="AC1106" s="3" t="s">
        <v>5708</v>
      </c>
      <c r="AD1106" s="4"/>
      <c r="AE1106" s="3" t="s">
        <v>5707</v>
      </c>
      <c r="AF1106" s="4"/>
      <c r="AG1106" s="3"/>
      <c r="AH1106" s="4"/>
      <c r="AI1106" s="3" t="s">
        <v>5706</v>
      </c>
      <c r="AJ1106" s="4"/>
      <c r="AK1106" s="3" t="s">
        <v>5705</v>
      </c>
      <c r="AL1106" s="4"/>
      <c r="AM1106" s="3" t="s">
        <v>5704</v>
      </c>
      <c r="AN1106" s="4"/>
      <c r="AO1106" s="3"/>
      <c r="AP1106" s="4"/>
      <c r="AQ1106" s="3" t="s">
        <v>5703</v>
      </c>
      <c r="AR1106" s="4"/>
      <c r="AS1106" s="3" t="s">
        <v>5702</v>
      </c>
      <c r="AT1106" s="4"/>
      <c r="AU1106" s="3" t="s">
        <v>5701</v>
      </c>
      <c r="AV1106" s="4"/>
      <c r="AW1106" s="3" t="s">
        <v>5700</v>
      </c>
      <c r="AX1106" s="4"/>
      <c r="AY1106" s="3" t="s">
        <v>5699</v>
      </c>
      <c r="AZ1106" s="4"/>
      <c r="BA1106" s="3" t="s">
        <v>5698</v>
      </c>
      <c r="BB1106" s="4"/>
      <c r="BC1106" s="3" t="s">
        <v>5697</v>
      </c>
      <c r="BD1106" s="4"/>
      <c r="BE1106" s="3" t="s">
        <v>5696</v>
      </c>
    </row>
    <row r="1107" spans="2:57" customFormat="1">
      <c r="B1107" t="str">
        <f>IFERROR(VLOOKUP(E1107,Swadesh!$C$6:$D$212,2,FALSE),"")</f>
        <v/>
      </c>
      <c r="D1107" t="s">
        <v>4705</v>
      </c>
      <c r="E1107" s="6" t="s">
        <v>5695</v>
      </c>
      <c r="F1107" s="5">
        <v>17.18</v>
      </c>
      <c r="G1107">
        <f t="shared" si="17"/>
        <v>3</v>
      </c>
      <c r="H1107" s="3" t="s">
        <v>5694</v>
      </c>
      <c r="I1107" s="4" t="s">
        <v>5693</v>
      </c>
      <c r="J1107" s="3" t="s">
        <v>5692</v>
      </c>
      <c r="K1107" s="4" t="s">
        <v>5691</v>
      </c>
      <c r="L1107" s="3" t="s">
        <v>5690</v>
      </c>
      <c r="M1107" s="4"/>
      <c r="N1107" s="3" t="s">
        <v>5689</v>
      </c>
      <c r="O1107" s="4"/>
      <c r="P1107" t="s">
        <v>907</v>
      </c>
      <c r="Q1107" s="3"/>
      <c r="R1107" s="4"/>
      <c r="S1107" t="s">
        <v>907</v>
      </c>
      <c r="T1107" s="3"/>
      <c r="U1107" s="4"/>
      <c r="V1107" s="3"/>
      <c r="W1107" s="4"/>
      <c r="X1107" s="3"/>
      <c r="Y1107" s="4"/>
      <c r="Z1107" t="s">
        <v>907</v>
      </c>
      <c r="AA1107" s="3" t="s">
        <v>5688</v>
      </c>
      <c r="AB1107" s="4"/>
      <c r="AC1107" s="3" t="s">
        <v>5687</v>
      </c>
      <c r="AD1107" s="4"/>
      <c r="AE1107" s="3" t="s">
        <v>5686</v>
      </c>
      <c r="AF1107" s="4"/>
      <c r="AG1107" s="3" t="s">
        <v>5685</v>
      </c>
      <c r="AH1107" s="4" t="s">
        <v>5684</v>
      </c>
      <c r="AI1107" s="3" t="s">
        <v>5683</v>
      </c>
      <c r="AJ1107" s="4"/>
      <c r="AK1107" s="3" t="s">
        <v>5682</v>
      </c>
      <c r="AL1107" s="4"/>
      <c r="AM1107" s="3" t="s">
        <v>5681</v>
      </c>
      <c r="AN1107" s="4"/>
      <c r="AO1107" s="3" t="s">
        <v>5680</v>
      </c>
      <c r="AP1107" s="4"/>
      <c r="AQ1107" s="3" t="s">
        <v>5679</v>
      </c>
      <c r="AR1107" s="4"/>
      <c r="AS1107" s="3" t="s">
        <v>5678</v>
      </c>
      <c r="AT1107" s="4"/>
      <c r="AU1107" s="3" t="s">
        <v>5677</v>
      </c>
      <c r="AV1107" s="4"/>
      <c r="AW1107" s="3" t="s">
        <v>5676</v>
      </c>
      <c r="AX1107" s="4"/>
      <c r="AY1107" s="3" t="s">
        <v>5675</v>
      </c>
      <c r="AZ1107" s="4"/>
      <c r="BA1107" s="3" t="s">
        <v>5674</v>
      </c>
      <c r="BB1107" s="4"/>
      <c r="BC1107" s="3" t="s">
        <v>5673</v>
      </c>
      <c r="BD1107" s="4"/>
      <c r="BE1107" s="3" t="s">
        <v>5672</v>
      </c>
    </row>
    <row r="1108" spans="2:57" customFormat="1">
      <c r="B1108" t="str">
        <f>IFERROR(VLOOKUP(E1108,Swadesh!$C$6:$D$212,2,FALSE),"")</f>
        <v/>
      </c>
      <c r="D1108" t="s">
        <v>4705</v>
      </c>
      <c r="E1108" s="6" t="s">
        <v>5671</v>
      </c>
      <c r="F1108" s="5">
        <v>17.190000000000001</v>
      </c>
      <c r="G1108">
        <f t="shared" si="17"/>
        <v>3</v>
      </c>
      <c r="H1108" s="3" t="s">
        <v>5670</v>
      </c>
      <c r="I1108" s="4" t="s">
        <v>5669</v>
      </c>
      <c r="J1108" s="3" t="s">
        <v>5668</v>
      </c>
      <c r="K1108" s="4" t="s">
        <v>959</v>
      </c>
      <c r="L1108" s="3" t="s">
        <v>5667</v>
      </c>
      <c r="M1108" s="4"/>
      <c r="N1108" s="3" t="s">
        <v>5666</v>
      </c>
      <c r="O1108" s="4"/>
      <c r="P1108" t="s">
        <v>907</v>
      </c>
      <c r="Q1108" s="3"/>
      <c r="R1108" s="4"/>
      <c r="S1108" t="s">
        <v>907</v>
      </c>
      <c r="T1108" s="3"/>
      <c r="U1108" s="4"/>
      <c r="V1108" s="3"/>
      <c r="W1108" s="4"/>
      <c r="X1108" s="3" t="s">
        <v>5665</v>
      </c>
      <c r="Y1108" s="4"/>
      <c r="Z1108" t="s">
        <v>907</v>
      </c>
      <c r="AA1108" s="3" t="s">
        <v>5664</v>
      </c>
      <c r="AB1108" s="4" t="s">
        <v>5663</v>
      </c>
      <c r="AC1108" s="3" t="s">
        <v>5662</v>
      </c>
      <c r="AD1108" s="4" t="s">
        <v>5661</v>
      </c>
      <c r="AE1108" s="3" t="s">
        <v>5660</v>
      </c>
      <c r="AF1108" s="4"/>
      <c r="AG1108" s="3"/>
      <c r="AH1108" s="4"/>
      <c r="AI1108" s="3" t="s">
        <v>5659</v>
      </c>
      <c r="AJ1108" s="4"/>
      <c r="AK1108" s="3" t="s">
        <v>5658</v>
      </c>
      <c r="AL1108" s="4"/>
      <c r="AM1108" s="3" t="s">
        <v>5657</v>
      </c>
      <c r="AN1108" s="4"/>
      <c r="AO1108" s="3"/>
      <c r="AP1108" s="4"/>
      <c r="AQ1108" s="3" t="s">
        <v>5656</v>
      </c>
      <c r="AR1108" s="4"/>
      <c r="AS1108" s="3" t="s">
        <v>923</v>
      </c>
      <c r="AT1108" s="4"/>
      <c r="AU1108" s="3" t="s">
        <v>5655</v>
      </c>
      <c r="AV1108" s="4"/>
      <c r="AW1108" s="3" t="s">
        <v>5654</v>
      </c>
      <c r="AX1108" s="4"/>
      <c r="AY1108" s="3" t="s">
        <v>5653</v>
      </c>
      <c r="AZ1108" s="4"/>
      <c r="BA1108" s="3" t="s">
        <v>5652</v>
      </c>
      <c r="BB1108" s="4"/>
      <c r="BC1108" s="3" t="s">
        <v>5651</v>
      </c>
      <c r="BD1108" s="4"/>
      <c r="BE1108" s="3" t="s">
        <v>5650</v>
      </c>
    </row>
    <row r="1109" spans="2:57" customFormat="1">
      <c r="B1109" t="str">
        <f>IFERROR(VLOOKUP(E1109,Swadesh!$C$6:$D$212,2,FALSE),"")</f>
        <v/>
      </c>
      <c r="D1109" t="s">
        <v>4705</v>
      </c>
      <c r="E1109" s="6" t="s">
        <v>5649</v>
      </c>
      <c r="F1109" s="5">
        <v>17.21</v>
      </c>
      <c r="G1109">
        <f t="shared" si="17"/>
        <v>3</v>
      </c>
      <c r="H1109" s="3" t="s">
        <v>5648</v>
      </c>
      <c r="I1109" s="4"/>
      <c r="J1109" s="3" t="s">
        <v>5647</v>
      </c>
      <c r="K1109" s="4" t="s">
        <v>5646</v>
      </c>
      <c r="L1109" s="3" t="s">
        <v>5645</v>
      </c>
      <c r="M1109" s="4"/>
      <c r="N1109" s="3" t="s">
        <v>5644</v>
      </c>
      <c r="O1109" s="4"/>
      <c r="P1109" t="s">
        <v>907</v>
      </c>
      <c r="Q1109" s="3"/>
      <c r="R1109" s="4"/>
      <c r="S1109" t="s">
        <v>907</v>
      </c>
      <c r="T1109" s="3"/>
      <c r="U1109" s="4"/>
      <c r="V1109" s="3" t="s">
        <v>5643</v>
      </c>
      <c r="W1109" s="4" t="s">
        <v>5642</v>
      </c>
      <c r="X1109" s="3"/>
      <c r="Y1109" s="4"/>
      <c r="Z1109" t="s">
        <v>907</v>
      </c>
      <c r="AA1109" s="3" t="s">
        <v>5641</v>
      </c>
      <c r="AB1109" s="4" t="s">
        <v>5640</v>
      </c>
      <c r="AC1109" s="3" t="s">
        <v>5639</v>
      </c>
      <c r="AD1109" s="4"/>
      <c r="AE1109" s="3" t="s">
        <v>5638</v>
      </c>
      <c r="AF1109" s="4"/>
      <c r="AG1109" s="3" t="s">
        <v>5637</v>
      </c>
      <c r="AH1109" s="4"/>
      <c r="AI1109" s="3" t="s">
        <v>5636</v>
      </c>
      <c r="AJ1109" s="4"/>
      <c r="AK1109" s="3" t="s">
        <v>5635</v>
      </c>
      <c r="AL1109" s="4"/>
      <c r="AM1109" s="3" t="s">
        <v>5634</v>
      </c>
      <c r="AN1109" s="4"/>
      <c r="AO1109" s="3" t="s">
        <v>5633</v>
      </c>
      <c r="AP1109" s="4"/>
      <c r="AQ1109" s="3" t="s">
        <v>5632</v>
      </c>
      <c r="AR1109" s="4"/>
      <c r="AS1109" s="3" t="s">
        <v>5631</v>
      </c>
      <c r="AT1109" s="4" t="s">
        <v>5630</v>
      </c>
      <c r="AU1109" s="3" t="s">
        <v>5629</v>
      </c>
      <c r="AV1109" s="4"/>
      <c r="AW1109" s="3" t="s">
        <v>5628</v>
      </c>
      <c r="AX1109" s="4"/>
      <c r="AY1109" s="3" t="s">
        <v>5627</v>
      </c>
      <c r="AZ1109" s="4"/>
      <c r="BA1109" s="3" t="s">
        <v>5626</v>
      </c>
      <c r="BB1109" s="4"/>
      <c r="BC1109" s="3" t="s">
        <v>5625</v>
      </c>
      <c r="BD1109" s="4"/>
      <c r="BE1109" s="3" t="s">
        <v>5624</v>
      </c>
    </row>
    <row r="1110" spans="2:57" customFormat="1">
      <c r="B1110" t="str">
        <f>IFERROR(VLOOKUP(E1110,Swadesh!$C$6:$D$212,2,FALSE),"")</f>
        <v/>
      </c>
      <c r="D1110" t="s">
        <v>4705</v>
      </c>
      <c r="E1110" s="6" t="s">
        <v>5623</v>
      </c>
      <c r="F1110" s="5">
        <v>17.22</v>
      </c>
      <c r="G1110">
        <f t="shared" si="17"/>
        <v>3</v>
      </c>
      <c r="H1110" s="3" t="s">
        <v>5622</v>
      </c>
      <c r="I1110" s="4"/>
      <c r="J1110" s="3" t="s">
        <v>5596</v>
      </c>
      <c r="K1110" s="4"/>
      <c r="L1110" s="3" t="s">
        <v>5621</v>
      </c>
      <c r="M1110" s="4"/>
      <c r="N1110" s="3" t="s">
        <v>5620</v>
      </c>
      <c r="O1110" s="4"/>
      <c r="P1110" t="s">
        <v>907</v>
      </c>
      <c r="Q1110" s="3"/>
      <c r="R1110" s="4"/>
      <c r="S1110" t="s">
        <v>907</v>
      </c>
      <c r="T1110" s="3"/>
      <c r="U1110" s="4" t="s">
        <v>5619</v>
      </c>
      <c r="V1110" s="3" t="s">
        <v>5618</v>
      </c>
      <c r="W1110" s="4"/>
      <c r="X1110" s="3" t="s">
        <v>5617</v>
      </c>
      <c r="Y1110" s="4"/>
      <c r="Z1110" t="s">
        <v>907</v>
      </c>
      <c r="AA1110" s="3" t="s">
        <v>5616</v>
      </c>
      <c r="AB1110" s="4" t="s">
        <v>5615</v>
      </c>
      <c r="AC1110" s="3" t="s">
        <v>5614</v>
      </c>
      <c r="AD1110" s="4"/>
      <c r="AE1110" s="3" t="s">
        <v>5613</v>
      </c>
      <c r="AF1110" s="4" t="s">
        <v>5612</v>
      </c>
      <c r="AG1110" s="3" t="s">
        <v>5611</v>
      </c>
      <c r="AH1110" s="4"/>
      <c r="AI1110" s="3" t="s">
        <v>5610</v>
      </c>
      <c r="AJ1110" s="4"/>
      <c r="AK1110" s="3" t="s">
        <v>5609</v>
      </c>
      <c r="AL1110" s="4"/>
      <c r="AM1110" s="3" t="s">
        <v>5608</v>
      </c>
      <c r="AN1110" s="4"/>
      <c r="AO1110" s="3" t="s">
        <v>5607</v>
      </c>
      <c r="AP1110" s="4"/>
      <c r="AQ1110" s="3" t="s">
        <v>5606</v>
      </c>
      <c r="AR1110" s="4"/>
      <c r="AS1110" s="3" t="s">
        <v>5605</v>
      </c>
      <c r="AT1110" s="4"/>
      <c r="AU1110" s="3" t="s">
        <v>5604</v>
      </c>
      <c r="AV1110" s="4"/>
      <c r="AW1110" s="3" t="s">
        <v>5603</v>
      </c>
      <c r="AX1110" s="4"/>
      <c r="AY1110" s="3" t="s">
        <v>5602</v>
      </c>
      <c r="AZ1110" s="4"/>
      <c r="BA1110" s="3" t="s">
        <v>5601</v>
      </c>
      <c r="BB1110" s="4"/>
      <c r="BC1110" s="3" t="s">
        <v>5600</v>
      </c>
      <c r="BD1110" s="4"/>
      <c r="BE1110" s="3" t="s">
        <v>5599</v>
      </c>
    </row>
    <row r="1111" spans="2:57" customFormat="1">
      <c r="B1111" t="str">
        <f>IFERROR(VLOOKUP(E1111,Swadesh!$C$6:$D$212,2,FALSE),"")</f>
        <v/>
      </c>
      <c r="D1111" t="s">
        <v>4705</v>
      </c>
      <c r="E1111" s="6" t="s">
        <v>5598</v>
      </c>
      <c r="F1111" s="5">
        <v>17.23</v>
      </c>
      <c r="G1111">
        <f t="shared" si="17"/>
        <v>3</v>
      </c>
      <c r="H1111" s="3" t="s">
        <v>5597</v>
      </c>
      <c r="I1111" s="4"/>
      <c r="J1111" s="3" t="s">
        <v>5596</v>
      </c>
      <c r="K1111" s="4"/>
      <c r="L1111" s="3" t="s">
        <v>5595</v>
      </c>
      <c r="M1111" s="4"/>
      <c r="N1111" s="3" t="s">
        <v>5594</v>
      </c>
      <c r="O1111" s="4"/>
      <c r="P1111" t="s">
        <v>907</v>
      </c>
      <c r="Q1111" s="3"/>
      <c r="R1111" s="4"/>
      <c r="S1111" t="s">
        <v>907</v>
      </c>
      <c r="T1111" s="3" t="s">
        <v>5593</v>
      </c>
      <c r="U1111" s="4"/>
      <c r="V1111" s="3" t="s">
        <v>5592</v>
      </c>
      <c r="W1111" s="4"/>
      <c r="X1111" s="3" t="s">
        <v>5591</v>
      </c>
      <c r="Y1111" s="4"/>
      <c r="Z1111" t="s">
        <v>907</v>
      </c>
      <c r="AA1111" s="3" t="s">
        <v>5590</v>
      </c>
      <c r="AB1111" s="4" t="s">
        <v>5589</v>
      </c>
      <c r="AC1111" s="3" t="s">
        <v>5588</v>
      </c>
      <c r="AD1111" s="4"/>
      <c r="AE1111" s="3" t="s">
        <v>5587</v>
      </c>
      <c r="AF1111" s="4" t="s">
        <v>5586</v>
      </c>
      <c r="AG1111" s="3" t="s">
        <v>5585</v>
      </c>
      <c r="AH1111" s="4"/>
      <c r="AI1111" s="3" t="s">
        <v>5584</v>
      </c>
      <c r="AJ1111" s="4"/>
      <c r="AK1111" s="3" t="s">
        <v>5583</v>
      </c>
      <c r="AL1111" s="4"/>
      <c r="AM1111" s="3" t="s">
        <v>5582</v>
      </c>
      <c r="AN1111" s="4"/>
      <c r="AO1111" s="3" t="s">
        <v>5581</v>
      </c>
      <c r="AP1111" s="4"/>
      <c r="AQ1111" s="3" t="s">
        <v>5580</v>
      </c>
      <c r="AR1111" s="4" t="s">
        <v>5579</v>
      </c>
      <c r="AS1111" s="3" t="s">
        <v>5578</v>
      </c>
      <c r="AT1111" s="4"/>
      <c r="AU1111" s="3" t="s">
        <v>5577</v>
      </c>
      <c r="AV1111" s="4"/>
      <c r="AW1111" s="3" t="s">
        <v>5576</v>
      </c>
      <c r="AX1111" s="4"/>
      <c r="AY1111" s="3" t="s">
        <v>5575</v>
      </c>
      <c r="AZ1111" s="4"/>
      <c r="BA1111" s="3" t="s">
        <v>5574</v>
      </c>
      <c r="BB1111" s="4"/>
      <c r="BC1111" s="3" t="s">
        <v>5573</v>
      </c>
      <c r="BD1111" s="4"/>
      <c r="BE1111" s="3" t="s">
        <v>5572</v>
      </c>
    </row>
    <row r="1112" spans="2:57" customFormat="1">
      <c r="B1112" t="str">
        <f>IFERROR(VLOOKUP(E1112,Swadesh!$C$6:$D$212,2,FALSE),"")</f>
        <v/>
      </c>
      <c r="D1112" t="s">
        <v>4705</v>
      </c>
      <c r="E1112" s="6" t="s">
        <v>5571</v>
      </c>
      <c r="F1112" s="5">
        <v>17.239999999999998</v>
      </c>
      <c r="G1112">
        <f t="shared" si="17"/>
        <v>3</v>
      </c>
      <c r="H1112" s="3" t="s">
        <v>5570</v>
      </c>
      <c r="I1112" s="4" t="s">
        <v>5569</v>
      </c>
      <c r="J1112" s="3" t="s">
        <v>5548</v>
      </c>
      <c r="K1112" s="4" t="s">
        <v>2929</v>
      </c>
      <c r="L1112" s="3" t="s">
        <v>5568</v>
      </c>
      <c r="M1112" s="4"/>
      <c r="N1112" s="3" t="s">
        <v>5567</v>
      </c>
      <c r="O1112" s="4"/>
      <c r="P1112" t="s">
        <v>907</v>
      </c>
      <c r="Q1112" s="3"/>
      <c r="R1112" s="4"/>
      <c r="S1112" t="s">
        <v>907</v>
      </c>
      <c r="T1112" s="3" t="s">
        <v>5566</v>
      </c>
      <c r="U1112" s="4"/>
      <c r="V1112" s="3" t="s">
        <v>5565</v>
      </c>
      <c r="W1112" s="4"/>
      <c r="X1112" s="3" t="s">
        <v>5545</v>
      </c>
      <c r="Y1112" s="4"/>
      <c r="Z1112" t="s">
        <v>907</v>
      </c>
      <c r="AA1112" s="3" t="s">
        <v>5544</v>
      </c>
      <c r="AB1112" s="4"/>
      <c r="AC1112" s="3" t="s">
        <v>5564</v>
      </c>
      <c r="AD1112" s="4"/>
      <c r="AE1112" s="3" t="s">
        <v>5542</v>
      </c>
      <c r="AF1112" s="4"/>
      <c r="AG1112" s="3" t="s">
        <v>5563</v>
      </c>
      <c r="AH1112" s="4"/>
      <c r="AI1112" s="3" t="s">
        <v>5516</v>
      </c>
      <c r="AJ1112" s="4"/>
      <c r="AK1112" s="3" t="s">
        <v>5562</v>
      </c>
      <c r="AL1112" s="4"/>
      <c r="AM1112" s="3" t="s">
        <v>5561</v>
      </c>
      <c r="AN1112" s="4"/>
      <c r="AO1112" s="3" t="s">
        <v>5560</v>
      </c>
      <c r="AP1112" s="4"/>
      <c r="AQ1112" s="3" t="s">
        <v>5559</v>
      </c>
      <c r="AR1112" s="4"/>
      <c r="AS1112" s="3" t="s">
        <v>5558</v>
      </c>
      <c r="AT1112" s="4" t="s">
        <v>5557</v>
      </c>
      <c r="AU1112" s="3" t="s">
        <v>5556</v>
      </c>
      <c r="AV1112" s="4"/>
      <c r="AW1112" s="3" t="s">
        <v>5555</v>
      </c>
      <c r="AX1112" s="4"/>
      <c r="AY1112" s="3" t="s">
        <v>5554</v>
      </c>
      <c r="AZ1112" s="4"/>
      <c r="BA1112" s="3" t="s">
        <v>5553</v>
      </c>
      <c r="BB1112" s="4"/>
      <c r="BC1112" s="3" t="s">
        <v>5552</v>
      </c>
      <c r="BD1112" s="4"/>
      <c r="BE1112" s="3" t="s">
        <v>5551</v>
      </c>
    </row>
    <row r="1113" spans="2:57" customFormat="1">
      <c r="B1113" t="str">
        <f>IFERROR(VLOOKUP(E1113,Swadesh!$C$6:$D$212,2,FALSE),"")</f>
        <v/>
      </c>
      <c r="D1113" t="s">
        <v>4705</v>
      </c>
      <c r="E1113" s="6" t="s">
        <v>5550</v>
      </c>
      <c r="F1113" s="5">
        <v>17.242000000000001</v>
      </c>
      <c r="G1113">
        <f t="shared" si="17"/>
        <v>4</v>
      </c>
      <c r="H1113" s="3" t="s">
        <v>5549</v>
      </c>
      <c r="I1113" s="4"/>
      <c r="J1113" s="3" t="s">
        <v>5548</v>
      </c>
      <c r="K1113" s="4"/>
      <c r="L1113" s="3" t="s">
        <v>5547</v>
      </c>
      <c r="M1113" s="4"/>
      <c r="N1113" s="3" t="s">
        <v>5546</v>
      </c>
      <c r="O1113" s="4"/>
      <c r="P1113" t="s">
        <v>907</v>
      </c>
      <c r="Q1113" s="3"/>
      <c r="R1113" s="4"/>
      <c r="S1113" t="s">
        <v>907</v>
      </c>
      <c r="T1113" s="3"/>
      <c r="U1113" s="4"/>
      <c r="V1113" s="3"/>
      <c r="W1113" s="4"/>
      <c r="X1113" s="3" t="s">
        <v>5545</v>
      </c>
      <c r="Y1113" s="4"/>
      <c r="Z1113" t="s">
        <v>907</v>
      </c>
      <c r="AA1113" s="3" t="s">
        <v>5544</v>
      </c>
      <c r="AB1113" s="4"/>
      <c r="AC1113" s="3" t="s">
        <v>5543</v>
      </c>
      <c r="AD1113" s="4"/>
      <c r="AE1113" s="3" t="s">
        <v>5542</v>
      </c>
      <c r="AF1113" s="4"/>
      <c r="AG1113" s="3"/>
      <c r="AH1113" s="4"/>
      <c r="AI1113" s="3" t="s">
        <v>5541</v>
      </c>
      <c r="AJ1113" s="4"/>
      <c r="AK1113" s="3" t="s">
        <v>5540</v>
      </c>
      <c r="AL1113" s="4"/>
      <c r="AM1113" s="3" t="s">
        <v>5539</v>
      </c>
      <c r="AN1113" s="4"/>
      <c r="AO1113" s="3"/>
      <c r="AP1113" s="4"/>
      <c r="AQ1113" s="3" t="s">
        <v>5538</v>
      </c>
      <c r="AR1113" s="4"/>
      <c r="AS1113" s="3" t="s">
        <v>923</v>
      </c>
      <c r="AT1113" s="4"/>
      <c r="AU1113" s="3" t="s">
        <v>5537</v>
      </c>
      <c r="AV1113" s="4"/>
      <c r="AW1113" s="3" t="s">
        <v>5509</v>
      </c>
      <c r="AX1113" s="4"/>
      <c r="AY1113" s="3" t="s">
        <v>5536</v>
      </c>
      <c r="AZ1113" s="4"/>
      <c r="BA1113" s="3" t="s">
        <v>5535</v>
      </c>
      <c r="BB1113" s="4"/>
      <c r="BC1113" s="3" t="s">
        <v>5534</v>
      </c>
      <c r="BD1113" s="4"/>
      <c r="BE1113" s="3" t="s">
        <v>5533</v>
      </c>
    </row>
    <row r="1114" spans="2:57" customFormat="1">
      <c r="B1114" t="str">
        <f>IFERROR(VLOOKUP(E1114,Swadesh!$C$6:$D$212,2,FALSE),"")</f>
        <v/>
      </c>
      <c r="D1114" t="s">
        <v>4705</v>
      </c>
      <c r="E1114" s="6" t="s">
        <v>5532</v>
      </c>
      <c r="F1114" s="5">
        <v>17.25</v>
      </c>
      <c r="G1114">
        <f t="shared" si="17"/>
        <v>3</v>
      </c>
      <c r="H1114" s="3" t="s">
        <v>5531</v>
      </c>
      <c r="I1114" s="4" t="s">
        <v>5530</v>
      </c>
      <c r="J1114" s="3" t="s">
        <v>5529</v>
      </c>
      <c r="K1114" s="4" t="s">
        <v>1825</v>
      </c>
      <c r="L1114" s="3" t="s">
        <v>5528</v>
      </c>
      <c r="M1114" s="4"/>
      <c r="N1114" s="3" t="s">
        <v>5527</v>
      </c>
      <c r="O1114" s="4"/>
      <c r="P1114" t="s">
        <v>907</v>
      </c>
      <c r="Q1114" s="3"/>
      <c r="R1114" s="4" t="s">
        <v>5526</v>
      </c>
      <c r="S1114" t="s">
        <v>907</v>
      </c>
      <c r="T1114" s="3" t="s">
        <v>5525</v>
      </c>
      <c r="U1114" s="4"/>
      <c r="V1114" s="3" t="s">
        <v>5524</v>
      </c>
      <c r="W1114" s="4"/>
      <c r="X1114" s="3" t="s">
        <v>5523</v>
      </c>
      <c r="Y1114" s="4"/>
      <c r="Z1114" t="s">
        <v>907</v>
      </c>
      <c r="AA1114" s="3" t="s">
        <v>5522</v>
      </c>
      <c r="AB1114" s="4" t="s">
        <v>5521</v>
      </c>
      <c r="AC1114" s="3" t="s">
        <v>5520</v>
      </c>
      <c r="AD1114" s="4"/>
      <c r="AE1114" s="3" t="s">
        <v>5519</v>
      </c>
      <c r="AF1114" s="4" t="s">
        <v>5518</v>
      </c>
      <c r="AG1114" s="3" t="s">
        <v>5517</v>
      </c>
      <c r="AH1114" s="4"/>
      <c r="AI1114" s="3" t="s">
        <v>5516</v>
      </c>
      <c r="AJ1114" s="4"/>
      <c r="AK1114" s="3" t="s">
        <v>5515</v>
      </c>
      <c r="AL1114" s="4"/>
      <c r="AM1114" s="3" t="s">
        <v>5514</v>
      </c>
      <c r="AN1114" s="4"/>
      <c r="AO1114" s="3" t="s">
        <v>5513</v>
      </c>
      <c r="AP1114" s="4"/>
      <c r="AQ1114" s="3" t="s">
        <v>5512</v>
      </c>
      <c r="AR1114" s="4"/>
      <c r="AS1114" s="3" t="s">
        <v>5511</v>
      </c>
      <c r="AT1114" s="4"/>
      <c r="AU1114" s="3" t="s">
        <v>5510</v>
      </c>
      <c r="AV1114" s="4"/>
      <c r="AW1114" s="3" t="s">
        <v>5509</v>
      </c>
      <c r="AX1114" s="4"/>
      <c r="AY1114" s="3" t="s">
        <v>5508</v>
      </c>
      <c r="AZ1114" s="4"/>
      <c r="BA1114" s="3" t="s">
        <v>5507</v>
      </c>
      <c r="BB1114" s="4"/>
      <c r="BC1114" s="3" t="s">
        <v>5506</v>
      </c>
      <c r="BD1114" s="4"/>
      <c r="BE1114" s="3" t="s">
        <v>5505</v>
      </c>
    </row>
    <row r="1115" spans="2:57" customFormat="1">
      <c r="B1115" t="str">
        <f>IFERROR(VLOOKUP(E1115,Swadesh!$C$6:$D$212,2,FALSE),"")</f>
        <v/>
      </c>
      <c r="D1115" t="s">
        <v>4705</v>
      </c>
      <c r="E1115" s="6" t="s">
        <v>5504</v>
      </c>
      <c r="F1115" s="5">
        <v>17.260000000000002</v>
      </c>
      <c r="G1115">
        <f t="shared" si="17"/>
        <v>3</v>
      </c>
      <c r="H1115" s="3" t="s">
        <v>5503</v>
      </c>
      <c r="I1115" s="4"/>
      <c r="J1115" s="3" t="s">
        <v>5502</v>
      </c>
      <c r="K1115" s="4" t="s">
        <v>5501</v>
      </c>
      <c r="L1115" s="3" t="s">
        <v>5500</v>
      </c>
      <c r="M1115" s="4"/>
      <c r="N1115" s="3" t="s">
        <v>5499</v>
      </c>
      <c r="O1115" s="4"/>
      <c r="P1115" t="s">
        <v>907</v>
      </c>
      <c r="Q1115" s="3"/>
      <c r="R1115" s="4"/>
      <c r="S1115" t="s">
        <v>907</v>
      </c>
      <c r="T1115" s="3"/>
      <c r="U1115" s="4"/>
      <c r="V1115" s="3" t="s">
        <v>5498</v>
      </c>
      <c r="W1115" s="4"/>
      <c r="X1115" s="3" t="s">
        <v>5497</v>
      </c>
      <c r="Y1115" s="4"/>
      <c r="Z1115" t="s">
        <v>907</v>
      </c>
      <c r="AA1115" s="3"/>
      <c r="AB1115" s="4"/>
      <c r="AC1115" s="3" t="s">
        <v>5496</v>
      </c>
      <c r="AD1115" s="4"/>
      <c r="AE1115" s="3" t="s">
        <v>5495</v>
      </c>
      <c r="AF1115" s="4"/>
      <c r="AG1115" s="3" t="s">
        <v>5494</v>
      </c>
      <c r="AH1115" s="4"/>
      <c r="AI1115" s="3" t="s">
        <v>5493</v>
      </c>
      <c r="AJ1115" s="4"/>
      <c r="AK1115" s="3" t="s">
        <v>5492</v>
      </c>
      <c r="AL1115" s="4"/>
      <c r="AM1115" s="3" t="s">
        <v>5491</v>
      </c>
      <c r="AN1115" s="4"/>
      <c r="AO1115" s="3" t="s">
        <v>5490</v>
      </c>
      <c r="AP1115" s="4"/>
      <c r="AQ1115" s="3" t="s">
        <v>5489</v>
      </c>
      <c r="AR1115" s="4" t="s">
        <v>5488</v>
      </c>
      <c r="AS1115" s="3" t="s">
        <v>5487</v>
      </c>
      <c r="AT1115" s="4"/>
      <c r="AU1115" s="3" t="s">
        <v>5486</v>
      </c>
      <c r="AV1115" s="4"/>
      <c r="AW1115" s="3" t="s">
        <v>5485</v>
      </c>
      <c r="AX1115" s="4"/>
      <c r="AY1115" s="3" t="s">
        <v>5484</v>
      </c>
      <c r="AZ1115" s="4"/>
      <c r="BA1115" s="3" t="s">
        <v>5483</v>
      </c>
      <c r="BB1115" s="4"/>
      <c r="BC1115" s="3" t="s">
        <v>5482</v>
      </c>
      <c r="BD1115" s="4"/>
      <c r="BE1115" s="3" t="s">
        <v>5481</v>
      </c>
    </row>
    <row r="1116" spans="2:57" customFormat="1">
      <c r="B1116" t="str">
        <f>IFERROR(VLOOKUP(E1116,Swadesh!$C$6:$D$212,2,FALSE),"")</f>
        <v/>
      </c>
      <c r="D1116" t="s">
        <v>4705</v>
      </c>
      <c r="E1116" s="6" t="s">
        <v>5480</v>
      </c>
      <c r="F1116" s="5">
        <v>17.27</v>
      </c>
      <c r="G1116">
        <f t="shared" si="17"/>
        <v>3</v>
      </c>
      <c r="H1116" s="3" t="s">
        <v>5479</v>
      </c>
      <c r="I1116" s="4"/>
      <c r="J1116" s="3" t="s">
        <v>5478</v>
      </c>
      <c r="K1116" s="4" t="s">
        <v>1031</v>
      </c>
      <c r="L1116" s="3" t="s">
        <v>5477</v>
      </c>
      <c r="M1116" s="4"/>
      <c r="N1116" s="3" t="s">
        <v>5476</v>
      </c>
      <c r="O1116" s="4"/>
      <c r="P1116" t="s">
        <v>907</v>
      </c>
      <c r="Q1116" s="3"/>
      <c r="R1116" s="4"/>
      <c r="S1116" t="s">
        <v>907</v>
      </c>
      <c r="T1116" s="3"/>
      <c r="U1116" s="4"/>
      <c r="V1116" s="3" t="s">
        <v>5475</v>
      </c>
      <c r="W1116" s="4"/>
      <c r="X1116" s="3" t="s">
        <v>5474</v>
      </c>
      <c r="Y1116" s="4"/>
      <c r="Z1116" t="s">
        <v>907</v>
      </c>
      <c r="AA1116" s="3" t="s">
        <v>5473</v>
      </c>
      <c r="AB1116" s="4"/>
      <c r="AC1116" s="3" t="s">
        <v>5472</v>
      </c>
      <c r="AD1116" s="4"/>
      <c r="AE1116" s="3" t="s">
        <v>5471</v>
      </c>
      <c r="AF1116" s="4" t="s">
        <v>5470</v>
      </c>
      <c r="AG1116" s="3" t="s">
        <v>5469</v>
      </c>
      <c r="AH1116" s="4"/>
      <c r="AI1116" s="3" t="s">
        <v>5468</v>
      </c>
      <c r="AJ1116" s="4"/>
      <c r="AK1116" s="3" t="s">
        <v>5467</v>
      </c>
      <c r="AL1116" s="4"/>
      <c r="AM1116" s="3" t="s">
        <v>5466</v>
      </c>
      <c r="AN1116" s="4"/>
      <c r="AO1116" s="3" t="s">
        <v>5465</v>
      </c>
      <c r="AP1116" s="4"/>
      <c r="AQ1116" s="3" t="s">
        <v>5464</v>
      </c>
      <c r="AR1116" s="4"/>
      <c r="AS1116" s="3" t="s">
        <v>5463</v>
      </c>
      <c r="AT1116" s="4"/>
      <c r="AU1116" s="3" t="s">
        <v>5462</v>
      </c>
      <c r="AV1116" s="4"/>
      <c r="AW1116" s="3" t="s">
        <v>5461</v>
      </c>
      <c r="AX1116" s="4"/>
      <c r="AY1116" s="3" t="s">
        <v>5460</v>
      </c>
      <c r="AZ1116" s="4"/>
      <c r="BA1116" s="3" t="s">
        <v>5459</v>
      </c>
      <c r="BB1116" s="4"/>
      <c r="BC1116" s="3" t="s">
        <v>5458</v>
      </c>
      <c r="BD1116" s="4"/>
      <c r="BE1116" s="3" t="s">
        <v>5457</v>
      </c>
    </row>
    <row r="1117" spans="2:57" customFormat="1">
      <c r="B1117" t="str">
        <f>IFERROR(VLOOKUP(E1117,Swadesh!$C$6:$D$212,2,FALSE),"")</f>
        <v/>
      </c>
      <c r="D1117" t="s">
        <v>4705</v>
      </c>
      <c r="E1117" s="6" t="s">
        <v>5456</v>
      </c>
      <c r="F1117" s="5">
        <v>17.28</v>
      </c>
      <c r="G1117">
        <f t="shared" si="17"/>
        <v>3</v>
      </c>
      <c r="H1117" s="3" t="s">
        <v>5455</v>
      </c>
      <c r="I1117" s="4"/>
      <c r="J1117" s="3" t="s">
        <v>5454</v>
      </c>
      <c r="K1117" s="4" t="s">
        <v>1031</v>
      </c>
      <c r="L1117" s="3" t="s">
        <v>5453</v>
      </c>
      <c r="M1117" s="4"/>
      <c r="N1117" s="3" t="s">
        <v>5452</v>
      </c>
      <c r="O1117" s="4"/>
      <c r="P1117" t="s">
        <v>907</v>
      </c>
      <c r="Q1117" s="3"/>
      <c r="R1117" s="4"/>
      <c r="S1117" t="s">
        <v>907</v>
      </c>
      <c r="T1117" s="3"/>
      <c r="U1117" s="4"/>
      <c r="V1117" s="3" t="s">
        <v>5451</v>
      </c>
      <c r="W1117" s="4"/>
      <c r="X1117" s="3" t="s">
        <v>5450</v>
      </c>
      <c r="Y1117" s="4"/>
      <c r="Z1117" t="s">
        <v>907</v>
      </c>
      <c r="AA1117" s="3"/>
      <c r="AB1117" s="4"/>
      <c r="AC1117" s="3" t="s">
        <v>5449</v>
      </c>
      <c r="AD1117" s="4"/>
      <c r="AE1117" s="3" t="s">
        <v>5448</v>
      </c>
      <c r="AF1117" s="4"/>
      <c r="AG1117" s="3" t="s">
        <v>5447</v>
      </c>
      <c r="AH1117" s="4"/>
      <c r="AI1117" s="3" t="s">
        <v>5446</v>
      </c>
      <c r="AJ1117" s="4"/>
      <c r="AK1117" s="3" t="s">
        <v>5445</v>
      </c>
      <c r="AL1117" s="4"/>
      <c r="AM1117" s="3" t="s">
        <v>5444</v>
      </c>
      <c r="AN1117" s="4"/>
      <c r="AO1117" s="3" t="s">
        <v>5443</v>
      </c>
      <c r="AP1117" s="4"/>
      <c r="AQ1117" s="3" t="s">
        <v>5442</v>
      </c>
      <c r="AR1117" s="4"/>
      <c r="AS1117" s="3" t="s">
        <v>923</v>
      </c>
      <c r="AT1117" s="4"/>
      <c r="AU1117" s="3" t="s">
        <v>5441</v>
      </c>
      <c r="AV1117" s="4"/>
      <c r="AW1117" s="3" t="s">
        <v>5440</v>
      </c>
      <c r="AX1117" s="4"/>
      <c r="AY1117" s="3" t="s">
        <v>5439</v>
      </c>
      <c r="AZ1117" s="4" t="s">
        <v>1063</v>
      </c>
      <c r="BA1117" s="3" t="s">
        <v>5438</v>
      </c>
      <c r="BB1117" s="4"/>
      <c r="BC1117" s="3" t="s">
        <v>5437</v>
      </c>
      <c r="BD1117" s="4"/>
      <c r="BE1117" s="3" t="s">
        <v>5436</v>
      </c>
    </row>
    <row r="1118" spans="2:57" customFormat="1">
      <c r="B1118" t="str">
        <f>IFERROR(VLOOKUP(E1118,Swadesh!$C$6:$D$212,2,FALSE),"")</f>
        <v/>
      </c>
      <c r="D1118" t="s">
        <v>4705</v>
      </c>
      <c r="E1118" s="6" t="s">
        <v>5435</v>
      </c>
      <c r="F1118" s="5">
        <v>17.309999999999999</v>
      </c>
      <c r="G1118">
        <f t="shared" si="17"/>
        <v>3</v>
      </c>
      <c r="H1118" s="3" t="s">
        <v>5434</v>
      </c>
      <c r="I1118" s="4"/>
      <c r="J1118" s="3" t="s">
        <v>5433</v>
      </c>
      <c r="K1118" s="4" t="s">
        <v>5432</v>
      </c>
      <c r="L1118" s="3" t="s">
        <v>5431</v>
      </c>
      <c r="M1118" s="4"/>
      <c r="N1118" s="3" t="s">
        <v>5430</v>
      </c>
      <c r="O1118" s="4"/>
      <c r="P1118" t="s">
        <v>907</v>
      </c>
      <c r="Q1118" s="3"/>
      <c r="R1118" s="4"/>
      <c r="S1118" t="s">
        <v>907</v>
      </c>
      <c r="T1118" s="3" t="s">
        <v>5429</v>
      </c>
      <c r="U1118" s="4"/>
      <c r="V1118" s="3" t="s">
        <v>5428</v>
      </c>
      <c r="W1118" s="4"/>
      <c r="X1118" s="3" t="s">
        <v>5427</v>
      </c>
      <c r="Y1118" s="4"/>
      <c r="Z1118" t="s">
        <v>907</v>
      </c>
      <c r="AA1118" s="3" t="s">
        <v>5426</v>
      </c>
      <c r="AB1118" s="4" t="s">
        <v>5425</v>
      </c>
      <c r="AC1118" s="3" t="s">
        <v>5424</v>
      </c>
      <c r="AD1118" s="4"/>
      <c r="AE1118" s="3" t="s">
        <v>5423</v>
      </c>
      <c r="AF1118" s="4"/>
      <c r="AG1118" s="3" t="s">
        <v>5422</v>
      </c>
      <c r="AH1118" s="4" t="s">
        <v>5421</v>
      </c>
      <c r="AI1118" s="3" t="s">
        <v>5420</v>
      </c>
      <c r="AJ1118" s="4"/>
      <c r="AK1118" s="3" t="s">
        <v>5419</v>
      </c>
      <c r="AL1118" s="4"/>
      <c r="AM1118" s="3" t="s">
        <v>5418</v>
      </c>
      <c r="AN1118" s="4"/>
      <c r="AO1118" s="3" t="s">
        <v>5417</v>
      </c>
      <c r="AP1118" s="4"/>
      <c r="AQ1118" s="3" t="s">
        <v>5416</v>
      </c>
      <c r="AR1118" s="4"/>
      <c r="AS1118" s="3" t="s">
        <v>5415</v>
      </c>
      <c r="AT1118" s="4"/>
      <c r="AU1118" s="3" t="s">
        <v>5414</v>
      </c>
      <c r="AV1118" s="4"/>
      <c r="AW1118" s="3" t="s">
        <v>5413</v>
      </c>
      <c r="AX1118" s="4"/>
      <c r="AY1118" s="3" t="s">
        <v>5412</v>
      </c>
      <c r="AZ1118" s="4"/>
      <c r="BA1118" s="3" t="s">
        <v>5411</v>
      </c>
      <c r="BB1118" s="4"/>
      <c r="BC1118" s="3" t="s">
        <v>5410</v>
      </c>
      <c r="BD1118" s="4"/>
      <c r="BE1118" s="3" t="s">
        <v>5409</v>
      </c>
    </row>
    <row r="1119" spans="2:57" customFormat="1">
      <c r="B1119" t="str">
        <f>IFERROR(VLOOKUP(E1119,Swadesh!$C$6:$D$212,2,FALSE),"")</f>
        <v/>
      </c>
      <c r="D1119" t="s">
        <v>4705</v>
      </c>
      <c r="E1119" s="6" t="s">
        <v>5408</v>
      </c>
      <c r="F1119" s="5">
        <v>17.32</v>
      </c>
      <c r="G1119">
        <f t="shared" si="17"/>
        <v>3</v>
      </c>
      <c r="H1119" s="3" t="s">
        <v>5407</v>
      </c>
      <c r="I1119" s="4" t="s">
        <v>5406</v>
      </c>
      <c r="J1119" s="3" t="s">
        <v>5405</v>
      </c>
      <c r="K1119" s="4"/>
      <c r="L1119" s="3" t="s">
        <v>5404</v>
      </c>
      <c r="M1119" s="4"/>
      <c r="N1119" s="3" t="s">
        <v>5403</v>
      </c>
      <c r="O1119" s="4"/>
      <c r="P1119" t="s">
        <v>907</v>
      </c>
      <c r="Q1119" s="3"/>
      <c r="R1119" s="4"/>
      <c r="S1119" t="s">
        <v>907</v>
      </c>
      <c r="T1119" s="3" t="s">
        <v>5402</v>
      </c>
      <c r="U1119" s="4"/>
      <c r="V1119" s="3" t="s">
        <v>5401</v>
      </c>
      <c r="W1119" s="4"/>
      <c r="X1119" s="3" t="s">
        <v>5400</v>
      </c>
      <c r="Y1119" s="4"/>
      <c r="Z1119" t="s">
        <v>907</v>
      </c>
      <c r="AA1119" s="3" t="s">
        <v>5399</v>
      </c>
      <c r="AB1119" s="4"/>
      <c r="AC1119" s="3" t="s">
        <v>5398</v>
      </c>
      <c r="AD1119" s="4"/>
      <c r="AE1119" s="3" t="s">
        <v>5397</v>
      </c>
      <c r="AF1119" s="4"/>
      <c r="AG1119" s="3" t="s">
        <v>5396</v>
      </c>
      <c r="AH1119" s="4" t="s">
        <v>5395</v>
      </c>
      <c r="AI1119" s="3" t="s">
        <v>5394</v>
      </c>
      <c r="AJ1119" s="4"/>
      <c r="AK1119" s="3" t="s">
        <v>5393</v>
      </c>
      <c r="AL1119" s="4"/>
      <c r="AM1119" s="3" t="s">
        <v>5392</v>
      </c>
      <c r="AN1119" s="4"/>
      <c r="AO1119" s="3" t="s">
        <v>5391</v>
      </c>
      <c r="AP1119" s="4"/>
      <c r="AQ1119" s="3" t="s">
        <v>5390</v>
      </c>
      <c r="AR1119" s="4"/>
      <c r="AS1119" s="3" t="s">
        <v>5389</v>
      </c>
      <c r="AT1119" s="4"/>
      <c r="AU1119" s="3" t="s">
        <v>5388</v>
      </c>
      <c r="AV1119" s="4"/>
      <c r="AW1119" s="3" t="s">
        <v>5387</v>
      </c>
      <c r="AX1119" s="4"/>
      <c r="AY1119" s="3" t="s">
        <v>5386</v>
      </c>
      <c r="AZ1119" s="4"/>
      <c r="BA1119" s="3" t="s">
        <v>5385</v>
      </c>
      <c r="BB1119" s="4"/>
      <c r="BC1119" s="3" t="s">
        <v>5384</v>
      </c>
      <c r="BD1119" s="4"/>
      <c r="BE1119" s="3" t="s">
        <v>5383</v>
      </c>
    </row>
    <row r="1120" spans="2:57" customFormat="1">
      <c r="B1120" t="str">
        <f>IFERROR(VLOOKUP(E1120,Swadesh!$C$6:$D$212,2,FALSE),"")</f>
        <v/>
      </c>
      <c r="D1120" t="s">
        <v>4705</v>
      </c>
      <c r="E1120" s="6" t="s">
        <v>5382</v>
      </c>
      <c r="F1120" s="5">
        <v>17.34</v>
      </c>
      <c r="G1120">
        <f t="shared" si="17"/>
        <v>3</v>
      </c>
      <c r="H1120" s="3" t="s">
        <v>5381</v>
      </c>
      <c r="I1120" s="4"/>
      <c r="J1120" s="3" t="s">
        <v>5380</v>
      </c>
      <c r="K1120" s="4"/>
      <c r="L1120" s="3" t="s">
        <v>5379</v>
      </c>
      <c r="M1120" s="4"/>
      <c r="N1120" s="3" t="s">
        <v>5378</v>
      </c>
      <c r="O1120" s="4"/>
      <c r="P1120" t="s">
        <v>907</v>
      </c>
      <c r="Q1120" s="3" t="s">
        <v>5377</v>
      </c>
      <c r="R1120" s="4"/>
      <c r="S1120" t="s">
        <v>907</v>
      </c>
      <c r="T1120" s="3" t="s">
        <v>5376</v>
      </c>
      <c r="U1120" s="4"/>
      <c r="V1120" s="3" t="s">
        <v>5375</v>
      </c>
      <c r="W1120" s="4"/>
      <c r="X1120" s="3" t="s">
        <v>5374</v>
      </c>
      <c r="Y1120" s="4"/>
      <c r="Z1120" t="s">
        <v>907</v>
      </c>
      <c r="AA1120" s="3" t="s">
        <v>5373</v>
      </c>
      <c r="AB1120" s="4"/>
      <c r="AC1120" s="3" t="s">
        <v>5372</v>
      </c>
      <c r="AD1120" s="4"/>
      <c r="AE1120" s="3" t="s">
        <v>5371</v>
      </c>
      <c r="AF1120" s="4"/>
      <c r="AG1120" s="3" t="s">
        <v>5370</v>
      </c>
      <c r="AH1120" s="4"/>
      <c r="AI1120" s="3" t="s">
        <v>5369</v>
      </c>
      <c r="AJ1120" s="4"/>
      <c r="AK1120" s="3" t="s">
        <v>5368</v>
      </c>
      <c r="AL1120" s="4"/>
      <c r="AM1120" s="3" t="s">
        <v>5367</v>
      </c>
      <c r="AN1120" s="4"/>
      <c r="AO1120" s="3" t="s">
        <v>5366</v>
      </c>
      <c r="AP1120" s="4"/>
      <c r="AQ1120" s="3" t="s">
        <v>5365</v>
      </c>
      <c r="AR1120" s="4"/>
      <c r="AS1120" s="3" t="s">
        <v>5364</v>
      </c>
      <c r="AT1120" s="4" t="s">
        <v>5363</v>
      </c>
      <c r="AU1120" s="3" t="s">
        <v>5362</v>
      </c>
      <c r="AV1120" s="4"/>
      <c r="AW1120" s="3" t="s">
        <v>5361</v>
      </c>
      <c r="AX1120" s="4"/>
      <c r="AY1120" s="3" t="s">
        <v>5360</v>
      </c>
      <c r="AZ1120" s="4"/>
      <c r="BA1120" s="3" t="s">
        <v>5359</v>
      </c>
      <c r="BB1120" s="4"/>
      <c r="BC1120" s="3" t="s">
        <v>5358</v>
      </c>
      <c r="BD1120" s="4"/>
      <c r="BE1120" s="3" t="s">
        <v>5357</v>
      </c>
    </row>
    <row r="1121" spans="2:57" customFormat="1">
      <c r="B1121" t="str">
        <f>IFERROR(VLOOKUP(E1121,Swadesh!$C$6:$D$212,2,FALSE),"")</f>
        <v/>
      </c>
      <c r="D1121" t="s">
        <v>4705</v>
      </c>
      <c r="E1121" s="6" t="s">
        <v>5356</v>
      </c>
      <c r="F1121" s="5">
        <v>17.350000000000001</v>
      </c>
      <c r="G1121">
        <f t="shared" si="17"/>
        <v>3</v>
      </c>
      <c r="H1121" s="3" t="s">
        <v>5355</v>
      </c>
      <c r="I1121" s="4" t="s">
        <v>5354</v>
      </c>
      <c r="J1121" s="3" t="s">
        <v>5353</v>
      </c>
      <c r="K1121" s="4" t="s">
        <v>959</v>
      </c>
      <c r="L1121" s="3" t="s">
        <v>5352</v>
      </c>
      <c r="M1121" s="4"/>
      <c r="N1121" s="3" t="s">
        <v>5351</v>
      </c>
      <c r="O1121" s="4"/>
      <c r="P1121" t="s">
        <v>907</v>
      </c>
      <c r="Q1121" s="3"/>
      <c r="R1121" s="4"/>
      <c r="S1121" t="s">
        <v>907</v>
      </c>
      <c r="T1121" s="3"/>
      <c r="U1121" s="4"/>
      <c r="V1121" s="3"/>
      <c r="W1121" s="4"/>
      <c r="X1121" s="3" t="s">
        <v>5350</v>
      </c>
      <c r="Y1121" s="4"/>
      <c r="Z1121" t="s">
        <v>907</v>
      </c>
      <c r="AA1121" s="3"/>
      <c r="AB1121" s="4"/>
      <c r="AC1121" s="3" t="s">
        <v>5349</v>
      </c>
      <c r="AD1121" s="4"/>
      <c r="AE1121" s="3" t="s">
        <v>5348</v>
      </c>
      <c r="AF1121" s="4"/>
      <c r="AG1121" s="3" t="s">
        <v>5347</v>
      </c>
      <c r="AH1121" s="4"/>
      <c r="AI1121" s="3" t="s">
        <v>5346</v>
      </c>
      <c r="AJ1121" s="4" t="s">
        <v>5345</v>
      </c>
      <c r="AK1121" s="3" t="s">
        <v>5344</v>
      </c>
      <c r="AL1121" s="4" t="s">
        <v>5343</v>
      </c>
      <c r="AM1121" s="3" t="s">
        <v>5342</v>
      </c>
      <c r="AN1121" s="4"/>
      <c r="AO1121" s="3" t="s">
        <v>5341</v>
      </c>
      <c r="AP1121" s="4"/>
      <c r="AQ1121" s="3" t="s">
        <v>5340</v>
      </c>
      <c r="AR1121" s="4" t="s">
        <v>5339</v>
      </c>
      <c r="AS1121" s="3" t="s">
        <v>923</v>
      </c>
      <c r="AT1121" s="4"/>
      <c r="AU1121" s="3" t="s">
        <v>5338</v>
      </c>
      <c r="AV1121" s="4"/>
      <c r="AW1121" s="3" t="s">
        <v>5337</v>
      </c>
      <c r="AX1121" s="4"/>
      <c r="AY1121" s="3" t="s">
        <v>5336</v>
      </c>
      <c r="AZ1121" s="4"/>
      <c r="BA1121" s="3" t="s">
        <v>5335</v>
      </c>
      <c r="BB1121" s="4"/>
      <c r="BC1121" s="3" t="s">
        <v>5334</v>
      </c>
      <c r="BD1121" s="4"/>
      <c r="BE1121" s="3" t="s">
        <v>5333</v>
      </c>
    </row>
    <row r="1122" spans="2:57" customFormat="1">
      <c r="B1122" t="str">
        <f>IFERROR(VLOOKUP(E1122,Swadesh!$C$6:$D$212,2,FALSE),"")</f>
        <v/>
      </c>
      <c r="D1122" t="s">
        <v>4705</v>
      </c>
      <c r="E1122" s="6" t="s">
        <v>5318</v>
      </c>
      <c r="F1122" s="5">
        <v>17.36</v>
      </c>
      <c r="G1122">
        <f t="shared" si="17"/>
        <v>3</v>
      </c>
      <c r="H1122" s="3" t="s">
        <v>5332</v>
      </c>
      <c r="I1122" s="4"/>
      <c r="J1122" s="3" t="s">
        <v>5331</v>
      </c>
      <c r="K1122" s="4" t="s">
        <v>1031</v>
      </c>
      <c r="L1122" s="3" t="s">
        <v>5330</v>
      </c>
      <c r="M1122" s="4"/>
      <c r="N1122" s="3" t="s">
        <v>5329</v>
      </c>
      <c r="O1122" s="4"/>
      <c r="P1122" t="s">
        <v>907</v>
      </c>
      <c r="Q1122" s="3"/>
      <c r="R1122" s="4"/>
      <c r="S1122" t="s">
        <v>907</v>
      </c>
      <c r="T1122" s="3" t="s">
        <v>5328</v>
      </c>
      <c r="U1122" s="4"/>
      <c r="V1122" s="3" t="s">
        <v>5327</v>
      </c>
      <c r="W1122" s="4"/>
      <c r="X1122" s="3" t="s">
        <v>5326</v>
      </c>
      <c r="Y1122" s="4"/>
      <c r="Z1122" t="s">
        <v>907</v>
      </c>
      <c r="AA1122" s="3" t="s">
        <v>5325</v>
      </c>
      <c r="AB1122" s="4"/>
      <c r="AC1122" s="3" t="s">
        <v>5324</v>
      </c>
      <c r="AD1122" s="4"/>
      <c r="AE1122" s="3" t="s">
        <v>5323</v>
      </c>
      <c r="AF1122" s="4"/>
      <c r="AG1122" s="3" t="s">
        <v>5322</v>
      </c>
      <c r="AH1122" s="4"/>
      <c r="AI1122" s="3" t="s">
        <v>5321</v>
      </c>
      <c r="AJ1122" s="4" t="s">
        <v>5320</v>
      </c>
      <c r="AK1122" s="3" t="s">
        <v>5319</v>
      </c>
      <c r="AL1122" s="4"/>
      <c r="AM1122" s="3" t="s">
        <v>5318</v>
      </c>
      <c r="AN1122" s="4"/>
      <c r="AO1122" s="3" t="s">
        <v>5317</v>
      </c>
      <c r="AP1122" s="4"/>
      <c r="AQ1122" s="3" t="s">
        <v>5316</v>
      </c>
      <c r="AR1122" s="4"/>
      <c r="AS1122" s="3" t="s">
        <v>5315</v>
      </c>
      <c r="AT1122" s="4"/>
      <c r="AU1122" s="3" t="s">
        <v>5314</v>
      </c>
      <c r="AV1122" s="4"/>
      <c r="AW1122" s="3" t="s">
        <v>5313</v>
      </c>
      <c r="AX1122" s="4"/>
      <c r="AY1122" s="3" t="s">
        <v>5312</v>
      </c>
      <c r="AZ1122" s="4"/>
      <c r="BA1122" s="3" t="s">
        <v>5311</v>
      </c>
      <c r="BB1122" s="4"/>
      <c r="BC1122" s="3" t="s">
        <v>5310</v>
      </c>
      <c r="BD1122" s="4"/>
      <c r="BE1122" s="3" t="s">
        <v>5309</v>
      </c>
    </row>
    <row r="1123" spans="2:57" customFormat="1">
      <c r="B1123" t="str">
        <f>IFERROR(VLOOKUP(E1123,Swadesh!$C$6:$D$212,2,FALSE),"")</f>
        <v/>
      </c>
      <c r="D1123" t="s">
        <v>4705</v>
      </c>
      <c r="E1123" s="6" t="s">
        <v>5308</v>
      </c>
      <c r="F1123" s="5">
        <v>17.37</v>
      </c>
      <c r="G1123">
        <f t="shared" si="17"/>
        <v>3</v>
      </c>
      <c r="H1123" s="3" t="s">
        <v>5307</v>
      </c>
      <c r="I1123" s="4" t="s">
        <v>5306</v>
      </c>
      <c r="J1123" s="3" t="s">
        <v>923</v>
      </c>
      <c r="K1123" s="4"/>
      <c r="L1123" s="3" t="s">
        <v>5305</v>
      </c>
      <c r="M1123" s="4"/>
      <c r="N1123" s="3" t="s">
        <v>5304</v>
      </c>
      <c r="O1123" s="4"/>
      <c r="P1123" t="s">
        <v>907</v>
      </c>
      <c r="Q1123" s="3"/>
      <c r="R1123" s="4"/>
      <c r="S1123" t="s">
        <v>907</v>
      </c>
      <c r="T1123" s="3"/>
      <c r="U1123" s="4"/>
      <c r="V1123" s="3" t="s">
        <v>5303</v>
      </c>
      <c r="W1123" s="4"/>
      <c r="X1123" s="3" t="s">
        <v>5302</v>
      </c>
      <c r="Y1123" s="4"/>
      <c r="Z1123" t="s">
        <v>907</v>
      </c>
      <c r="AA1123" s="3" t="s">
        <v>5301</v>
      </c>
      <c r="AB1123" s="4"/>
      <c r="AC1123" s="3" t="s">
        <v>5300</v>
      </c>
      <c r="AD1123" s="4"/>
      <c r="AE1123" s="3" t="s">
        <v>5299</v>
      </c>
      <c r="AF1123" s="4"/>
      <c r="AG1123" s="3" t="s">
        <v>5298</v>
      </c>
      <c r="AH1123" s="4"/>
      <c r="AI1123" s="3" t="s">
        <v>5297</v>
      </c>
      <c r="AJ1123" s="4"/>
      <c r="AK1123" s="3" t="s">
        <v>3738</v>
      </c>
      <c r="AL1123" s="4"/>
      <c r="AM1123" s="3" t="s">
        <v>5296</v>
      </c>
      <c r="AN1123" s="4"/>
      <c r="AO1123" s="3" t="s">
        <v>5295</v>
      </c>
      <c r="AP1123" s="4"/>
      <c r="AQ1123" s="3" t="s">
        <v>5294</v>
      </c>
      <c r="AR1123" s="4"/>
      <c r="AS1123" s="3" t="e">
        <f>-wiss</f>
        <v>#NAME?</v>
      </c>
      <c r="AT1123" s="4" t="s">
        <v>5293</v>
      </c>
      <c r="AU1123" s="3" t="s">
        <v>5292</v>
      </c>
      <c r="AV1123" s="4"/>
      <c r="AW1123" s="3" t="s">
        <v>5291</v>
      </c>
      <c r="AX1123" s="4"/>
      <c r="AY1123" s="3" t="s">
        <v>5290</v>
      </c>
      <c r="AZ1123" s="4"/>
      <c r="BA1123" s="3" t="s">
        <v>5289</v>
      </c>
      <c r="BB1123" s="4"/>
      <c r="BC1123" s="3" t="s">
        <v>5288</v>
      </c>
      <c r="BD1123" s="4"/>
      <c r="BE1123" s="3" t="s">
        <v>5287</v>
      </c>
    </row>
    <row r="1124" spans="2:57" customFormat="1">
      <c r="B1124" t="str">
        <f>IFERROR(VLOOKUP(E1124,Swadesh!$C$6:$D$212,2,FALSE),"")</f>
        <v/>
      </c>
      <c r="D1124" t="s">
        <v>4705</v>
      </c>
      <c r="E1124" s="6" t="s">
        <v>5286</v>
      </c>
      <c r="F1124" s="5">
        <v>17.38</v>
      </c>
      <c r="G1124">
        <f t="shared" si="17"/>
        <v>3</v>
      </c>
      <c r="H1124" s="3" t="s">
        <v>5285</v>
      </c>
      <c r="I1124" s="4"/>
      <c r="J1124" s="3" t="s">
        <v>5284</v>
      </c>
      <c r="K1124" s="4" t="s">
        <v>959</v>
      </c>
      <c r="L1124" s="3" t="s">
        <v>5283</v>
      </c>
      <c r="M1124" s="4"/>
      <c r="N1124" s="3" t="s">
        <v>5282</v>
      </c>
      <c r="O1124" s="4"/>
      <c r="P1124" t="s">
        <v>907</v>
      </c>
      <c r="Q1124" s="3"/>
      <c r="R1124" s="4"/>
      <c r="S1124" t="s">
        <v>907</v>
      </c>
      <c r="T1124" s="3"/>
      <c r="U1124" s="4"/>
      <c r="V1124" s="3" t="s">
        <v>5281</v>
      </c>
      <c r="W1124" s="4"/>
      <c r="X1124" s="3" t="s">
        <v>5280</v>
      </c>
      <c r="Y1124" s="4"/>
      <c r="Z1124" t="s">
        <v>907</v>
      </c>
      <c r="AA1124" s="3" t="s">
        <v>5279</v>
      </c>
      <c r="AB1124" s="4"/>
      <c r="AC1124" s="3" t="s">
        <v>5278</v>
      </c>
      <c r="AD1124" s="4"/>
      <c r="AE1124" s="3" t="s">
        <v>5277</v>
      </c>
      <c r="AF1124" s="4" t="s">
        <v>5276</v>
      </c>
      <c r="AG1124" s="3" t="s">
        <v>5275</v>
      </c>
      <c r="AH1124" s="4"/>
      <c r="AI1124" s="3" t="s">
        <v>5274</v>
      </c>
      <c r="AJ1124" s="4"/>
      <c r="AK1124" s="3" t="s">
        <v>5273</v>
      </c>
      <c r="AL1124" s="4"/>
      <c r="AM1124" s="3" t="s">
        <v>5272</v>
      </c>
      <c r="AN1124" s="4"/>
      <c r="AO1124" s="3" t="s">
        <v>5271</v>
      </c>
      <c r="AP1124" s="4"/>
      <c r="AQ1124" s="3" t="s">
        <v>5270</v>
      </c>
      <c r="AR1124" s="4"/>
      <c r="AS1124" s="3" t="s">
        <v>5269</v>
      </c>
      <c r="AT1124" s="4"/>
      <c r="AU1124" s="3" t="s">
        <v>5268</v>
      </c>
      <c r="AV1124" s="4"/>
      <c r="AW1124" s="3" t="s">
        <v>5267</v>
      </c>
      <c r="AX1124" s="4"/>
      <c r="AY1124" s="3" t="s">
        <v>5266</v>
      </c>
      <c r="AZ1124" s="4"/>
      <c r="BA1124" s="3" t="s">
        <v>5265</v>
      </c>
      <c r="BB1124" s="4"/>
      <c r="BC1124" s="3" t="s">
        <v>5264</v>
      </c>
      <c r="BD1124" s="4"/>
      <c r="BE1124" s="3" t="s">
        <v>5263</v>
      </c>
    </row>
    <row r="1125" spans="2:57" customFormat="1">
      <c r="B1125" t="str">
        <f>IFERROR(VLOOKUP(E1125,Swadesh!$C$6:$D$212,2,FALSE),"")</f>
        <v/>
      </c>
      <c r="D1125" t="s">
        <v>4705</v>
      </c>
      <c r="E1125" s="6" t="s">
        <v>5262</v>
      </c>
      <c r="F1125" s="5">
        <v>17.41</v>
      </c>
      <c r="G1125">
        <f t="shared" si="17"/>
        <v>3</v>
      </c>
      <c r="H1125" s="3" t="s">
        <v>5261</v>
      </c>
      <c r="I1125" s="4"/>
      <c r="J1125" s="3" t="s">
        <v>5260</v>
      </c>
      <c r="K1125" s="4" t="s">
        <v>5259</v>
      </c>
      <c r="L1125" s="3" t="s">
        <v>5258</v>
      </c>
      <c r="M1125" s="4"/>
      <c r="N1125" s="3" t="s">
        <v>5257</v>
      </c>
      <c r="O1125" s="4"/>
      <c r="P1125" t="s">
        <v>907</v>
      </c>
      <c r="Q1125" s="3"/>
      <c r="R1125" s="4"/>
      <c r="S1125" t="s">
        <v>907</v>
      </c>
      <c r="T1125" s="3" t="s">
        <v>5256</v>
      </c>
      <c r="U1125" s="4" t="s">
        <v>5255</v>
      </c>
      <c r="V1125" s="3"/>
      <c r="W1125" s="4"/>
      <c r="X1125" s="3"/>
      <c r="Y1125" s="4"/>
      <c r="Z1125" t="s">
        <v>907</v>
      </c>
      <c r="AA1125" s="3" t="e">
        <f>-ti</f>
        <v>#NAME?</v>
      </c>
      <c r="AB1125" s="4" t="s">
        <v>5254</v>
      </c>
      <c r="AC1125" s="3" t="s">
        <v>5253</v>
      </c>
      <c r="AD1125" s="4"/>
      <c r="AE1125" s="3" t="s">
        <v>5252</v>
      </c>
      <c r="AF1125" s="4"/>
      <c r="AG1125" s="3" t="s">
        <v>5251</v>
      </c>
      <c r="AH1125" s="4"/>
      <c r="AI1125" s="3" t="s">
        <v>5250</v>
      </c>
      <c r="AJ1125" s="4"/>
      <c r="AK1125" s="3" t="s">
        <v>5249</v>
      </c>
      <c r="AL1125" s="4"/>
      <c r="AM1125" s="3" t="s">
        <v>5248</v>
      </c>
      <c r="AN1125" s="4"/>
      <c r="AO1125" s="3" t="s">
        <v>5247</v>
      </c>
      <c r="AP1125" s="4"/>
      <c r="AQ1125" s="3" t="s">
        <v>5246</v>
      </c>
      <c r="AR1125" s="4"/>
      <c r="AS1125" s="3" t="s">
        <v>5245</v>
      </c>
      <c r="AT1125" s="4"/>
      <c r="AU1125" s="3" t="s">
        <v>5244</v>
      </c>
      <c r="AV1125" s="4"/>
      <c r="AW1125" s="3" t="s">
        <v>5243</v>
      </c>
      <c r="AX1125" s="4"/>
      <c r="AY1125" s="3" t="s">
        <v>5242</v>
      </c>
      <c r="AZ1125" s="4" t="s">
        <v>5241</v>
      </c>
      <c r="BA1125" s="3" t="s">
        <v>5240</v>
      </c>
      <c r="BB1125" s="4"/>
      <c r="BC1125" s="3" t="s">
        <v>5239</v>
      </c>
      <c r="BD1125" s="4"/>
      <c r="BE1125" s="3" t="s">
        <v>5238</v>
      </c>
    </row>
    <row r="1126" spans="2:57" customFormat="1">
      <c r="B1126" t="str">
        <f>IFERROR(VLOOKUP(E1126,Swadesh!$C$6:$D$212,2,FALSE),"")</f>
        <v/>
      </c>
      <c r="D1126" t="s">
        <v>4705</v>
      </c>
      <c r="E1126" s="6" t="s">
        <v>5237</v>
      </c>
      <c r="F1126" s="5">
        <v>17.420000000000002</v>
      </c>
      <c r="G1126">
        <f t="shared" si="17"/>
        <v>3</v>
      </c>
      <c r="H1126" s="3" t="s">
        <v>5236</v>
      </c>
      <c r="I1126" s="4" t="s">
        <v>5235</v>
      </c>
      <c r="J1126" s="3" t="s">
        <v>5234</v>
      </c>
      <c r="K1126" s="4" t="s">
        <v>5233</v>
      </c>
      <c r="L1126" s="3" t="s">
        <v>5232</v>
      </c>
      <c r="M1126" s="4"/>
      <c r="N1126" s="3" t="s">
        <v>5231</v>
      </c>
      <c r="O1126" s="4"/>
      <c r="P1126" t="s">
        <v>907</v>
      </c>
      <c r="Q1126" s="3"/>
      <c r="R1126" s="4" t="s">
        <v>5230</v>
      </c>
      <c r="S1126" t="s">
        <v>907</v>
      </c>
      <c r="T1126" s="3" t="s">
        <v>5229</v>
      </c>
      <c r="U1126" s="4"/>
      <c r="V1126" s="3" t="s">
        <v>5228</v>
      </c>
      <c r="W1126" s="4"/>
      <c r="X1126" s="3"/>
      <c r="Y1126" s="4"/>
      <c r="Z1126" t="s">
        <v>907</v>
      </c>
      <c r="AA1126" s="3" t="s">
        <v>5227</v>
      </c>
      <c r="AB1126" s="4" t="s">
        <v>5226</v>
      </c>
      <c r="AC1126" s="3" t="s">
        <v>5225</v>
      </c>
      <c r="AD1126" s="4"/>
      <c r="AE1126" s="3" t="s">
        <v>5224</v>
      </c>
      <c r="AF1126" s="4"/>
      <c r="AG1126" s="3" t="s">
        <v>5223</v>
      </c>
      <c r="AH1126" s="4"/>
      <c r="AI1126" s="3" t="s">
        <v>5222</v>
      </c>
      <c r="AJ1126" s="4"/>
      <c r="AK1126" s="3" t="s">
        <v>5221</v>
      </c>
      <c r="AL1126" s="4"/>
      <c r="AM1126" s="3" t="s">
        <v>5220</v>
      </c>
      <c r="AN1126" s="4"/>
      <c r="AO1126" s="3" t="s">
        <v>5219</v>
      </c>
      <c r="AP1126" s="4"/>
      <c r="AQ1126" s="3" t="s">
        <v>5218</v>
      </c>
      <c r="AR1126" s="4"/>
      <c r="AS1126" s="3" t="s">
        <v>5217</v>
      </c>
      <c r="AT1126" s="4"/>
      <c r="AU1126" s="3" t="s">
        <v>5216</v>
      </c>
      <c r="AV1126" s="4"/>
      <c r="AW1126" s="3" t="s">
        <v>5215</v>
      </c>
      <c r="AX1126" s="4"/>
      <c r="AY1126" s="3" t="s">
        <v>5214</v>
      </c>
      <c r="AZ1126" s="4"/>
      <c r="BA1126" s="3" t="s">
        <v>5213</v>
      </c>
      <c r="BB1126" s="4"/>
      <c r="BC1126" s="3" t="s">
        <v>5212</v>
      </c>
      <c r="BD1126" s="4"/>
      <c r="BE1126" s="3" t="s">
        <v>5211</v>
      </c>
    </row>
    <row r="1127" spans="2:57" customFormat="1">
      <c r="B1127" t="str">
        <f>IFERROR(VLOOKUP(E1127,Swadesh!$C$6:$D$212,2,FALSE),"")</f>
        <v/>
      </c>
      <c r="D1127" t="s">
        <v>4705</v>
      </c>
      <c r="E1127" s="6" t="s">
        <v>5210</v>
      </c>
      <c r="F1127" s="5">
        <v>17.43</v>
      </c>
      <c r="G1127">
        <f t="shared" si="17"/>
        <v>3</v>
      </c>
      <c r="H1127" s="3" t="s">
        <v>5209</v>
      </c>
      <c r="I1127" s="4" t="s">
        <v>5208</v>
      </c>
      <c r="J1127" s="3" t="s">
        <v>5207</v>
      </c>
      <c r="K1127" s="4" t="s">
        <v>5206</v>
      </c>
      <c r="L1127" s="3" t="s">
        <v>5205</v>
      </c>
      <c r="M1127" s="4"/>
      <c r="N1127" s="3" t="s">
        <v>5204</v>
      </c>
      <c r="O1127" s="4"/>
      <c r="P1127" t="s">
        <v>907</v>
      </c>
      <c r="Q1127" s="3"/>
      <c r="R1127" s="4"/>
      <c r="S1127" t="s">
        <v>907</v>
      </c>
      <c r="T1127" s="3"/>
      <c r="U1127" s="4"/>
      <c r="V1127" s="3" t="s">
        <v>5203</v>
      </c>
      <c r="W1127" s="4"/>
      <c r="X1127" s="3" t="s">
        <v>5202</v>
      </c>
      <c r="Y1127" s="4"/>
      <c r="Z1127" t="s">
        <v>907</v>
      </c>
      <c r="AA1127" s="3" t="s">
        <v>5201</v>
      </c>
      <c r="AB1127" s="4" t="s">
        <v>5200</v>
      </c>
      <c r="AC1127" s="3" t="s">
        <v>5199</v>
      </c>
      <c r="AD1127" s="4"/>
      <c r="AE1127" s="3" t="s">
        <v>5198</v>
      </c>
      <c r="AF1127" s="4"/>
      <c r="AG1127" s="3" t="s">
        <v>5197</v>
      </c>
      <c r="AH1127" s="4"/>
      <c r="AI1127" s="3" t="s">
        <v>5196</v>
      </c>
      <c r="AJ1127" s="4"/>
      <c r="AK1127" s="3" t="s">
        <v>5195</v>
      </c>
      <c r="AL1127" s="4"/>
      <c r="AM1127" s="3" t="s">
        <v>5194</v>
      </c>
      <c r="AN1127" s="4"/>
      <c r="AO1127" s="3" t="s">
        <v>5193</v>
      </c>
      <c r="AP1127" s="4"/>
      <c r="AQ1127" s="3" t="s">
        <v>5192</v>
      </c>
      <c r="AR1127" s="4"/>
      <c r="AS1127" s="3" t="s">
        <v>5191</v>
      </c>
      <c r="AT1127" s="4"/>
      <c r="AU1127" s="3" t="s">
        <v>5190</v>
      </c>
      <c r="AV1127" s="4"/>
      <c r="AW1127" s="3" t="s">
        <v>5189</v>
      </c>
      <c r="AX1127" s="4" t="s">
        <v>5188</v>
      </c>
      <c r="AY1127" s="3" t="s">
        <v>5187</v>
      </c>
      <c r="AZ1127" s="4"/>
      <c r="BA1127" s="3" t="s">
        <v>5186</v>
      </c>
      <c r="BB1127" s="4"/>
      <c r="BC1127" s="3" t="s">
        <v>5185</v>
      </c>
      <c r="BD1127" s="4"/>
      <c r="BE1127" s="3" t="s">
        <v>5184</v>
      </c>
    </row>
    <row r="1128" spans="2:57" customFormat="1">
      <c r="B1128" t="str">
        <f>IFERROR(VLOOKUP(E1128,Swadesh!$C$6:$D$212,2,FALSE),"")</f>
        <v/>
      </c>
      <c r="D1128" t="s">
        <v>4705</v>
      </c>
      <c r="E1128" s="6" t="s">
        <v>5183</v>
      </c>
      <c r="F1128" s="5">
        <v>17.440000000000001</v>
      </c>
      <c r="G1128">
        <f t="shared" si="17"/>
        <v>3</v>
      </c>
      <c r="H1128" s="3" t="s">
        <v>5182</v>
      </c>
      <c r="I1128" s="4"/>
      <c r="J1128" s="3" t="s">
        <v>5181</v>
      </c>
      <c r="K1128" s="4" t="s">
        <v>959</v>
      </c>
      <c r="L1128" s="3" t="s">
        <v>5180</v>
      </c>
      <c r="M1128" s="4"/>
      <c r="N1128" s="3" t="s">
        <v>5179</v>
      </c>
      <c r="O1128" s="4"/>
      <c r="P1128" t="s">
        <v>907</v>
      </c>
      <c r="Q1128" s="3"/>
      <c r="R1128" s="4"/>
      <c r="S1128" t="s">
        <v>907</v>
      </c>
      <c r="T1128" s="3"/>
      <c r="U1128" s="4"/>
      <c r="V1128" s="3" t="s">
        <v>5178</v>
      </c>
      <c r="W1128" s="4"/>
      <c r="X1128" s="3" t="s">
        <v>5177</v>
      </c>
      <c r="Y1128" s="4"/>
      <c r="Z1128" t="s">
        <v>907</v>
      </c>
      <c r="AA1128" s="3" t="s">
        <v>5176</v>
      </c>
      <c r="AB1128" s="4"/>
      <c r="AC1128" s="3" t="s">
        <v>5175</v>
      </c>
      <c r="AD1128" s="4"/>
      <c r="AE1128" s="3" t="s">
        <v>5174</v>
      </c>
      <c r="AF1128" s="4" t="s">
        <v>5173</v>
      </c>
      <c r="AG1128" s="3" t="s">
        <v>5172</v>
      </c>
      <c r="AH1128" s="4"/>
      <c r="AI1128" s="3" t="s">
        <v>5171</v>
      </c>
      <c r="AJ1128" s="4"/>
      <c r="AK1128" s="3" t="s">
        <v>5170</v>
      </c>
      <c r="AL1128" s="4"/>
      <c r="AM1128" s="3" t="s">
        <v>5169</v>
      </c>
      <c r="AN1128" s="4"/>
      <c r="AO1128" s="3" t="s">
        <v>5168</v>
      </c>
      <c r="AP1128" s="4" t="s">
        <v>5167</v>
      </c>
      <c r="AQ1128" s="3" t="s">
        <v>5166</v>
      </c>
      <c r="AR1128" s="4"/>
      <c r="AS1128" s="3" t="s">
        <v>5165</v>
      </c>
      <c r="AT1128" s="4"/>
      <c r="AU1128" s="3" t="s">
        <v>5164</v>
      </c>
      <c r="AV1128" s="4"/>
      <c r="AW1128" s="3" t="s">
        <v>5163</v>
      </c>
      <c r="AX1128" s="4" t="s">
        <v>3039</v>
      </c>
      <c r="AY1128" s="3" t="s">
        <v>5162</v>
      </c>
      <c r="AZ1128" s="4"/>
      <c r="BA1128" s="3" t="s">
        <v>5161</v>
      </c>
      <c r="BB1128" s="4"/>
      <c r="BC1128" s="3" t="s">
        <v>5160</v>
      </c>
      <c r="BD1128" s="4"/>
      <c r="BE1128" s="3" t="s">
        <v>5159</v>
      </c>
    </row>
    <row r="1129" spans="2:57" customFormat="1">
      <c r="B1129" t="str">
        <f>IFERROR(VLOOKUP(E1129,Swadesh!$C$6:$D$212,2,FALSE),"")</f>
        <v/>
      </c>
      <c r="D1129" t="s">
        <v>4705</v>
      </c>
      <c r="E1129" s="6" t="s">
        <v>5158</v>
      </c>
      <c r="F1129" s="5">
        <v>17.440999999999999</v>
      </c>
      <c r="G1129">
        <f t="shared" si="17"/>
        <v>4</v>
      </c>
      <c r="H1129" s="3"/>
      <c r="I1129" s="4" t="s">
        <v>5157</v>
      </c>
      <c r="J1129" s="3" t="s">
        <v>5156</v>
      </c>
      <c r="K1129" s="4" t="s">
        <v>1825</v>
      </c>
      <c r="L1129" s="3" t="s">
        <v>5155</v>
      </c>
      <c r="M1129" s="4"/>
      <c r="N1129" s="3" t="s">
        <v>5154</v>
      </c>
      <c r="O1129" s="4"/>
      <c r="P1129" t="s">
        <v>907</v>
      </c>
      <c r="Q1129" s="3"/>
      <c r="R1129" s="4"/>
      <c r="S1129" t="s">
        <v>907</v>
      </c>
      <c r="T1129" s="3"/>
      <c r="U1129" s="4"/>
      <c r="V1129" s="3" t="s">
        <v>5153</v>
      </c>
      <c r="W1129" s="4"/>
      <c r="X1129" s="3" t="s">
        <v>5152</v>
      </c>
      <c r="Y1129" s="4"/>
      <c r="Z1129" t="s">
        <v>907</v>
      </c>
      <c r="AA1129" s="3"/>
      <c r="AB1129" s="4"/>
      <c r="AC1129" s="3" t="s">
        <v>5151</v>
      </c>
      <c r="AD1129" s="4"/>
      <c r="AE1129" s="3" t="s">
        <v>5150</v>
      </c>
      <c r="AF1129" s="4"/>
      <c r="AG1129" s="3"/>
      <c r="AH1129" s="4"/>
      <c r="AI1129" s="3" t="s">
        <v>5149</v>
      </c>
      <c r="AJ1129" s="4"/>
      <c r="AK1129" s="3" t="s">
        <v>5148</v>
      </c>
      <c r="AL1129" s="4"/>
      <c r="AM1129" s="3" t="s">
        <v>5147</v>
      </c>
      <c r="AN1129" s="4"/>
      <c r="AO1129" s="3"/>
      <c r="AP1129" s="4"/>
      <c r="AQ1129" s="3" t="s">
        <v>5146</v>
      </c>
      <c r="AR1129" s="4"/>
      <c r="AS1129" s="3" t="s">
        <v>5145</v>
      </c>
      <c r="AT1129" s="4"/>
      <c r="AU1129" s="3" t="s">
        <v>5144</v>
      </c>
      <c r="AV1129" s="4"/>
      <c r="AW1129" s="3" t="s">
        <v>5143</v>
      </c>
      <c r="AX1129" s="4"/>
      <c r="AY1129" s="3" t="s">
        <v>5142</v>
      </c>
      <c r="AZ1129" s="4"/>
      <c r="BA1129" s="3" t="s">
        <v>5141</v>
      </c>
      <c r="BB1129" s="4"/>
      <c r="BC1129" s="3" t="s">
        <v>5140</v>
      </c>
      <c r="BD1129" s="4"/>
      <c r="BE1129" s="3" t="s">
        <v>5139</v>
      </c>
    </row>
    <row r="1130" spans="2:57" customFormat="1">
      <c r="B1130" t="str">
        <f>IFERROR(VLOOKUP(E1130,Swadesh!$C$6:$D$212,2,FALSE),"")</f>
        <v/>
      </c>
      <c r="D1130" t="s">
        <v>4705</v>
      </c>
      <c r="E1130" s="6" t="s">
        <v>5138</v>
      </c>
      <c r="F1130" s="5">
        <v>17.45</v>
      </c>
      <c r="G1130">
        <f t="shared" si="17"/>
        <v>3</v>
      </c>
      <c r="H1130" s="3" t="s">
        <v>5137</v>
      </c>
      <c r="I1130" s="4"/>
      <c r="J1130" s="3" t="s">
        <v>5136</v>
      </c>
      <c r="K1130" s="4" t="s">
        <v>959</v>
      </c>
      <c r="L1130" s="3" t="s">
        <v>5135</v>
      </c>
      <c r="M1130" s="4"/>
      <c r="N1130" s="3" t="s">
        <v>5134</v>
      </c>
      <c r="O1130" s="4"/>
      <c r="P1130" t="s">
        <v>907</v>
      </c>
      <c r="Q1130" s="3"/>
      <c r="R1130" s="4"/>
      <c r="S1130" t="s">
        <v>907</v>
      </c>
      <c r="T1130" s="3"/>
      <c r="U1130" s="4"/>
      <c r="V1130" s="3"/>
      <c r="W1130" s="4"/>
      <c r="X1130" s="3" t="s">
        <v>5133</v>
      </c>
      <c r="Y1130" s="4"/>
      <c r="Z1130" t="s">
        <v>907</v>
      </c>
      <c r="AA1130" s="3" t="s">
        <v>5132</v>
      </c>
      <c r="AB1130" s="4" t="s">
        <v>5131</v>
      </c>
      <c r="AC1130" s="3" t="s">
        <v>5130</v>
      </c>
      <c r="AD1130" s="4"/>
      <c r="AE1130" s="3" t="s">
        <v>5129</v>
      </c>
      <c r="AF1130" s="4"/>
      <c r="AG1130" s="3"/>
      <c r="AH1130" s="4"/>
      <c r="AI1130" s="3" t="s">
        <v>5128</v>
      </c>
      <c r="AJ1130" s="4"/>
      <c r="AK1130" s="3" t="s">
        <v>5127</v>
      </c>
      <c r="AL1130" s="4"/>
      <c r="AM1130" s="3" t="s">
        <v>5126</v>
      </c>
      <c r="AN1130" s="4"/>
      <c r="AO1130" s="3"/>
      <c r="AP1130" s="4"/>
      <c r="AQ1130" s="3" t="s">
        <v>5125</v>
      </c>
      <c r="AR1130" s="4"/>
      <c r="AS1130" s="3" t="s">
        <v>5124</v>
      </c>
      <c r="AT1130" s="4"/>
      <c r="AU1130" s="3" t="s">
        <v>5123</v>
      </c>
      <c r="AV1130" s="4"/>
      <c r="AW1130" s="3" t="s">
        <v>5122</v>
      </c>
      <c r="AX1130" s="4"/>
      <c r="AY1130" s="3" t="s">
        <v>5121</v>
      </c>
      <c r="AZ1130" s="4"/>
      <c r="BA1130" s="3" t="s">
        <v>5120</v>
      </c>
      <c r="BB1130" s="4"/>
      <c r="BC1130" s="3" t="s">
        <v>5119</v>
      </c>
      <c r="BD1130" s="4"/>
      <c r="BE1130" s="3" t="s">
        <v>5118</v>
      </c>
    </row>
    <row r="1131" spans="2:57" customFormat="1">
      <c r="B1131" t="str">
        <f>IFERROR(VLOOKUP(E1131,Swadesh!$C$6:$D$212,2,FALSE),"")</f>
        <v/>
      </c>
      <c r="D1131" t="s">
        <v>4705</v>
      </c>
      <c r="E1131" s="6" t="s">
        <v>5117</v>
      </c>
      <c r="F1131" s="5">
        <v>17.46</v>
      </c>
      <c r="G1131">
        <f t="shared" si="17"/>
        <v>3</v>
      </c>
      <c r="H1131" s="3" t="s">
        <v>5116</v>
      </c>
      <c r="I1131" s="4"/>
      <c r="J1131" s="3" t="s">
        <v>5115</v>
      </c>
      <c r="K1131" s="4" t="s">
        <v>959</v>
      </c>
      <c r="L1131" s="3" t="s">
        <v>5114</v>
      </c>
      <c r="M1131" s="4"/>
      <c r="N1131" s="3" t="s">
        <v>5113</v>
      </c>
      <c r="O1131" s="4"/>
      <c r="P1131" t="s">
        <v>907</v>
      </c>
      <c r="Q1131" s="3"/>
      <c r="R1131" s="4"/>
      <c r="S1131" t="s">
        <v>907</v>
      </c>
      <c r="T1131" s="3" t="s">
        <v>5112</v>
      </c>
      <c r="U1131" s="4"/>
      <c r="V1131" s="3" t="s">
        <v>5111</v>
      </c>
      <c r="W1131" s="4"/>
      <c r="X1131" s="3" t="s">
        <v>5110</v>
      </c>
      <c r="Y1131" s="4"/>
      <c r="Z1131" t="s">
        <v>907</v>
      </c>
      <c r="AA1131" s="3" t="s">
        <v>5109</v>
      </c>
      <c r="AB1131" s="4" t="s">
        <v>5108</v>
      </c>
      <c r="AC1131" s="3" t="s">
        <v>5107</v>
      </c>
      <c r="AD1131" s="4"/>
      <c r="AE1131" s="3" t="s">
        <v>5106</v>
      </c>
      <c r="AF1131" s="4"/>
      <c r="AG1131" s="3"/>
      <c r="AH1131" s="4"/>
      <c r="AI1131" s="3" t="s">
        <v>5105</v>
      </c>
      <c r="AJ1131" s="4"/>
      <c r="AK1131" s="3" t="s">
        <v>5104</v>
      </c>
      <c r="AL1131" s="4"/>
      <c r="AM1131" s="3" t="s">
        <v>5103</v>
      </c>
      <c r="AN1131" s="4"/>
      <c r="AO1131" s="3"/>
      <c r="AP1131" s="4"/>
      <c r="AQ1131" s="3" t="s">
        <v>5102</v>
      </c>
      <c r="AR1131" s="4"/>
      <c r="AS1131" s="3" t="s">
        <v>5101</v>
      </c>
      <c r="AT1131" s="4" t="s">
        <v>5100</v>
      </c>
      <c r="AU1131" s="3" t="s">
        <v>5099</v>
      </c>
      <c r="AV1131" s="4"/>
      <c r="AW1131" s="3" t="s">
        <v>5098</v>
      </c>
      <c r="AX1131" s="4"/>
      <c r="AY1131" s="3" t="s">
        <v>5097</v>
      </c>
      <c r="AZ1131" s="4"/>
      <c r="BA1131" s="3" t="s">
        <v>5096</v>
      </c>
      <c r="BB1131" s="4"/>
      <c r="BC1131" s="3" t="s">
        <v>5095</v>
      </c>
      <c r="BD1131" s="4"/>
      <c r="BE1131" s="3" t="s">
        <v>5094</v>
      </c>
    </row>
    <row r="1132" spans="2:57" customFormat="1">
      <c r="B1132" t="str">
        <f>IFERROR(VLOOKUP(E1132,Swadesh!$C$6:$D$212,2,FALSE),"")</f>
        <v/>
      </c>
      <c r="D1132" t="s">
        <v>4705</v>
      </c>
      <c r="E1132" s="6" t="s">
        <v>5093</v>
      </c>
      <c r="F1132" s="5">
        <v>17.47</v>
      </c>
      <c r="G1132">
        <f t="shared" si="17"/>
        <v>3</v>
      </c>
      <c r="H1132" s="3" t="s">
        <v>5092</v>
      </c>
      <c r="I1132" s="4"/>
      <c r="J1132" s="3" t="s">
        <v>5091</v>
      </c>
      <c r="K1132" s="4"/>
      <c r="L1132" s="3" t="s">
        <v>5090</v>
      </c>
      <c r="M1132" s="4"/>
      <c r="N1132" s="3" t="s">
        <v>5089</v>
      </c>
      <c r="O1132" s="4"/>
      <c r="P1132" t="s">
        <v>907</v>
      </c>
      <c r="Q1132" s="3"/>
      <c r="R1132" s="4"/>
      <c r="S1132" t="s">
        <v>907</v>
      </c>
      <c r="T1132" s="3" t="s">
        <v>5088</v>
      </c>
      <c r="U1132" s="4"/>
      <c r="V1132" s="3" t="s">
        <v>5087</v>
      </c>
      <c r="W1132" s="4" t="s">
        <v>5086</v>
      </c>
      <c r="X1132" s="3" t="s">
        <v>5085</v>
      </c>
      <c r="Y1132" s="4"/>
      <c r="Z1132" t="s">
        <v>907</v>
      </c>
      <c r="AA1132" s="3" t="s">
        <v>5084</v>
      </c>
      <c r="AB1132" s="4"/>
      <c r="AC1132" s="3" t="s">
        <v>5083</v>
      </c>
      <c r="AD1132" s="4"/>
      <c r="AE1132" s="3" t="s">
        <v>5082</v>
      </c>
      <c r="AF1132" s="4"/>
      <c r="AG1132" s="3"/>
      <c r="AH1132" s="4"/>
      <c r="AI1132" s="3" t="s">
        <v>5081</v>
      </c>
      <c r="AJ1132" s="4"/>
      <c r="AK1132" s="3" t="s">
        <v>5080</v>
      </c>
      <c r="AL1132" s="4"/>
      <c r="AM1132" s="3" t="s">
        <v>5079</v>
      </c>
      <c r="AN1132" s="4"/>
      <c r="AO1132" s="3"/>
      <c r="AP1132" s="4"/>
      <c r="AQ1132" s="3" t="s">
        <v>5078</v>
      </c>
      <c r="AR1132" s="4"/>
      <c r="AS1132" s="3" t="s">
        <v>5077</v>
      </c>
      <c r="AT1132" s="4"/>
      <c r="AU1132" s="3" t="s">
        <v>5076</v>
      </c>
      <c r="AV1132" s="4"/>
      <c r="AW1132" s="3" t="s">
        <v>5075</v>
      </c>
      <c r="AX1132" s="4"/>
      <c r="AY1132" s="3" t="s">
        <v>5074</v>
      </c>
      <c r="AZ1132" s="4"/>
      <c r="BA1132" s="3" t="s">
        <v>5073</v>
      </c>
      <c r="BB1132" s="4"/>
      <c r="BC1132" s="3" t="s">
        <v>5072</v>
      </c>
      <c r="BD1132" s="4"/>
      <c r="BE1132" s="3" t="s">
        <v>5071</v>
      </c>
    </row>
    <row r="1133" spans="2:57" customFormat="1">
      <c r="B1133" t="str">
        <f>IFERROR(VLOOKUP(E1133,Swadesh!$C$6:$D$212,2,FALSE),"")</f>
        <v/>
      </c>
      <c r="D1133" t="s">
        <v>4705</v>
      </c>
      <c r="E1133" s="6" t="s">
        <v>5070</v>
      </c>
      <c r="F1133" s="5">
        <v>17.48</v>
      </c>
      <c r="G1133">
        <f t="shared" si="17"/>
        <v>3</v>
      </c>
      <c r="H1133" s="3" t="s">
        <v>5069</v>
      </c>
      <c r="I1133" s="4"/>
      <c r="J1133" s="3" t="s">
        <v>5068</v>
      </c>
      <c r="K1133" s="4"/>
      <c r="L1133" s="3" t="s">
        <v>5067</v>
      </c>
      <c r="M1133" s="4"/>
      <c r="N1133" s="3" t="s">
        <v>5066</v>
      </c>
      <c r="O1133" s="4"/>
      <c r="P1133" t="s">
        <v>907</v>
      </c>
      <c r="Q1133" s="3"/>
      <c r="R1133" s="4" t="s">
        <v>5065</v>
      </c>
      <c r="S1133" t="s">
        <v>907</v>
      </c>
      <c r="T1133" s="3" t="s">
        <v>5064</v>
      </c>
      <c r="U1133" s="4"/>
      <c r="V1133" s="3" t="s">
        <v>5063</v>
      </c>
      <c r="W1133" s="4"/>
      <c r="X1133" s="3"/>
      <c r="Y1133" s="4"/>
      <c r="Z1133" t="s">
        <v>907</v>
      </c>
      <c r="AA1133" s="3" t="s">
        <v>5062</v>
      </c>
      <c r="AB1133" s="4" t="s">
        <v>5061</v>
      </c>
      <c r="AC1133" s="3" t="s">
        <v>5060</v>
      </c>
      <c r="AD1133" s="4" t="s">
        <v>5059</v>
      </c>
      <c r="AE1133" s="3" t="s">
        <v>5058</v>
      </c>
      <c r="AF1133" s="4"/>
      <c r="AG1133" s="3"/>
      <c r="AH1133" s="4"/>
      <c r="AI1133" s="3" t="s">
        <v>5057</v>
      </c>
      <c r="AJ1133" s="4"/>
      <c r="AK1133" s="3" t="s">
        <v>5056</v>
      </c>
      <c r="AL1133" s="4"/>
      <c r="AM1133" s="3" t="s">
        <v>5055</v>
      </c>
      <c r="AN1133" s="4"/>
      <c r="AO1133" s="3"/>
      <c r="AP1133" s="4"/>
      <c r="AQ1133" s="3" t="s">
        <v>5054</v>
      </c>
      <c r="AR1133" s="4"/>
      <c r="AS1133" s="3" t="s">
        <v>5053</v>
      </c>
      <c r="AT1133" s="4" t="s">
        <v>5052</v>
      </c>
      <c r="AU1133" s="3" t="s">
        <v>5051</v>
      </c>
      <c r="AV1133" s="4"/>
      <c r="AW1133" s="3" t="s">
        <v>5050</v>
      </c>
      <c r="AX1133" s="4"/>
      <c r="AY1133" s="3" t="s">
        <v>5049</v>
      </c>
      <c r="AZ1133" s="4"/>
      <c r="BA1133" s="3" t="s">
        <v>5048</v>
      </c>
      <c r="BB1133" s="4"/>
      <c r="BC1133" s="3" t="s">
        <v>5047</v>
      </c>
      <c r="BD1133" s="4" t="s">
        <v>5046</v>
      </c>
      <c r="BE1133" s="3" t="s">
        <v>5045</v>
      </c>
    </row>
    <row r="1134" spans="2:57" customFormat="1">
      <c r="B1134" t="str">
        <f>IFERROR(VLOOKUP(E1134,Swadesh!$C$6:$D$212,2,FALSE),"")</f>
        <v/>
      </c>
      <c r="D1134" t="s">
        <v>4705</v>
      </c>
      <c r="E1134" s="6" t="s">
        <v>5044</v>
      </c>
      <c r="F1134" s="5">
        <v>17.489999999999998</v>
      </c>
      <c r="G1134">
        <f t="shared" si="17"/>
        <v>3</v>
      </c>
      <c r="H1134" s="3" t="s">
        <v>5043</v>
      </c>
      <c r="I1134" s="4"/>
      <c r="J1134" s="3" t="s">
        <v>3003</v>
      </c>
      <c r="K1134" s="4" t="s">
        <v>959</v>
      </c>
      <c r="L1134" s="3" t="s">
        <v>5042</v>
      </c>
      <c r="M1134" s="4"/>
      <c r="N1134" s="3" t="s">
        <v>5041</v>
      </c>
      <c r="O1134" s="4"/>
      <c r="P1134" t="s">
        <v>907</v>
      </c>
      <c r="Q1134" s="3"/>
      <c r="R1134" s="4"/>
      <c r="S1134" t="s">
        <v>907</v>
      </c>
      <c r="T1134" s="3"/>
      <c r="U1134" s="4"/>
      <c r="V1134" s="3" t="s">
        <v>5040</v>
      </c>
      <c r="W1134" s="4"/>
      <c r="X1134" s="3"/>
      <c r="Y1134" s="4"/>
      <c r="Z1134" t="s">
        <v>907</v>
      </c>
      <c r="AA1134" s="3"/>
      <c r="AB1134" s="4"/>
      <c r="AC1134" s="3" t="s">
        <v>5039</v>
      </c>
      <c r="AD1134" s="4"/>
      <c r="AE1134" s="3" t="s">
        <v>5038</v>
      </c>
      <c r="AF1134" s="4"/>
      <c r="AG1134" s="3"/>
      <c r="AH1134" s="4"/>
      <c r="AI1134" s="3" t="s">
        <v>5037</v>
      </c>
      <c r="AJ1134" s="4"/>
      <c r="AK1134" s="3" t="s">
        <v>5036</v>
      </c>
      <c r="AL1134" s="4"/>
      <c r="AM1134" s="3" t="s">
        <v>5035</v>
      </c>
      <c r="AN1134" s="4"/>
      <c r="AO1134" s="3"/>
      <c r="AP1134" s="4"/>
      <c r="AQ1134" s="3" t="s">
        <v>5034</v>
      </c>
      <c r="AR1134" s="4"/>
      <c r="AS1134" s="3" t="s">
        <v>5033</v>
      </c>
      <c r="AT1134" s="4"/>
      <c r="AU1134" s="3" t="s">
        <v>5032</v>
      </c>
      <c r="AV1134" s="4"/>
      <c r="AW1134" s="3" t="s">
        <v>5031</v>
      </c>
      <c r="AX1134" s="4"/>
      <c r="AY1134" s="3" t="s">
        <v>5030</v>
      </c>
      <c r="AZ1134" s="4"/>
      <c r="BA1134" s="3" t="s">
        <v>5030</v>
      </c>
      <c r="BB1134" s="4"/>
      <c r="BC1134" s="3" t="s">
        <v>5029</v>
      </c>
      <c r="BD1134" s="4"/>
      <c r="BE1134" s="3" t="s">
        <v>5028</v>
      </c>
    </row>
    <row r="1135" spans="2:57" customFormat="1">
      <c r="B1135">
        <f>IFERROR(VLOOKUP(E1135,Swadesh!$C$6:$D$212,2,FALSE),"")</f>
        <v>204</v>
      </c>
      <c r="D1135" t="s">
        <v>4705</v>
      </c>
      <c r="E1135" s="6" t="s">
        <v>5027</v>
      </c>
      <c r="F1135" s="5">
        <v>17.510000000000002</v>
      </c>
      <c r="G1135">
        <f t="shared" si="17"/>
        <v>3</v>
      </c>
      <c r="H1135" s="3" t="s">
        <v>5026</v>
      </c>
      <c r="I1135" s="4"/>
      <c r="J1135" s="3" t="s">
        <v>5025</v>
      </c>
      <c r="K1135" s="4"/>
      <c r="L1135" s="3" t="s">
        <v>5024</v>
      </c>
      <c r="M1135" s="4"/>
      <c r="N1135" s="3" t="s">
        <v>5023</v>
      </c>
      <c r="O1135" s="4"/>
      <c r="P1135" t="s">
        <v>907</v>
      </c>
      <c r="Q1135" s="3"/>
      <c r="R1135" s="4" t="s">
        <v>5022</v>
      </c>
      <c r="S1135" t="s">
        <v>907</v>
      </c>
      <c r="T1135" s="3" t="s">
        <v>5021</v>
      </c>
      <c r="U1135" s="4"/>
      <c r="V1135" s="3" t="s">
        <v>4974</v>
      </c>
      <c r="W1135" s="4"/>
      <c r="X1135" s="3" t="s">
        <v>5020</v>
      </c>
      <c r="Y1135" s="4"/>
      <c r="Z1135" t="s">
        <v>907</v>
      </c>
      <c r="AA1135" s="3" t="s">
        <v>5019</v>
      </c>
      <c r="AB1135" s="4"/>
      <c r="AC1135" s="3" t="s">
        <v>5018</v>
      </c>
      <c r="AD1135" s="4"/>
      <c r="AE1135" s="3" t="s">
        <v>5017</v>
      </c>
      <c r="AF1135" s="4"/>
      <c r="AG1135" s="3"/>
      <c r="AH1135" s="4"/>
      <c r="AI1135" s="3" t="s">
        <v>5016</v>
      </c>
      <c r="AJ1135" s="4"/>
      <c r="AK1135" s="3" t="s">
        <v>5015</v>
      </c>
      <c r="AL1135" s="4" t="s">
        <v>5014</v>
      </c>
      <c r="AM1135" s="3" t="s">
        <v>5013</v>
      </c>
      <c r="AN1135" s="4"/>
      <c r="AO1135" s="3"/>
      <c r="AP1135" s="4"/>
      <c r="AQ1135" s="3" t="s">
        <v>5012</v>
      </c>
      <c r="AR1135" s="4"/>
      <c r="AS1135" s="3" t="s">
        <v>5011</v>
      </c>
      <c r="AT1135" s="4" t="s">
        <v>5010</v>
      </c>
      <c r="AU1135" s="3" t="s">
        <v>5009</v>
      </c>
      <c r="AV1135" s="4"/>
      <c r="AW1135" s="3" t="s">
        <v>5008</v>
      </c>
      <c r="AX1135" s="4"/>
      <c r="AY1135" s="3" t="s">
        <v>5007</v>
      </c>
      <c r="AZ1135" s="4"/>
      <c r="BA1135" s="3" t="s">
        <v>5006</v>
      </c>
      <c r="BB1135" s="4"/>
      <c r="BC1135" s="3" t="s">
        <v>5005</v>
      </c>
      <c r="BD1135" s="4"/>
      <c r="BE1135" s="3" t="s">
        <v>5004</v>
      </c>
    </row>
    <row r="1136" spans="2:57" customFormat="1">
      <c r="B1136">
        <f>IFERROR(VLOOKUP(E1136,Swadesh!$C$6:$D$212,2,FALSE),"")</f>
        <v>206</v>
      </c>
      <c r="D1136" t="s">
        <v>4705</v>
      </c>
      <c r="E1136" s="6" t="s">
        <v>5003</v>
      </c>
      <c r="F1136" s="5">
        <v>17.52</v>
      </c>
      <c r="G1136">
        <f t="shared" si="17"/>
        <v>3</v>
      </c>
      <c r="H1136" s="3" t="s">
        <v>5002</v>
      </c>
      <c r="I1136" s="4" t="s">
        <v>5001</v>
      </c>
      <c r="J1136" s="3" t="s">
        <v>5000</v>
      </c>
      <c r="K1136" s="4" t="s">
        <v>959</v>
      </c>
      <c r="L1136" s="3" t="s">
        <v>4999</v>
      </c>
      <c r="M1136" s="4"/>
      <c r="N1136" s="3" t="s">
        <v>4998</v>
      </c>
      <c r="O1136" s="4"/>
      <c r="P1136" t="s">
        <v>907</v>
      </c>
      <c r="Q1136" s="3"/>
      <c r="R1136" s="4"/>
      <c r="S1136" t="s">
        <v>907</v>
      </c>
      <c r="T1136" s="3" t="s">
        <v>4997</v>
      </c>
      <c r="U1136" s="4"/>
      <c r="V1136" s="3" t="s">
        <v>4996</v>
      </c>
      <c r="W1136" s="4"/>
      <c r="X1136" s="3"/>
      <c r="Y1136" s="4"/>
      <c r="Z1136" t="s">
        <v>907</v>
      </c>
      <c r="AA1136" s="3" t="s">
        <v>4995</v>
      </c>
      <c r="AB1136" s="4"/>
      <c r="AC1136" s="3" t="s">
        <v>4994</v>
      </c>
      <c r="AD1136" s="4"/>
      <c r="AE1136" s="3" t="s">
        <v>4993</v>
      </c>
      <c r="AF1136" s="4"/>
      <c r="AG1136" s="3"/>
      <c r="AH1136" s="4"/>
      <c r="AI1136" s="3" t="s">
        <v>4992</v>
      </c>
      <c r="AJ1136" s="4"/>
      <c r="AK1136" s="3" t="s">
        <v>4991</v>
      </c>
      <c r="AL1136" s="4"/>
      <c r="AM1136" s="3" t="s">
        <v>4990</v>
      </c>
      <c r="AN1136" s="4"/>
      <c r="AO1136" s="3"/>
      <c r="AP1136" s="4"/>
      <c r="AQ1136" s="3" t="s">
        <v>4989</v>
      </c>
      <c r="AR1136" s="4"/>
      <c r="AS1136" s="3" t="s">
        <v>4988</v>
      </c>
      <c r="AT1136" s="4"/>
      <c r="AU1136" s="3" t="s">
        <v>4987</v>
      </c>
      <c r="AV1136" s="4"/>
      <c r="AW1136" s="3" t="s">
        <v>4986</v>
      </c>
      <c r="AX1136" s="4"/>
      <c r="AY1136" s="3" t="s">
        <v>4985</v>
      </c>
      <c r="AZ1136" s="4"/>
      <c r="BA1136" s="3" t="s">
        <v>4984</v>
      </c>
      <c r="BB1136" s="4"/>
      <c r="BC1136" s="3" t="s">
        <v>4983</v>
      </c>
      <c r="BD1136" s="4"/>
      <c r="BE1136" s="3" t="s">
        <v>4982</v>
      </c>
    </row>
    <row r="1137" spans="2:57" customFormat="1">
      <c r="B1137">
        <f>IFERROR(VLOOKUP(E1137,Swadesh!$C$6:$D$212,2,FALSE),"")</f>
        <v>205</v>
      </c>
      <c r="D1137" t="s">
        <v>4705</v>
      </c>
      <c r="E1137" s="6" t="s">
        <v>4981</v>
      </c>
      <c r="F1137" s="5">
        <v>17.53</v>
      </c>
      <c r="G1137">
        <f t="shared" si="17"/>
        <v>3</v>
      </c>
      <c r="H1137" s="3" t="s">
        <v>4980</v>
      </c>
      <c r="I1137" s="4"/>
      <c r="J1137" s="3" t="s">
        <v>4979</v>
      </c>
      <c r="K1137" s="4"/>
      <c r="L1137" s="3" t="s">
        <v>4978</v>
      </c>
      <c r="M1137" s="4"/>
      <c r="N1137" s="3" t="s">
        <v>4977</v>
      </c>
      <c r="O1137" s="4"/>
      <c r="P1137" t="s">
        <v>907</v>
      </c>
      <c r="Q1137" s="3"/>
      <c r="R1137" s="4" t="s">
        <v>4976</v>
      </c>
      <c r="S1137" t="s">
        <v>907</v>
      </c>
      <c r="T1137" s="3" t="s">
        <v>4975</v>
      </c>
      <c r="U1137" s="4"/>
      <c r="V1137" s="3" t="s">
        <v>4974</v>
      </c>
      <c r="W1137" s="4"/>
      <c r="X1137" s="3" t="s">
        <v>4973</v>
      </c>
      <c r="Y1137" s="4" t="s">
        <v>4972</v>
      </c>
      <c r="Z1137" t="s">
        <v>907</v>
      </c>
      <c r="AA1137" s="3" t="s">
        <v>4971</v>
      </c>
      <c r="AB1137" s="4"/>
      <c r="AC1137" s="3" t="s">
        <v>4966</v>
      </c>
      <c r="AD1137" s="4"/>
      <c r="AE1137" s="3" t="s">
        <v>4970</v>
      </c>
      <c r="AF1137" s="4"/>
      <c r="AG1137" s="3"/>
      <c r="AH1137" s="4"/>
      <c r="AI1137" s="3" t="s">
        <v>4969</v>
      </c>
      <c r="AJ1137" s="4" t="s">
        <v>4968</v>
      </c>
      <c r="AK1137" s="3" t="s">
        <v>4967</v>
      </c>
      <c r="AL1137" s="4"/>
      <c r="AM1137" s="3" t="s">
        <v>4966</v>
      </c>
      <c r="AN1137" s="4"/>
      <c r="AO1137" s="3"/>
      <c r="AP1137" s="4"/>
      <c r="AQ1137" s="3" t="s">
        <v>4965</v>
      </c>
      <c r="AR1137" s="4"/>
      <c r="AS1137" s="3" t="s">
        <v>4964</v>
      </c>
      <c r="AT1137" s="4"/>
      <c r="AU1137" s="3" t="s">
        <v>4963</v>
      </c>
      <c r="AV1137" s="4"/>
      <c r="AW1137" s="3" t="s">
        <v>4962</v>
      </c>
      <c r="AX1137" s="4"/>
      <c r="AY1137" s="3" t="s">
        <v>4961</v>
      </c>
      <c r="AZ1137" s="4"/>
      <c r="BA1137" s="3" t="s">
        <v>4960</v>
      </c>
      <c r="BB1137" s="4"/>
      <c r="BC1137" s="3" t="s">
        <v>4959</v>
      </c>
      <c r="BD1137" s="4"/>
      <c r="BE1137" s="3" t="s">
        <v>4958</v>
      </c>
    </row>
    <row r="1138" spans="2:57" customFormat="1">
      <c r="B1138" t="str">
        <f>IFERROR(VLOOKUP(E1138,Swadesh!$C$6:$D$212,2,FALSE),"")</f>
        <v/>
      </c>
      <c r="D1138" t="s">
        <v>4705</v>
      </c>
      <c r="E1138" s="6" t="s">
        <v>4957</v>
      </c>
      <c r="F1138" s="5">
        <v>17.54</v>
      </c>
      <c r="G1138">
        <f t="shared" si="17"/>
        <v>3</v>
      </c>
      <c r="H1138" s="3" t="s">
        <v>4956</v>
      </c>
      <c r="I1138" s="4"/>
      <c r="J1138" s="3" t="s">
        <v>4955</v>
      </c>
      <c r="K1138" s="4"/>
      <c r="L1138" s="3" t="s">
        <v>4954</v>
      </c>
      <c r="M1138" s="4"/>
      <c r="N1138" s="3" t="s">
        <v>4953</v>
      </c>
      <c r="O1138" s="4"/>
      <c r="P1138" t="s">
        <v>907</v>
      </c>
      <c r="Q1138" s="3"/>
      <c r="R1138" s="4"/>
      <c r="S1138" t="s">
        <v>907</v>
      </c>
      <c r="T1138" s="3" t="s">
        <v>4952</v>
      </c>
      <c r="U1138" s="4"/>
      <c r="V1138" s="3" t="s">
        <v>4951</v>
      </c>
      <c r="W1138" s="4"/>
      <c r="X1138" s="3"/>
      <c r="Y1138" s="4"/>
      <c r="Z1138" t="s">
        <v>907</v>
      </c>
      <c r="AA1138" s="3"/>
      <c r="AB1138" s="4"/>
      <c r="AC1138" s="3" t="s">
        <v>4950</v>
      </c>
      <c r="AD1138" s="4"/>
      <c r="AE1138" s="3" t="s">
        <v>4949</v>
      </c>
      <c r="AF1138" s="4"/>
      <c r="AG1138" s="3"/>
      <c r="AH1138" s="4"/>
      <c r="AI1138" s="3" t="s">
        <v>4948</v>
      </c>
      <c r="AJ1138" s="4"/>
      <c r="AK1138" s="3" t="s">
        <v>4947</v>
      </c>
      <c r="AL1138" s="4"/>
      <c r="AM1138" s="3" t="s">
        <v>4946</v>
      </c>
      <c r="AN1138" s="4"/>
      <c r="AO1138" s="3"/>
      <c r="AP1138" s="4"/>
      <c r="AQ1138" s="3" t="s">
        <v>4945</v>
      </c>
      <c r="AR1138" s="4"/>
      <c r="AS1138" s="3" t="s">
        <v>4944</v>
      </c>
      <c r="AT1138" s="4"/>
      <c r="AU1138" s="3" t="s">
        <v>4943</v>
      </c>
      <c r="AV1138" s="4"/>
      <c r="AW1138" s="3" t="s">
        <v>4942</v>
      </c>
      <c r="AX1138" s="4"/>
      <c r="AY1138" s="3" t="s">
        <v>4941</v>
      </c>
      <c r="AZ1138" s="4"/>
      <c r="BA1138" s="3" t="s">
        <v>4940</v>
      </c>
      <c r="BB1138" s="4"/>
      <c r="BC1138" s="3" t="s">
        <v>4939</v>
      </c>
      <c r="BD1138" s="4"/>
      <c r="BE1138" s="3" t="s">
        <v>4938</v>
      </c>
    </row>
    <row r="1139" spans="2:57" customFormat="1">
      <c r="B1139" t="str">
        <f>IFERROR(VLOOKUP(E1139,Swadesh!$C$6:$D$212,2,FALSE),"")</f>
        <v/>
      </c>
      <c r="D1139" t="s">
        <v>4705</v>
      </c>
      <c r="E1139" s="6" t="s">
        <v>4937</v>
      </c>
      <c r="F1139" s="5">
        <v>17.55</v>
      </c>
      <c r="G1139">
        <f t="shared" si="17"/>
        <v>3</v>
      </c>
      <c r="H1139" s="3" t="s">
        <v>4936</v>
      </c>
      <c r="I1139" s="4"/>
      <c r="J1139" s="3" t="s">
        <v>4935</v>
      </c>
      <c r="K1139" s="4"/>
      <c r="L1139" s="3" t="s">
        <v>4934</v>
      </c>
      <c r="M1139" s="4"/>
      <c r="N1139" s="3" t="s">
        <v>4933</v>
      </c>
      <c r="O1139" s="4"/>
      <c r="P1139" t="s">
        <v>907</v>
      </c>
      <c r="Q1139" s="3"/>
      <c r="R1139" s="4"/>
      <c r="S1139" t="s">
        <v>907</v>
      </c>
      <c r="T1139" s="3"/>
      <c r="U1139" s="4"/>
      <c r="V1139" s="3" t="s">
        <v>4932</v>
      </c>
      <c r="W1139" s="4"/>
      <c r="X1139" s="3" t="s">
        <v>4931</v>
      </c>
      <c r="Y1139" s="4"/>
      <c r="Z1139" t="s">
        <v>907</v>
      </c>
      <c r="AA1139" s="3" t="s">
        <v>4930</v>
      </c>
      <c r="AB1139" s="4"/>
      <c r="AC1139" s="3" t="s">
        <v>4929</v>
      </c>
      <c r="AD1139" s="4"/>
      <c r="AE1139" s="3" t="s">
        <v>4928</v>
      </c>
      <c r="AF1139" s="4" t="s">
        <v>4927</v>
      </c>
      <c r="AG1139" s="3"/>
      <c r="AH1139" s="4"/>
      <c r="AI1139" s="3" t="s">
        <v>4926</v>
      </c>
      <c r="AJ1139" s="4" t="s">
        <v>4898</v>
      </c>
      <c r="AK1139" s="3" t="s">
        <v>4925</v>
      </c>
      <c r="AL1139" s="4"/>
      <c r="AM1139" s="3" t="s">
        <v>4924</v>
      </c>
      <c r="AN1139" s="4"/>
      <c r="AO1139" s="3"/>
      <c r="AP1139" s="4"/>
      <c r="AQ1139" s="3" t="s">
        <v>4923</v>
      </c>
      <c r="AR1139" s="4"/>
      <c r="AS1139" s="3" t="s">
        <v>4922</v>
      </c>
      <c r="AT1139" s="4"/>
      <c r="AU1139" s="3" t="s">
        <v>4921</v>
      </c>
      <c r="AV1139" s="4"/>
      <c r="AW1139" s="3" t="s">
        <v>4920</v>
      </c>
      <c r="AX1139" s="4"/>
      <c r="AY1139" s="3" t="s">
        <v>4919</v>
      </c>
      <c r="AZ1139" s="4"/>
      <c r="BA1139" s="3" t="s">
        <v>4918</v>
      </c>
      <c r="BB1139" s="4"/>
      <c r="BC1139" s="3" t="s">
        <v>4917</v>
      </c>
      <c r="BD1139" s="4"/>
      <c r="BE1139" s="3" t="s">
        <v>4916</v>
      </c>
    </row>
    <row r="1140" spans="2:57" customFormat="1">
      <c r="B1140">
        <f>IFERROR(VLOOKUP(E1140,Swadesh!$C$6:$D$212,2,FALSE),"")</f>
        <v>16</v>
      </c>
      <c r="D1140" t="s">
        <v>4705</v>
      </c>
      <c r="E1140" s="6" t="s">
        <v>4915</v>
      </c>
      <c r="F1140" s="5">
        <v>17.559999999999999</v>
      </c>
      <c r="G1140">
        <f t="shared" si="17"/>
        <v>3</v>
      </c>
      <c r="H1140" s="3" t="s">
        <v>4914</v>
      </c>
      <c r="I1140" s="4"/>
      <c r="J1140" s="3" t="s">
        <v>4913</v>
      </c>
      <c r="K1140" s="4"/>
      <c r="L1140" s="3" t="s">
        <v>4912</v>
      </c>
      <c r="M1140" s="4"/>
      <c r="N1140" s="3" t="s">
        <v>4911</v>
      </c>
      <c r="O1140" s="4"/>
      <c r="P1140" t="s">
        <v>907</v>
      </c>
      <c r="Q1140" s="3"/>
      <c r="R1140" s="4" t="s">
        <v>4910</v>
      </c>
      <c r="S1140" t="s">
        <v>907</v>
      </c>
      <c r="T1140" s="3" t="s">
        <v>4909</v>
      </c>
      <c r="U1140" s="4" t="s">
        <v>4908</v>
      </c>
      <c r="V1140" s="3" t="s">
        <v>4907</v>
      </c>
      <c r="W1140" s="4" t="s">
        <v>4906</v>
      </c>
      <c r="X1140" s="3" t="s">
        <v>4905</v>
      </c>
      <c r="Y1140" s="4"/>
      <c r="Z1140" t="s">
        <v>907</v>
      </c>
      <c r="AA1140" s="3" t="s">
        <v>4904</v>
      </c>
      <c r="AB1140" s="4" t="s">
        <v>4903</v>
      </c>
      <c r="AC1140" s="3" t="s">
        <v>4902</v>
      </c>
      <c r="AD1140" s="4"/>
      <c r="AE1140" s="3" t="s">
        <v>4901</v>
      </c>
      <c r="AF1140" s="4" t="s">
        <v>4900</v>
      </c>
      <c r="AG1140" s="3"/>
      <c r="AH1140" s="4"/>
      <c r="AI1140" s="3" t="s">
        <v>4899</v>
      </c>
      <c r="AJ1140" s="4" t="s">
        <v>4898</v>
      </c>
      <c r="AK1140" s="3" t="s">
        <v>4897</v>
      </c>
      <c r="AL1140" s="4"/>
      <c r="AM1140" s="3" t="s">
        <v>4896</v>
      </c>
      <c r="AN1140" s="4"/>
      <c r="AO1140" s="3"/>
      <c r="AP1140" s="4"/>
      <c r="AQ1140" s="3" t="s">
        <v>4895</v>
      </c>
      <c r="AR1140" s="4"/>
      <c r="AS1140" s="3" t="s">
        <v>4894</v>
      </c>
      <c r="AT1140" s="4"/>
      <c r="AU1140" s="3" t="s">
        <v>4893</v>
      </c>
      <c r="AV1140" s="4"/>
      <c r="AW1140" s="3" t="s">
        <v>4892</v>
      </c>
      <c r="AX1140" s="4"/>
      <c r="AY1140" s="3" t="s">
        <v>4891</v>
      </c>
      <c r="AZ1140" s="4"/>
      <c r="BA1140" s="3" t="s">
        <v>4890</v>
      </c>
      <c r="BB1140" s="4"/>
      <c r="BC1140" s="3" t="s">
        <v>4889</v>
      </c>
      <c r="BD1140" s="4"/>
      <c r="BE1140" s="3" t="s">
        <v>4888</v>
      </c>
    </row>
    <row r="1141" spans="2:57" customFormat="1">
      <c r="B1141">
        <f>IFERROR(VLOOKUP(E1141,Swadesh!$C$6:$D$212,2,FALSE),"")</f>
        <v>15</v>
      </c>
      <c r="D1141" t="s">
        <v>4705</v>
      </c>
      <c r="E1141" s="6" t="s">
        <v>4887</v>
      </c>
      <c r="F1141" s="5">
        <v>17.61</v>
      </c>
      <c r="G1141">
        <f t="shared" si="17"/>
        <v>3</v>
      </c>
      <c r="H1141" s="3" t="s">
        <v>4886</v>
      </c>
      <c r="I1141" s="4"/>
      <c r="J1141" s="3" t="s">
        <v>4885</v>
      </c>
      <c r="K1141" s="4"/>
      <c r="L1141" s="3" t="s">
        <v>4884</v>
      </c>
      <c r="M1141" s="4"/>
      <c r="N1141" s="3" t="s">
        <v>4883</v>
      </c>
      <c r="O1141" s="4"/>
      <c r="P1141" t="s">
        <v>907</v>
      </c>
      <c r="Q1141" s="3"/>
      <c r="R1141" s="4" t="s">
        <v>4882</v>
      </c>
      <c r="S1141" t="s">
        <v>907</v>
      </c>
      <c r="T1141" s="3" t="s">
        <v>4881</v>
      </c>
      <c r="U1141" s="4"/>
      <c r="V1141" s="3" t="s">
        <v>4880</v>
      </c>
      <c r="W1141" s="4"/>
      <c r="X1141" s="3" t="s">
        <v>4879</v>
      </c>
      <c r="Y1141" s="4"/>
      <c r="Z1141" t="s">
        <v>907</v>
      </c>
      <c r="AA1141" s="3" t="s">
        <v>4878</v>
      </c>
      <c r="AB1141" s="4" t="s">
        <v>4877</v>
      </c>
      <c r="AC1141" s="3" t="s">
        <v>4876</v>
      </c>
      <c r="AD1141" s="4"/>
      <c r="AE1141" s="3" t="s">
        <v>4875</v>
      </c>
      <c r="AF1141" s="4"/>
      <c r="AG1141" s="3"/>
      <c r="AH1141" s="4"/>
      <c r="AI1141" s="3" t="s">
        <v>4874</v>
      </c>
      <c r="AJ1141" s="4"/>
      <c r="AK1141" s="3" t="s">
        <v>4873</v>
      </c>
      <c r="AL1141" s="4"/>
      <c r="AM1141" s="3" t="s">
        <v>4872</v>
      </c>
      <c r="AN1141" s="4"/>
      <c r="AO1141" s="3"/>
      <c r="AP1141" s="4"/>
      <c r="AQ1141" s="3" t="s">
        <v>4871</v>
      </c>
      <c r="AR1141" s="4"/>
      <c r="AS1141" s="3" t="s">
        <v>4828</v>
      </c>
      <c r="AT1141" s="4"/>
      <c r="AU1141" s="3" t="s">
        <v>4870</v>
      </c>
      <c r="AV1141" s="4"/>
      <c r="AW1141" s="3" t="s">
        <v>4869</v>
      </c>
      <c r="AX1141" s="4"/>
      <c r="AY1141" s="3" t="s">
        <v>4868</v>
      </c>
      <c r="AZ1141" s="4"/>
      <c r="BA1141" s="3" t="s">
        <v>4867</v>
      </c>
      <c r="BB1141" s="4"/>
      <c r="BC1141" s="3" t="s">
        <v>4866</v>
      </c>
      <c r="BD1141" s="4"/>
      <c r="BE1141" s="3" t="s">
        <v>4865</v>
      </c>
    </row>
    <row r="1142" spans="2:57" customFormat="1">
      <c r="B1142" t="str">
        <f>IFERROR(VLOOKUP(E1142,Swadesh!$C$6:$D$212,2,FALSE),"")</f>
        <v/>
      </c>
      <c r="D1142" t="s">
        <v>4705</v>
      </c>
      <c r="E1142" s="6" t="s">
        <v>4864</v>
      </c>
      <c r="F1142" s="5">
        <v>17.62</v>
      </c>
      <c r="G1142">
        <f t="shared" si="17"/>
        <v>3</v>
      </c>
      <c r="H1142" s="3" t="s">
        <v>4863</v>
      </c>
      <c r="I1142" s="4"/>
      <c r="J1142" s="3" t="s">
        <v>4862</v>
      </c>
      <c r="K1142" s="4"/>
      <c r="L1142" s="3" t="s">
        <v>4861</v>
      </c>
      <c r="M1142" s="4"/>
      <c r="N1142" s="3" t="s">
        <v>4860</v>
      </c>
      <c r="O1142" s="4"/>
      <c r="P1142" t="s">
        <v>907</v>
      </c>
      <c r="Q1142" s="3"/>
      <c r="R1142" s="4" t="s">
        <v>4859</v>
      </c>
      <c r="S1142" t="s">
        <v>907</v>
      </c>
      <c r="T1142" s="3" t="s">
        <v>4837</v>
      </c>
      <c r="U1142" s="4"/>
      <c r="V1142" s="3" t="s">
        <v>4858</v>
      </c>
      <c r="W1142" s="4"/>
      <c r="X1142" s="3" t="s">
        <v>4857</v>
      </c>
      <c r="Y1142" s="4"/>
      <c r="Z1142" t="s">
        <v>907</v>
      </c>
      <c r="AA1142" s="3" t="s">
        <v>4856</v>
      </c>
      <c r="AB1142" s="4" t="s">
        <v>4855</v>
      </c>
      <c r="AC1142" s="3" t="s">
        <v>4854</v>
      </c>
      <c r="AD1142" s="4"/>
      <c r="AE1142" s="3" t="s">
        <v>4833</v>
      </c>
      <c r="AF1142" s="4"/>
      <c r="AG1142" s="3"/>
      <c r="AH1142" s="4"/>
      <c r="AI1142" s="3" t="s">
        <v>4853</v>
      </c>
      <c r="AJ1142" s="4"/>
      <c r="AK1142" s="3" t="s">
        <v>4852</v>
      </c>
      <c r="AL1142" s="4"/>
      <c r="AM1142" s="3" t="s">
        <v>4830</v>
      </c>
      <c r="AN1142" s="4"/>
      <c r="AO1142" s="3"/>
      <c r="AP1142" s="4"/>
      <c r="AQ1142" s="3" t="s">
        <v>4851</v>
      </c>
      <c r="AR1142" s="4"/>
      <c r="AS1142" s="3" t="s">
        <v>4828</v>
      </c>
      <c r="AT1142" s="4"/>
      <c r="AU1142" s="3" t="s">
        <v>4850</v>
      </c>
      <c r="AV1142" s="4"/>
      <c r="AW1142" s="3" t="s">
        <v>4826</v>
      </c>
      <c r="AX1142" s="4"/>
      <c r="AY1142" s="3" t="s">
        <v>4849</v>
      </c>
      <c r="AZ1142" s="4"/>
      <c r="BA1142" s="3" t="s">
        <v>4848</v>
      </c>
      <c r="BB1142" s="4"/>
      <c r="BC1142" s="3" t="s">
        <v>4847</v>
      </c>
      <c r="BD1142" s="4"/>
      <c r="BE1142" s="3" t="s">
        <v>4846</v>
      </c>
    </row>
    <row r="1143" spans="2:57" customFormat="1">
      <c r="B1143" t="str">
        <f>IFERROR(VLOOKUP(E1143,Swadesh!$C$6:$D$212,2,FALSE),"")</f>
        <v/>
      </c>
      <c r="D1143" t="s">
        <v>4705</v>
      </c>
      <c r="E1143" s="6" t="s">
        <v>4845</v>
      </c>
      <c r="F1143" s="5">
        <v>17.63</v>
      </c>
      <c r="G1143">
        <f t="shared" si="17"/>
        <v>3</v>
      </c>
      <c r="H1143" s="3" t="s">
        <v>4844</v>
      </c>
      <c r="I1143" s="4" t="s">
        <v>4843</v>
      </c>
      <c r="J1143" s="3" t="s">
        <v>4842</v>
      </c>
      <c r="K1143" s="4"/>
      <c r="L1143" s="3" t="s">
        <v>4841</v>
      </c>
      <c r="M1143" s="4"/>
      <c r="N1143" s="3" t="s">
        <v>4840</v>
      </c>
      <c r="O1143" s="4"/>
      <c r="P1143" t="s">
        <v>907</v>
      </c>
      <c r="Q1143" s="3" t="s">
        <v>4839</v>
      </c>
      <c r="R1143" s="4" t="s">
        <v>4838</v>
      </c>
      <c r="S1143" t="s">
        <v>907</v>
      </c>
      <c r="T1143" s="3" t="s">
        <v>4837</v>
      </c>
      <c r="U1143" s="4"/>
      <c r="V1143" s="3"/>
      <c r="W1143" s="4"/>
      <c r="X1143" s="3" t="s">
        <v>4836</v>
      </c>
      <c r="Y1143" s="4"/>
      <c r="Z1143" t="s">
        <v>907</v>
      </c>
      <c r="AA1143" s="3" t="s">
        <v>4835</v>
      </c>
      <c r="AB1143" s="4"/>
      <c r="AC1143" s="3" t="s">
        <v>4834</v>
      </c>
      <c r="AD1143" s="4"/>
      <c r="AE1143" s="3" t="s">
        <v>4833</v>
      </c>
      <c r="AF1143" s="4"/>
      <c r="AG1143" s="3"/>
      <c r="AH1143" s="4"/>
      <c r="AI1143" s="3" t="s">
        <v>4832</v>
      </c>
      <c r="AJ1143" s="4"/>
      <c r="AK1143" s="3" t="s">
        <v>4831</v>
      </c>
      <c r="AL1143" s="4"/>
      <c r="AM1143" s="3" t="s">
        <v>4830</v>
      </c>
      <c r="AN1143" s="4"/>
      <c r="AO1143" s="3"/>
      <c r="AP1143" s="4"/>
      <c r="AQ1143" s="3" t="s">
        <v>4829</v>
      </c>
      <c r="AR1143" s="4"/>
      <c r="AS1143" s="3" t="s">
        <v>4828</v>
      </c>
      <c r="AT1143" s="4"/>
      <c r="AU1143" s="3" t="s">
        <v>4827</v>
      </c>
      <c r="AV1143" s="4"/>
      <c r="AW1143" s="3" t="s">
        <v>4826</v>
      </c>
      <c r="AX1143" s="4"/>
      <c r="AY1143" s="3" t="s">
        <v>4825</v>
      </c>
      <c r="AZ1143" s="4"/>
      <c r="BA1143" s="3" t="s">
        <v>4824</v>
      </c>
      <c r="BB1143" s="4"/>
      <c r="BC1143" s="3" t="s">
        <v>4823</v>
      </c>
      <c r="BD1143" s="4"/>
      <c r="BE1143" s="3" t="s">
        <v>4822</v>
      </c>
    </row>
    <row r="1144" spans="2:57" customFormat="1">
      <c r="B1144">
        <f>IFERROR(VLOOKUP(E1144,Swadesh!$C$6:$D$212,2,FALSE),"")</f>
        <v>12</v>
      </c>
      <c r="D1144" t="s">
        <v>4705</v>
      </c>
      <c r="E1144" s="6" t="s">
        <v>4821</v>
      </c>
      <c r="F1144" s="5">
        <v>17.64</v>
      </c>
      <c r="G1144">
        <f t="shared" si="17"/>
        <v>3</v>
      </c>
      <c r="H1144" s="3" t="s">
        <v>4820</v>
      </c>
      <c r="I1144" s="4" t="s">
        <v>4819</v>
      </c>
      <c r="J1144" s="3" t="s">
        <v>4818</v>
      </c>
      <c r="K1144" s="4"/>
      <c r="L1144" s="3" t="s">
        <v>4817</v>
      </c>
      <c r="M1144" s="4"/>
      <c r="N1144" s="3" t="s">
        <v>4816</v>
      </c>
      <c r="O1144" s="4"/>
      <c r="P1144" t="s">
        <v>907</v>
      </c>
      <c r="Q1144" s="3"/>
      <c r="R1144" s="4" t="s">
        <v>4815</v>
      </c>
      <c r="S1144" t="s">
        <v>4814</v>
      </c>
      <c r="T1144" s="3" t="s">
        <v>4813</v>
      </c>
      <c r="U1144" s="4"/>
      <c r="V1144" s="3" t="s">
        <v>4812</v>
      </c>
      <c r="W1144" s="4"/>
      <c r="X1144" s="3"/>
      <c r="Y1144" s="4"/>
      <c r="Z1144" t="s">
        <v>907</v>
      </c>
      <c r="AA1144" s="3" t="s">
        <v>4811</v>
      </c>
      <c r="AB1144" s="4" t="s">
        <v>4810</v>
      </c>
      <c r="AC1144" s="3" t="s">
        <v>4809</v>
      </c>
      <c r="AD1144" s="4"/>
      <c r="AE1144" s="3" t="s">
        <v>4808</v>
      </c>
      <c r="AF1144" s="4"/>
      <c r="AG1144" s="3"/>
      <c r="AH1144" s="4"/>
      <c r="AI1144" s="3" t="s">
        <v>4807</v>
      </c>
      <c r="AJ1144" s="4"/>
      <c r="AK1144" s="3" t="s">
        <v>4806</v>
      </c>
      <c r="AL1144" s="4"/>
      <c r="AM1144" s="3" t="s">
        <v>4805</v>
      </c>
      <c r="AN1144" s="4"/>
      <c r="AO1144" s="3"/>
      <c r="AP1144" s="4"/>
      <c r="AQ1144" s="3" t="s">
        <v>4804</v>
      </c>
      <c r="AR1144" s="4"/>
      <c r="AS1144" s="3" t="s">
        <v>4803</v>
      </c>
      <c r="AT1144" s="4"/>
      <c r="AU1144" s="3" t="s">
        <v>4802</v>
      </c>
      <c r="AV1144" s="4"/>
      <c r="AW1144" s="3" t="s">
        <v>4801</v>
      </c>
      <c r="AX1144" s="4"/>
      <c r="AY1144" s="3" t="s">
        <v>4800</v>
      </c>
      <c r="AZ1144" s="4"/>
      <c r="BA1144" s="3" t="s">
        <v>4799</v>
      </c>
      <c r="BB1144" s="4"/>
      <c r="BC1144" s="3" t="s">
        <v>4798</v>
      </c>
      <c r="BD1144" s="4"/>
      <c r="BE1144" s="3" t="s">
        <v>4797</v>
      </c>
    </row>
    <row r="1145" spans="2:57" customFormat="1">
      <c r="B1145">
        <f>IFERROR(VLOOKUP(E1145,Swadesh!$C$6:$D$212,2,FALSE),"")</f>
        <v>14</v>
      </c>
      <c r="D1145" t="s">
        <v>4705</v>
      </c>
      <c r="E1145" s="6" t="s">
        <v>4796</v>
      </c>
      <c r="F1145" s="5">
        <v>17.649999999999999</v>
      </c>
      <c r="G1145">
        <f t="shared" si="17"/>
        <v>3</v>
      </c>
      <c r="H1145" s="3" t="s">
        <v>4795</v>
      </c>
      <c r="I1145" s="4"/>
      <c r="J1145" s="3" t="s">
        <v>4794</v>
      </c>
      <c r="K1145" s="4"/>
      <c r="L1145" s="3" t="s">
        <v>4793</v>
      </c>
      <c r="M1145" s="4"/>
      <c r="N1145" s="3" t="s">
        <v>4792</v>
      </c>
      <c r="O1145" s="4"/>
      <c r="P1145" t="s">
        <v>907</v>
      </c>
      <c r="Q1145" s="3" t="s">
        <v>4791</v>
      </c>
      <c r="R1145" s="4" t="s">
        <v>4790</v>
      </c>
      <c r="S1145" t="s">
        <v>907</v>
      </c>
      <c r="T1145" s="3" t="s">
        <v>4789</v>
      </c>
      <c r="U1145" s="4"/>
      <c r="V1145" s="3" t="s">
        <v>4788</v>
      </c>
      <c r="W1145" s="4"/>
      <c r="X1145" s="3"/>
      <c r="Y1145" s="4"/>
      <c r="Z1145" t="s">
        <v>907</v>
      </c>
      <c r="AA1145" s="3" t="s">
        <v>4787</v>
      </c>
      <c r="AB1145" s="4"/>
      <c r="AC1145" s="3" t="s">
        <v>4786</v>
      </c>
      <c r="AD1145" s="4"/>
      <c r="AE1145" s="3" t="s">
        <v>4785</v>
      </c>
      <c r="AF1145" s="4"/>
      <c r="AG1145" s="3"/>
      <c r="AH1145" s="4"/>
      <c r="AI1145" s="3" t="s">
        <v>4784</v>
      </c>
      <c r="AJ1145" s="4"/>
      <c r="AK1145" s="3" t="s">
        <v>4783</v>
      </c>
      <c r="AL1145" s="4"/>
      <c r="AM1145" s="3" t="s">
        <v>4782</v>
      </c>
      <c r="AN1145" s="4"/>
      <c r="AO1145" s="3"/>
      <c r="AP1145" s="4"/>
      <c r="AQ1145" s="3" t="s">
        <v>4781</v>
      </c>
      <c r="AR1145" s="4"/>
      <c r="AS1145" s="3" t="s">
        <v>4780</v>
      </c>
      <c r="AT1145" s="4"/>
      <c r="AU1145" s="3" t="s">
        <v>4779</v>
      </c>
      <c r="AV1145" s="4"/>
      <c r="AW1145" s="3" t="s">
        <v>4778</v>
      </c>
      <c r="AX1145" s="4"/>
      <c r="AY1145" s="3" t="s">
        <v>4777</v>
      </c>
      <c r="AZ1145" s="4"/>
      <c r="BA1145" s="3" t="s">
        <v>4776</v>
      </c>
      <c r="BB1145" s="4"/>
      <c r="BC1145" s="3" t="s">
        <v>4775</v>
      </c>
      <c r="BD1145" s="4"/>
      <c r="BE1145" s="3" t="s">
        <v>4774</v>
      </c>
    </row>
    <row r="1146" spans="2:57" customFormat="1">
      <c r="B1146">
        <f>IFERROR(VLOOKUP(E1146,Swadesh!$C$6:$D$212,2,FALSE),"")</f>
        <v>13</v>
      </c>
      <c r="D1146" t="s">
        <v>4705</v>
      </c>
      <c r="E1146" s="6" t="s">
        <v>4773</v>
      </c>
      <c r="F1146" s="5">
        <v>17.66</v>
      </c>
      <c r="G1146">
        <f t="shared" si="17"/>
        <v>3</v>
      </c>
      <c r="H1146" s="3" t="s">
        <v>4772</v>
      </c>
      <c r="I1146" s="4"/>
      <c r="J1146" s="3" t="s">
        <v>4771</v>
      </c>
      <c r="K1146" s="4"/>
      <c r="L1146" s="3" t="s">
        <v>4770</v>
      </c>
      <c r="M1146" s="4"/>
      <c r="N1146" s="3" t="s">
        <v>4769</v>
      </c>
      <c r="O1146" s="4"/>
      <c r="P1146" t="s">
        <v>907</v>
      </c>
      <c r="Q1146" s="3"/>
      <c r="R1146" s="4" t="s">
        <v>4768</v>
      </c>
      <c r="S1146" t="s">
        <v>907</v>
      </c>
      <c r="T1146" s="3" t="s">
        <v>4767</v>
      </c>
      <c r="U1146" s="4"/>
      <c r="V1146" s="3" t="s">
        <v>4766</v>
      </c>
      <c r="W1146" s="4"/>
      <c r="X1146" s="3"/>
      <c r="Y1146" s="4"/>
      <c r="Z1146" t="s">
        <v>907</v>
      </c>
      <c r="AA1146" s="3" t="s">
        <v>4765</v>
      </c>
      <c r="AB1146" s="4" t="s">
        <v>4764</v>
      </c>
      <c r="AC1146" s="3" t="s">
        <v>4763</v>
      </c>
      <c r="AD1146" s="4"/>
      <c r="AE1146" s="3" t="s">
        <v>4762</v>
      </c>
      <c r="AF1146" s="4"/>
      <c r="AG1146" s="3"/>
      <c r="AH1146" s="4"/>
      <c r="AI1146" s="3" t="s">
        <v>4761</v>
      </c>
      <c r="AJ1146" s="4"/>
      <c r="AK1146" s="3" t="s">
        <v>4760</v>
      </c>
      <c r="AL1146" s="4"/>
      <c r="AM1146" s="3" t="s">
        <v>4759</v>
      </c>
      <c r="AN1146" s="4"/>
      <c r="AO1146" s="3"/>
      <c r="AP1146" s="4"/>
      <c r="AQ1146" s="3" t="s">
        <v>4758</v>
      </c>
      <c r="AR1146" s="4"/>
      <c r="AS1146" s="3" t="s">
        <v>4757</v>
      </c>
      <c r="AT1146" s="4"/>
      <c r="AU1146" s="3" t="s">
        <v>4756</v>
      </c>
      <c r="AV1146" s="4" t="s">
        <v>4755</v>
      </c>
      <c r="AW1146" s="3" t="s">
        <v>4754</v>
      </c>
      <c r="AX1146" s="4"/>
      <c r="AY1146" s="3" t="s">
        <v>4753</v>
      </c>
      <c r="AZ1146" s="4"/>
      <c r="BA1146" s="3" t="s">
        <v>4752</v>
      </c>
      <c r="BB1146" s="4"/>
      <c r="BC1146" s="3" t="s">
        <v>4751</v>
      </c>
      <c r="BD1146" s="4"/>
      <c r="BE1146" s="3" t="s">
        <v>4750</v>
      </c>
    </row>
    <row r="1147" spans="2:57" customFormat="1">
      <c r="B1147" t="str">
        <f>IFERROR(VLOOKUP(E1147,Swadesh!$C$6:$D$212,2,FALSE),"")</f>
        <v/>
      </c>
      <c r="D1147" t="s">
        <v>4705</v>
      </c>
      <c r="E1147" s="6" t="s">
        <v>4749</v>
      </c>
      <c r="F1147" s="5">
        <v>17.670000000000002</v>
      </c>
      <c r="G1147">
        <f t="shared" si="17"/>
        <v>3</v>
      </c>
      <c r="H1147" s="3" t="s">
        <v>4728</v>
      </c>
      <c r="I1147" s="4"/>
      <c r="J1147" s="3" t="s">
        <v>4748</v>
      </c>
      <c r="K1147" s="4"/>
      <c r="L1147" s="3" t="s">
        <v>4747</v>
      </c>
      <c r="M1147" s="4" t="s">
        <v>4746</v>
      </c>
      <c r="N1147" s="3" t="s">
        <v>4745</v>
      </c>
      <c r="O1147" s="4"/>
      <c r="P1147" t="s">
        <v>907</v>
      </c>
      <c r="Q1147" s="3"/>
      <c r="R1147" s="4"/>
      <c r="S1147" t="s">
        <v>907</v>
      </c>
      <c r="T1147" s="3"/>
      <c r="U1147" s="4"/>
      <c r="V1147" s="3" t="s">
        <v>4744</v>
      </c>
      <c r="W1147" s="4"/>
      <c r="X1147" s="3"/>
      <c r="Y1147" s="4"/>
      <c r="Z1147" t="s">
        <v>907</v>
      </c>
      <c r="AA1147" s="3" t="s">
        <v>4743</v>
      </c>
      <c r="AB1147" s="4"/>
      <c r="AC1147" s="3" t="s">
        <v>4742</v>
      </c>
      <c r="AD1147" s="4"/>
      <c r="AE1147" s="3" t="s">
        <v>4741</v>
      </c>
      <c r="AF1147" s="4"/>
      <c r="AG1147" s="3"/>
      <c r="AH1147" s="4"/>
      <c r="AI1147" s="3" t="s">
        <v>4740</v>
      </c>
      <c r="AJ1147" s="4"/>
      <c r="AK1147" s="3" t="s">
        <v>4739</v>
      </c>
      <c r="AL1147" s="4"/>
      <c r="AM1147" s="3" t="s">
        <v>4738</v>
      </c>
      <c r="AN1147" s="4"/>
      <c r="AO1147" s="3"/>
      <c r="AP1147" s="4"/>
      <c r="AQ1147" s="3" t="s">
        <v>4737</v>
      </c>
      <c r="AR1147" s="4"/>
      <c r="AS1147" s="3" t="s">
        <v>4736</v>
      </c>
      <c r="AT1147" s="4"/>
      <c r="AU1147" s="3" t="s">
        <v>4735</v>
      </c>
      <c r="AV1147" s="4"/>
      <c r="AW1147" s="3" t="s">
        <v>4734</v>
      </c>
      <c r="AX1147" s="4"/>
      <c r="AY1147" s="3" t="s">
        <v>4733</v>
      </c>
      <c r="AZ1147" s="4"/>
      <c r="BA1147" s="3" t="s">
        <v>4708</v>
      </c>
      <c r="BB1147" s="4"/>
      <c r="BC1147" s="3" t="s">
        <v>4732</v>
      </c>
      <c r="BD1147" s="4" t="s">
        <v>4731</v>
      </c>
      <c r="BE1147" s="3" t="s">
        <v>4730</v>
      </c>
    </row>
    <row r="1148" spans="2:57" customFormat="1">
      <c r="B1148">
        <f>IFERROR(VLOOKUP(E1148,Swadesh!$C$6:$D$212,2,FALSE),"")</f>
        <v>11</v>
      </c>
      <c r="D1148" t="s">
        <v>4705</v>
      </c>
      <c r="E1148" s="6" t="s">
        <v>4729</v>
      </c>
      <c r="F1148" s="5">
        <v>17.68</v>
      </c>
      <c r="G1148">
        <f t="shared" si="17"/>
        <v>3</v>
      </c>
      <c r="H1148" s="3" t="s">
        <v>4728</v>
      </c>
      <c r="I1148" s="4" t="s">
        <v>4727</v>
      </c>
      <c r="J1148" s="3" t="s">
        <v>4726</v>
      </c>
      <c r="K1148" s="4"/>
      <c r="L1148" s="3" t="s">
        <v>4725</v>
      </c>
      <c r="M1148" s="4"/>
      <c r="N1148" s="3" t="s">
        <v>4724</v>
      </c>
      <c r="O1148" s="4"/>
      <c r="P1148" t="s">
        <v>907</v>
      </c>
      <c r="Q1148" s="3"/>
      <c r="R1148" s="4" t="s">
        <v>4723</v>
      </c>
      <c r="S1148" t="s">
        <v>907</v>
      </c>
      <c r="T1148" s="3" t="s">
        <v>4722</v>
      </c>
      <c r="U1148" s="4"/>
      <c r="V1148" s="3" t="s">
        <v>4721</v>
      </c>
      <c r="W1148" s="4"/>
      <c r="X1148" s="3"/>
      <c r="Y1148" s="4"/>
      <c r="Z1148" t="s">
        <v>907</v>
      </c>
      <c r="AA1148" s="3" t="s">
        <v>4720</v>
      </c>
      <c r="AB1148" s="4" t="s">
        <v>4719</v>
      </c>
      <c r="AC1148" s="3" t="s">
        <v>4718</v>
      </c>
      <c r="AD1148" s="4"/>
      <c r="AE1148" s="3" t="s">
        <v>4717</v>
      </c>
      <c r="AF1148" s="4"/>
      <c r="AG1148" s="3"/>
      <c r="AH1148" s="4"/>
      <c r="AI1148" s="3" t="s">
        <v>4716</v>
      </c>
      <c r="AJ1148" s="4"/>
      <c r="AK1148" s="3" t="s">
        <v>4715</v>
      </c>
      <c r="AL1148" s="4"/>
      <c r="AM1148" s="3" t="s">
        <v>4714</v>
      </c>
      <c r="AN1148" s="4"/>
      <c r="AO1148" s="3"/>
      <c r="AP1148" s="4"/>
      <c r="AQ1148" s="3" t="s">
        <v>4713</v>
      </c>
      <c r="AR1148" s="4"/>
      <c r="AS1148" s="3" t="s">
        <v>4712</v>
      </c>
      <c r="AT1148" s="4"/>
      <c r="AU1148" s="3" t="s">
        <v>4711</v>
      </c>
      <c r="AV1148" s="4"/>
      <c r="AW1148" s="3" t="s">
        <v>4710</v>
      </c>
      <c r="AX1148" s="4"/>
      <c r="AY1148" s="3" t="s">
        <v>4709</v>
      </c>
      <c r="AZ1148" s="4"/>
      <c r="BA1148" s="3" t="s">
        <v>4708</v>
      </c>
      <c r="BB1148" s="4"/>
      <c r="BC1148" s="3" t="s">
        <v>4707</v>
      </c>
      <c r="BD1148" s="4"/>
      <c r="BE1148" s="3" t="s">
        <v>4706</v>
      </c>
    </row>
    <row r="1149" spans="2:57" customFormat="1">
      <c r="B1149" t="str">
        <f>IFERROR(VLOOKUP(E1149,Swadesh!$C$6:$D$212,2,FALSE),"")</f>
        <v/>
      </c>
      <c r="D1149" t="s">
        <v>4705</v>
      </c>
      <c r="E1149" s="6" t="s">
        <v>4704</v>
      </c>
      <c r="F1149" s="5">
        <v>17.690000000000001</v>
      </c>
      <c r="G1149">
        <f t="shared" si="17"/>
        <v>3</v>
      </c>
      <c r="H1149" s="3" t="s">
        <v>4703</v>
      </c>
      <c r="I1149" s="4"/>
      <c r="J1149" s="3" t="s">
        <v>4702</v>
      </c>
      <c r="K1149" s="4" t="s">
        <v>4701</v>
      </c>
      <c r="L1149" s="3" t="s">
        <v>4700</v>
      </c>
      <c r="M1149" s="4"/>
      <c r="N1149" s="3" t="s">
        <v>4699</v>
      </c>
      <c r="O1149" s="4"/>
      <c r="P1149" t="s">
        <v>907</v>
      </c>
      <c r="Q1149" s="3"/>
      <c r="R1149" s="4"/>
      <c r="S1149" t="s">
        <v>907</v>
      </c>
      <c r="T1149" s="3" t="s">
        <v>4698</v>
      </c>
      <c r="U1149" s="4"/>
      <c r="V1149" s="3" t="s">
        <v>4697</v>
      </c>
      <c r="W1149" s="4"/>
      <c r="X1149" s="3"/>
      <c r="Y1149" s="4"/>
      <c r="Z1149" t="s">
        <v>907</v>
      </c>
      <c r="AA1149" s="3" t="s">
        <v>4696</v>
      </c>
      <c r="AB1149" s="4" t="s">
        <v>4695</v>
      </c>
      <c r="AC1149" s="3" t="s">
        <v>4694</v>
      </c>
      <c r="AD1149" s="4"/>
      <c r="AE1149" s="3" t="s">
        <v>4693</v>
      </c>
      <c r="AF1149" s="4"/>
      <c r="AG1149" s="3"/>
      <c r="AH1149" s="4"/>
      <c r="AI1149" s="3" t="s">
        <v>4692</v>
      </c>
      <c r="AJ1149" s="4"/>
      <c r="AK1149" s="3" t="s">
        <v>4691</v>
      </c>
      <c r="AL1149" s="4"/>
      <c r="AM1149" s="3" t="s">
        <v>4690</v>
      </c>
      <c r="AN1149" s="4"/>
      <c r="AO1149" s="3"/>
      <c r="AP1149" s="4"/>
      <c r="AQ1149" s="3" t="s">
        <v>4689</v>
      </c>
      <c r="AR1149" s="4"/>
      <c r="AS1149" s="3" t="s">
        <v>4688</v>
      </c>
      <c r="AT1149" s="4"/>
      <c r="AU1149" s="3" t="s">
        <v>4687</v>
      </c>
      <c r="AV1149" s="4"/>
      <c r="AW1149" s="3" t="s">
        <v>4686</v>
      </c>
      <c r="AX1149" s="4"/>
      <c r="AY1149" s="3" t="s">
        <v>4685</v>
      </c>
      <c r="AZ1149" s="4"/>
      <c r="BA1149" s="3" t="s">
        <v>4684</v>
      </c>
      <c r="BB1149" s="4"/>
      <c r="BC1149" s="3" t="s">
        <v>4683</v>
      </c>
      <c r="BD1149" s="4"/>
      <c r="BE1149" s="3" t="s">
        <v>4682</v>
      </c>
    </row>
    <row r="1150" spans="2:57" customFormat="1">
      <c r="B1150" t="str">
        <f>IFERROR(VLOOKUP(E1150,Swadesh!$C$6:$D$212,2,FALSE),"")</f>
        <v/>
      </c>
      <c r="D1150" t="s">
        <v>3718</v>
      </c>
      <c r="E1150" s="6" t="s">
        <v>4681</v>
      </c>
      <c r="F1150" s="5">
        <v>18.11</v>
      </c>
      <c r="G1150">
        <f t="shared" si="17"/>
        <v>3</v>
      </c>
      <c r="H1150" s="3" t="s">
        <v>4680</v>
      </c>
      <c r="I1150" s="4"/>
      <c r="J1150" s="3" t="s">
        <v>4679</v>
      </c>
      <c r="K1150" s="4" t="s">
        <v>959</v>
      </c>
      <c r="L1150" s="3" t="s">
        <v>4678</v>
      </c>
      <c r="M1150" s="4"/>
      <c r="N1150" s="3" t="s">
        <v>4677</v>
      </c>
      <c r="O1150" s="4"/>
      <c r="P1150" t="s">
        <v>907</v>
      </c>
      <c r="Q1150" s="3"/>
      <c r="R1150" s="4"/>
      <c r="S1150" t="s">
        <v>907</v>
      </c>
      <c r="T1150" s="3" t="s">
        <v>4676</v>
      </c>
      <c r="U1150" s="4"/>
      <c r="V1150" s="3" t="s">
        <v>4335</v>
      </c>
      <c r="W1150" s="4"/>
      <c r="X1150" s="3" t="s">
        <v>4675</v>
      </c>
      <c r="Y1150" s="4"/>
      <c r="Z1150" t="s">
        <v>907</v>
      </c>
      <c r="AA1150" s="3"/>
      <c r="AB1150" s="4"/>
      <c r="AC1150" s="3" t="s">
        <v>4674</v>
      </c>
      <c r="AD1150" s="4"/>
      <c r="AE1150" s="3" t="s">
        <v>4673</v>
      </c>
      <c r="AF1150" s="4" t="s">
        <v>4672</v>
      </c>
      <c r="AG1150" s="3" t="s">
        <v>4671</v>
      </c>
      <c r="AH1150" s="4"/>
      <c r="AI1150" s="3" t="s">
        <v>4670</v>
      </c>
      <c r="AJ1150" s="4"/>
      <c r="AK1150" s="3" t="s">
        <v>4669</v>
      </c>
      <c r="AL1150" s="4"/>
      <c r="AM1150" s="3" t="s">
        <v>4668</v>
      </c>
      <c r="AN1150" s="4"/>
      <c r="AO1150" s="3" t="s">
        <v>4667</v>
      </c>
      <c r="AP1150" s="4"/>
      <c r="AQ1150" s="3" t="s">
        <v>4666</v>
      </c>
      <c r="AR1150" s="4"/>
      <c r="AS1150" s="3" t="s">
        <v>4665</v>
      </c>
      <c r="AT1150" s="4"/>
      <c r="AU1150" s="3" t="s">
        <v>4664</v>
      </c>
      <c r="AV1150" s="4"/>
      <c r="AW1150" s="3" t="s">
        <v>4663</v>
      </c>
      <c r="AX1150" s="4"/>
      <c r="AY1150" s="3" t="s">
        <v>4662</v>
      </c>
      <c r="AZ1150" s="4"/>
      <c r="BA1150" s="3" t="s">
        <v>4661</v>
      </c>
      <c r="BB1150" s="4"/>
      <c r="BC1150" s="3" t="s">
        <v>4660</v>
      </c>
      <c r="BD1150" s="4"/>
      <c r="BE1150" s="3" t="s">
        <v>4659</v>
      </c>
    </row>
    <row r="1151" spans="2:57" customFormat="1">
      <c r="B1151">
        <f>IFERROR(VLOOKUP(E1151,Swadesh!$C$6:$D$212,2,FALSE),"")</f>
        <v>141</v>
      </c>
      <c r="D1151" t="s">
        <v>3718</v>
      </c>
      <c r="E1151" s="6" t="s">
        <v>4658</v>
      </c>
      <c r="F1151" s="5">
        <v>18.12</v>
      </c>
      <c r="G1151">
        <f t="shared" si="17"/>
        <v>3</v>
      </c>
      <c r="H1151" s="3" t="s">
        <v>4657</v>
      </c>
      <c r="I1151" s="4"/>
      <c r="J1151" s="3" t="s">
        <v>4656</v>
      </c>
      <c r="K1151" s="4" t="s">
        <v>4655</v>
      </c>
      <c r="L1151" s="3" t="s">
        <v>4654</v>
      </c>
      <c r="M1151" s="4"/>
      <c r="N1151" s="3" t="s">
        <v>4653</v>
      </c>
      <c r="O1151" s="4"/>
      <c r="P1151" t="s">
        <v>907</v>
      </c>
      <c r="Q1151" s="3"/>
      <c r="R1151" s="4"/>
      <c r="S1151" t="s">
        <v>907</v>
      </c>
      <c r="T1151" s="3" t="s">
        <v>4652</v>
      </c>
      <c r="U1151" s="4" t="s">
        <v>4651</v>
      </c>
      <c r="V1151" s="3" t="s">
        <v>4650</v>
      </c>
      <c r="W1151" s="4" t="s">
        <v>4649</v>
      </c>
      <c r="X1151" s="3" t="s">
        <v>4648</v>
      </c>
      <c r="Y1151" s="4" t="s">
        <v>4647</v>
      </c>
      <c r="Z1151" t="s">
        <v>907</v>
      </c>
      <c r="AA1151" s="3" t="s">
        <v>4646</v>
      </c>
      <c r="AB1151" s="4" t="s">
        <v>4645</v>
      </c>
      <c r="AC1151" s="3" t="s">
        <v>4644</v>
      </c>
      <c r="AD1151" s="4"/>
      <c r="AE1151" s="3" t="s">
        <v>4643</v>
      </c>
      <c r="AF1151" s="4"/>
      <c r="AG1151" s="3" t="s">
        <v>4642</v>
      </c>
      <c r="AH1151" s="4"/>
      <c r="AI1151" s="3" t="s">
        <v>4641</v>
      </c>
      <c r="AJ1151" s="4"/>
      <c r="AK1151" s="3" t="s">
        <v>4640</v>
      </c>
      <c r="AL1151" s="4"/>
      <c r="AM1151" s="3" t="s">
        <v>4639</v>
      </c>
      <c r="AN1151" s="4"/>
      <c r="AO1151" s="3" t="s">
        <v>4638</v>
      </c>
      <c r="AP1151" s="4"/>
      <c r="AQ1151" s="3" t="s">
        <v>4637</v>
      </c>
      <c r="AR1151" s="4"/>
      <c r="AS1151" s="3" t="s">
        <v>4636</v>
      </c>
      <c r="AT1151" s="4"/>
      <c r="AU1151" s="3" t="s">
        <v>4635</v>
      </c>
      <c r="AV1151" s="4"/>
      <c r="AW1151" s="3" t="s">
        <v>4634</v>
      </c>
      <c r="AX1151" s="4"/>
      <c r="AY1151" s="3" t="s">
        <v>4633</v>
      </c>
      <c r="AZ1151" s="4"/>
      <c r="BA1151" s="3" t="s">
        <v>4632</v>
      </c>
      <c r="BB1151" s="4"/>
      <c r="BC1151" s="3" t="s">
        <v>4631</v>
      </c>
      <c r="BD1151" s="4"/>
      <c r="BE1151" s="3" t="s">
        <v>4630</v>
      </c>
    </row>
    <row r="1152" spans="2:57" customFormat="1">
      <c r="B1152" t="str">
        <f>IFERROR(VLOOKUP(E1152,Swadesh!$C$6:$D$212,2,FALSE),"")</f>
        <v/>
      </c>
      <c r="D1152" t="s">
        <v>3718</v>
      </c>
      <c r="E1152" s="6" t="s">
        <v>4629</v>
      </c>
      <c r="F1152" s="5">
        <v>18.13</v>
      </c>
      <c r="G1152">
        <f t="shared" si="17"/>
        <v>3</v>
      </c>
      <c r="H1152" s="3" t="s">
        <v>4628</v>
      </c>
      <c r="I1152" s="4" t="s">
        <v>4627</v>
      </c>
      <c r="J1152" s="3" t="s">
        <v>4626</v>
      </c>
      <c r="K1152" s="4" t="s">
        <v>4625</v>
      </c>
      <c r="L1152" s="3" t="s">
        <v>4624</v>
      </c>
      <c r="M1152" s="4"/>
      <c r="N1152" s="3" t="s">
        <v>4623</v>
      </c>
      <c r="O1152" s="4"/>
      <c r="P1152" t="s">
        <v>907</v>
      </c>
      <c r="Q1152" s="3" t="s">
        <v>4622</v>
      </c>
      <c r="R1152" s="4" t="s">
        <v>4621</v>
      </c>
      <c r="S1152" t="s">
        <v>907</v>
      </c>
      <c r="T1152" s="3" t="s">
        <v>4620</v>
      </c>
      <c r="U1152" s="4" t="s">
        <v>4619</v>
      </c>
      <c r="V1152" s="3" t="s">
        <v>4618</v>
      </c>
      <c r="W1152" s="4"/>
      <c r="X1152" s="3" t="s">
        <v>4617</v>
      </c>
      <c r="Y1152" s="4"/>
      <c r="Z1152" t="s">
        <v>907</v>
      </c>
      <c r="AA1152" s="3" t="s">
        <v>4616</v>
      </c>
      <c r="AB1152" s="4" t="s">
        <v>4615</v>
      </c>
      <c r="AC1152" s="3" t="s">
        <v>4614</v>
      </c>
      <c r="AD1152" s="4"/>
      <c r="AE1152" s="3" t="s">
        <v>4613</v>
      </c>
      <c r="AF1152" s="4" t="s">
        <v>4612</v>
      </c>
      <c r="AG1152" s="3" t="s">
        <v>4010</v>
      </c>
      <c r="AH1152" s="4"/>
      <c r="AI1152" s="3" t="s">
        <v>4611</v>
      </c>
      <c r="AJ1152" s="4"/>
      <c r="AK1152" s="3" t="s">
        <v>4610</v>
      </c>
      <c r="AL1152" s="4"/>
      <c r="AM1152" s="3" t="s">
        <v>4609</v>
      </c>
      <c r="AN1152" s="4"/>
      <c r="AO1152" s="3" t="s">
        <v>4608</v>
      </c>
      <c r="AP1152" s="4"/>
      <c r="AQ1152" s="3" t="s">
        <v>4607</v>
      </c>
      <c r="AR1152" s="4"/>
      <c r="AS1152" s="3" t="s">
        <v>4606</v>
      </c>
      <c r="AT1152" s="4"/>
      <c r="AU1152" s="3" t="s">
        <v>4605</v>
      </c>
      <c r="AV1152" s="4"/>
      <c r="AW1152" s="3" t="s">
        <v>4604</v>
      </c>
      <c r="AX1152" s="4"/>
      <c r="AY1152" s="3" t="s">
        <v>4603</v>
      </c>
      <c r="AZ1152" s="4"/>
      <c r="BA1152" s="3" t="s">
        <v>4602</v>
      </c>
      <c r="BB1152" s="4"/>
      <c r="BC1152" s="3" t="s">
        <v>4601</v>
      </c>
      <c r="BD1152" s="4"/>
      <c r="BE1152" s="3" t="s">
        <v>4600</v>
      </c>
    </row>
    <row r="1153" spans="2:57" customFormat="1">
      <c r="B1153" t="str">
        <f>IFERROR(VLOOKUP(E1153,Swadesh!$C$6:$D$212,2,FALSE),"")</f>
        <v/>
      </c>
      <c r="D1153" t="s">
        <v>3718</v>
      </c>
      <c r="E1153" s="6" t="s">
        <v>4599</v>
      </c>
      <c r="F1153" s="5">
        <v>18.149999999999999</v>
      </c>
      <c r="G1153">
        <f t="shared" si="17"/>
        <v>3</v>
      </c>
      <c r="H1153" s="3" t="s">
        <v>4598</v>
      </c>
      <c r="I1153" s="4"/>
      <c r="J1153" s="3" t="s">
        <v>4597</v>
      </c>
      <c r="K1153" s="4" t="s">
        <v>1176</v>
      </c>
      <c r="L1153" s="3" t="s">
        <v>4596</v>
      </c>
      <c r="M1153" s="4"/>
      <c r="N1153" s="3" t="s">
        <v>4595</v>
      </c>
      <c r="O1153" s="4"/>
      <c r="P1153" t="s">
        <v>907</v>
      </c>
      <c r="Q1153" s="3"/>
      <c r="R1153" s="4"/>
      <c r="S1153" t="s">
        <v>907</v>
      </c>
      <c r="T1153" s="3" t="s">
        <v>4594</v>
      </c>
      <c r="U1153" s="4"/>
      <c r="V1153" s="3"/>
      <c r="W1153" s="4"/>
      <c r="X1153" s="3"/>
      <c r="Y1153" s="4"/>
      <c r="Z1153" t="s">
        <v>907</v>
      </c>
      <c r="AA1153" s="3" t="s">
        <v>4593</v>
      </c>
      <c r="AB1153" s="4"/>
      <c r="AC1153" s="3" t="s">
        <v>4592</v>
      </c>
      <c r="AD1153" s="4"/>
      <c r="AE1153" s="3" t="s">
        <v>4591</v>
      </c>
      <c r="AF1153" s="4" t="s">
        <v>4590</v>
      </c>
      <c r="AG1153" s="3"/>
      <c r="AH1153" s="4"/>
      <c r="AI1153" s="3" t="s">
        <v>4589</v>
      </c>
      <c r="AJ1153" s="4" t="s">
        <v>4588</v>
      </c>
      <c r="AK1153" s="3" t="s">
        <v>4587</v>
      </c>
      <c r="AL1153" s="4"/>
      <c r="AM1153" s="3" t="s">
        <v>4586</v>
      </c>
      <c r="AN1153" s="4"/>
      <c r="AO1153" s="3"/>
      <c r="AP1153" s="4"/>
      <c r="AQ1153" s="3" t="s">
        <v>4585</v>
      </c>
      <c r="AR1153" s="4"/>
      <c r="AS1153" s="3" t="s">
        <v>923</v>
      </c>
      <c r="AT1153" s="4"/>
      <c r="AU1153" s="3" t="s">
        <v>4584</v>
      </c>
      <c r="AV1153" s="4"/>
      <c r="AW1153" s="3" t="s">
        <v>4583</v>
      </c>
      <c r="AX1153" s="4"/>
      <c r="AY1153" s="3" t="s">
        <v>4582</v>
      </c>
      <c r="AZ1153" s="4"/>
      <c r="BA1153" s="3" t="s">
        <v>4581</v>
      </c>
      <c r="BB1153" s="4"/>
      <c r="BC1153" s="3" t="s">
        <v>4580</v>
      </c>
      <c r="BD1153" s="4"/>
      <c r="BE1153" s="3" t="s">
        <v>4579</v>
      </c>
    </row>
    <row r="1154" spans="2:57" customFormat="1">
      <c r="B1154" t="str">
        <f>IFERROR(VLOOKUP(E1154,Swadesh!$C$6:$D$212,2,FALSE),"")</f>
        <v/>
      </c>
      <c r="D1154" t="s">
        <v>3718</v>
      </c>
      <c r="E1154" s="6" t="s">
        <v>4578</v>
      </c>
      <c r="F1154" s="5">
        <v>18.16</v>
      </c>
      <c r="G1154">
        <f t="shared" si="17"/>
        <v>3</v>
      </c>
      <c r="H1154" s="3" t="s">
        <v>4577</v>
      </c>
      <c r="I1154" s="4" t="s">
        <v>4576</v>
      </c>
      <c r="J1154" s="3" t="s">
        <v>4575</v>
      </c>
      <c r="K1154" s="4" t="s">
        <v>959</v>
      </c>
      <c r="L1154" s="3" t="s">
        <v>4574</v>
      </c>
      <c r="M1154" s="4"/>
      <c r="N1154" s="3" t="s">
        <v>4573</v>
      </c>
      <c r="O1154" s="4"/>
      <c r="P1154" t="s">
        <v>907</v>
      </c>
      <c r="Q1154" s="3" t="s">
        <v>4572</v>
      </c>
      <c r="R1154" s="4"/>
      <c r="S1154" t="s">
        <v>907</v>
      </c>
      <c r="T1154" s="3" t="s">
        <v>4571</v>
      </c>
      <c r="U1154" s="4"/>
      <c r="V1154" s="3"/>
      <c r="W1154" s="4"/>
      <c r="X1154" s="3"/>
      <c r="Y1154" s="4"/>
      <c r="Z1154" t="s">
        <v>907</v>
      </c>
      <c r="AA1154" s="3"/>
      <c r="AB1154" s="4"/>
      <c r="AC1154" s="3" t="s">
        <v>4570</v>
      </c>
      <c r="AD1154" s="4" t="s">
        <v>4569</v>
      </c>
      <c r="AE1154" s="3" t="s">
        <v>4568</v>
      </c>
      <c r="AF1154" s="4"/>
      <c r="AG1154" s="3"/>
      <c r="AH1154" s="4"/>
      <c r="AI1154" s="3" t="s">
        <v>4567</v>
      </c>
      <c r="AJ1154" s="4" t="s">
        <v>4566</v>
      </c>
      <c r="AK1154" s="3" t="s">
        <v>4565</v>
      </c>
      <c r="AL1154" s="4"/>
      <c r="AM1154" s="3" t="s">
        <v>4564</v>
      </c>
      <c r="AN1154" s="4"/>
      <c r="AO1154" s="3"/>
      <c r="AP1154" s="4"/>
      <c r="AQ1154" s="3" t="s">
        <v>4563</v>
      </c>
      <c r="AR1154" s="4"/>
      <c r="AS1154" s="3" t="s">
        <v>923</v>
      </c>
      <c r="AT1154" s="4"/>
      <c r="AU1154" s="3" t="s">
        <v>4562</v>
      </c>
      <c r="AV1154" s="4"/>
      <c r="AW1154" s="3" t="s">
        <v>4561</v>
      </c>
      <c r="AX1154" s="4"/>
      <c r="AY1154" s="3" t="s">
        <v>4560</v>
      </c>
      <c r="AZ1154" s="4"/>
      <c r="BA1154" s="3" t="s">
        <v>4559</v>
      </c>
      <c r="BB1154" s="4"/>
      <c r="BC1154" s="3" t="s">
        <v>4558</v>
      </c>
      <c r="BD1154" s="4"/>
      <c r="BE1154" s="3" t="s">
        <v>4557</v>
      </c>
    </row>
    <row r="1155" spans="2:57" customFormat="1">
      <c r="B1155" t="str">
        <f>IFERROR(VLOOKUP(E1155,Swadesh!$C$6:$D$212,2,FALSE),"")</f>
        <v/>
      </c>
      <c r="D1155" t="s">
        <v>3718</v>
      </c>
      <c r="E1155" s="6" t="s">
        <v>4556</v>
      </c>
      <c r="F1155" s="5">
        <v>18.170000000000002</v>
      </c>
      <c r="G1155">
        <f t="shared" ref="G1155:G1218" si="18">LEN(F1155)-2</f>
        <v>3</v>
      </c>
      <c r="H1155" s="3"/>
      <c r="I1155" s="4" t="s">
        <v>4555</v>
      </c>
      <c r="J1155" s="3" t="s">
        <v>4554</v>
      </c>
      <c r="K1155" s="4" t="s">
        <v>4553</v>
      </c>
      <c r="L1155" s="3" t="s">
        <v>4552</v>
      </c>
      <c r="M1155" s="4"/>
      <c r="N1155" s="3" t="s">
        <v>4551</v>
      </c>
      <c r="O1155" s="4"/>
      <c r="P1155" t="s">
        <v>907</v>
      </c>
      <c r="Q1155" s="3"/>
      <c r="R1155" s="4"/>
      <c r="S1155" t="s">
        <v>907</v>
      </c>
      <c r="T1155" s="3" t="s">
        <v>4550</v>
      </c>
      <c r="U1155" s="4" t="s">
        <v>4549</v>
      </c>
      <c r="V1155" s="3" t="s">
        <v>4548</v>
      </c>
      <c r="W1155" s="4"/>
      <c r="X1155" s="3"/>
      <c r="Y1155" s="4"/>
      <c r="Z1155" t="s">
        <v>907</v>
      </c>
      <c r="AA1155" s="3" t="s">
        <v>4547</v>
      </c>
      <c r="AB1155" s="4"/>
      <c r="AC1155" s="3" t="s">
        <v>4546</v>
      </c>
      <c r="AD1155" s="4"/>
      <c r="AE1155" s="3" t="s">
        <v>4545</v>
      </c>
      <c r="AF1155" s="4"/>
      <c r="AG1155" s="3"/>
      <c r="AH1155" s="4"/>
      <c r="AI1155" s="3" t="s">
        <v>4544</v>
      </c>
      <c r="AJ1155" s="4" t="s">
        <v>4520</v>
      </c>
      <c r="AK1155" s="3" t="s">
        <v>4543</v>
      </c>
      <c r="AL1155" s="4"/>
      <c r="AM1155" s="3" t="s">
        <v>4542</v>
      </c>
      <c r="AN1155" s="4"/>
      <c r="AO1155" s="3"/>
      <c r="AP1155" s="4"/>
      <c r="AQ1155" s="3" t="s">
        <v>4541</v>
      </c>
      <c r="AR1155" s="4"/>
      <c r="AS1155" s="3" t="s">
        <v>923</v>
      </c>
      <c r="AT1155" s="4"/>
      <c r="AU1155" s="3" t="s">
        <v>4540</v>
      </c>
      <c r="AV1155" s="4"/>
      <c r="AW1155" s="3" t="s">
        <v>4539</v>
      </c>
      <c r="AX1155" s="4"/>
      <c r="AY1155" s="3" t="s">
        <v>4538</v>
      </c>
      <c r="AZ1155" s="4"/>
      <c r="BA1155" s="3" t="s">
        <v>4537</v>
      </c>
      <c r="BB1155" s="4"/>
      <c r="BC1155" s="3" t="s">
        <v>4536</v>
      </c>
      <c r="BD1155" s="4"/>
      <c r="BE1155" s="3" t="s">
        <v>4535</v>
      </c>
    </row>
    <row r="1156" spans="2:57" customFormat="1">
      <c r="B1156" t="str">
        <f>IFERROR(VLOOKUP(E1156,Swadesh!$C$6:$D$212,2,FALSE),"")</f>
        <v/>
      </c>
      <c r="D1156" t="s">
        <v>3718</v>
      </c>
      <c r="E1156" s="6" t="s">
        <v>4534</v>
      </c>
      <c r="F1156" s="5">
        <v>18.18</v>
      </c>
      <c r="G1156">
        <f t="shared" si="18"/>
        <v>3</v>
      </c>
      <c r="H1156" s="3" t="s">
        <v>4533</v>
      </c>
      <c r="I1156" s="4" t="s">
        <v>4532</v>
      </c>
      <c r="J1156" s="3" t="s">
        <v>4531</v>
      </c>
      <c r="K1156" s="4" t="s">
        <v>1176</v>
      </c>
      <c r="L1156" s="3" t="s">
        <v>4530</v>
      </c>
      <c r="M1156" s="4"/>
      <c r="N1156" s="3" t="s">
        <v>4529</v>
      </c>
      <c r="O1156" s="4"/>
      <c r="P1156" t="s">
        <v>907</v>
      </c>
      <c r="Q1156" s="3" t="s">
        <v>4528</v>
      </c>
      <c r="R1156" s="4" t="s">
        <v>4527</v>
      </c>
      <c r="S1156" t="s">
        <v>907</v>
      </c>
      <c r="T1156" s="3" t="s">
        <v>4526</v>
      </c>
      <c r="U1156" s="4"/>
      <c r="V1156" s="3" t="s">
        <v>4525</v>
      </c>
      <c r="W1156" s="4"/>
      <c r="X1156" s="3" t="s">
        <v>4524</v>
      </c>
      <c r="Y1156" s="4"/>
      <c r="Z1156" t="s">
        <v>907</v>
      </c>
      <c r="AA1156" s="3"/>
      <c r="AB1156" s="4"/>
      <c r="AC1156" s="3" t="s">
        <v>4523</v>
      </c>
      <c r="AD1156" s="4"/>
      <c r="AE1156" s="3" t="s">
        <v>4522</v>
      </c>
      <c r="AF1156" s="4"/>
      <c r="AG1156" s="3"/>
      <c r="AH1156" s="4"/>
      <c r="AI1156" s="3" t="s">
        <v>4521</v>
      </c>
      <c r="AJ1156" s="4" t="s">
        <v>4520</v>
      </c>
      <c r="AK1156" s="3" t="s">
        <v>4519</v>
      </c>
      <c r="AL1156" s="4"/>
      <c r="AM1156" s="3" t="s">
        <v>4518</v>
      </c>
      <c r="AN1156" s="4"/>
      <c r="AO1156" s="3"/>
      <c r="AP1156" s="4"/>
      <c r="AQ1156" s="3" t="s">
        <v>4517</v>
      </c>
      <c r="AR1156" s="4"/>
      <c r="AS1156" s="3" t="s">
        <v>4516</v>
      </c>
      <c r="AT1156" s="4"/>
      <c r="AU1156" s="3" t="s">
        <v>4515</v>
      </c>
      <c r="AV1156" s="4"/>
      <c r="AW1156" s="3" t="s">
        <v>4514</v>
      </c>
      <c r="AX1156" s="4"/>
      <c r="AY1156" s="3" t="s">
        <v>4513</v>
      </c>
      <c r="AZ1156" s="4"/>
      <c r="BA1156" s="3" t="s">
        <v>4512</v>
      </c>
      <c r="BB1156" s="4"/>
      <c r="BC1156" s="3" t="s">
        <v>4511</v>
      </c>
      <c r="BD1156" s="4"/>
      <c r="BE1156" s="3" t="s">
        <v>4510</v>
      </c>
    </row>
    <row r="1157" spans="2:57" customFormat="1">
      <c r="B1157" t="str">
        <f>IFERROR(VLOOKUP(E1157,Swadesh!$C$6:$D$212,2,FALSE),"")</f>
        <v/>
      </c>
      <c r="D1157" t="s">
        <v>3718</v>
      </c>
      <c r="E1157" s="6" t="s">
        <v>4509</v>
      </c>
      <c r="F1157" s="5">
        <v>18.190000000000001</v>
      </c>
      <c r="G1157">
        <f t="shared" si="18"/>
        <v>3</v>
      </c>
      <c r="H1157" s="3" t="s">
        <v>4508</v>
      </c>
      <c r="I1157" s="4"/>
      <c r="J1157" s="3" t="s">
        <v>4507</v>
      </c>
      <c r="K1157" s="4" t="s">
        <v>1176</v>
      </c>
      <c r="L1157" s="3"/>
      <c r="M1157" s="4"/>
      <c r="N1157" s="3" t="s">
        <v>4506</v>
      </c>
      <c r="O1157" s="4"/>
      <c r="P1157" t="s">
        <v>907</v>
      </c>
      <c r="Q1157" s="3" t="s">
        <v>4505</v>
      </c>
      <c r="R1157" s="4"/>
      <c r="S1157" t="s">
        <v>907</v>
      </c>
      <c r="T1157" s="3" t="s">
        <v>4504</v>
      </c>
      <c r="U1157" s="4"/>
      <c r="V1157" s="3" t="s">
        <v>4503</v>
      </c>
      <c r="W1157" s="4"/>
      <c r="X1157" s="3" t="s">
        <v>4502</v>
      </c>
      <c r="Y1157" s="4"/>
      <c r="Z1157" t="s">
        <v>907</v>
      </c>
      <c r="AA1157" s="3"/>
      <c r="AB1157" s="4"/>
      <c r="AC1157" s="3" t="s">
        <v>4501</v>
      </c>
      <c r="AD1157" s="4"/>
      <c r="AE1157" s="3"/>
      <c r="AF1157" s="4"/>
      <c r="AG1157" s="3"/>
      <c r="AH1157" s="4"/>
      <c r="AI1157" s="3" t="s">
        <v>4500</v>
      </c>
      <c r="AJ1157" s="4"/>
      <c r="AK1157" s="3" t="s">
        <v>4499</v>
      </c>
      <c r="AL1157" s="4"/>
      <c r="AM1157" s="3" t="s">
        <v>4498</v>
      </c>
      <c r="AN1157" s="4"/>
      <c r="AO1157" s="3"/>
      <c r="AP1157" s="4"/>
      <c r="AQ1157" s="3" t="s">
        <v>4497</v>
      </c>
      <c r="AR1157" s="4"/>
      <c r="AS1157" s="3" t="s">
        <v>923</v>
      </c>
      <c r="AT1157" s="4"/>
      <c r="AU1157" s="3" t="s">
        <v>4496</v>
      </c>
      <c r="AV1157" s="4"/>
      <c r="AW1157" s="3" t="s">
        <v>4495</v>
      </c>
      <c r="AX1157" s="4"/>
      <c r="AY1157" s="3" t="s">
        <v>4494</v>
      </c>
      <c r="AZ1157" s="4"/>
      <c r="BA1157" s="3" t="s">
        <v>4493</v>
      </c>
      <c r="BB1157" s="4"/>
      <c r="BC1157" s="3" t="s">
        <v>4492</v>
      </c>
      <c r="BD1157" s="4"/>
      <c r="BE1157" s="3" t="s">
        <v>4491</v>
      </c>
    </row>
    <row r="1158" spans="2:57" customFormat="1">
      <c r="B1158" t="str">
        <f>IFERROR(VLOOKUP(E1158,Swadesh!$C$6:$D$212,2,FALSE),"")</f>
        <v/>
      </c>
      <c r="D1158" t="s">
        <v>3718</v>
      </c>
      <c r="E1158" s="6" t="s">
        <v>4490</v>
      </c>
      <c r="F1158" s="5">
        <v>18.21</v>
      </c>
      <c r="G1158">
        <f t="shared" si="18"/>
        <v>3</v>
      </c>
      <c r="H1158" s="3" t="s">
        <v>4489</v>
      </c>
      <c r="I1158" s="4"/>
      <c r="J1158" s="3" t="s">
        <v>4488</v>
      </c>
      <c r="K1158" s="4" t="s">
        <v>4487</v>
      </c>
      <c r="L1158" s="3" t="s">
        <v>4486</v>
      </c>
      <c r="M1158" s="4"/>
      <c r="N1158" s="3" t="s">
        <v>4485</v>
      </c>
      <c r="O1158" s="4"/>
      <c r="P1158" t="s">
        <v>907</v>
      </c>
      <c r="Q1158" s="3"/>
      <c r="R1158" s="4" t="s">
        <v>4484</v>
      </c>
      <c r="S1158" t="s">
        <v>907</v>
      </c>
      <c r="T1158" s="3" t="s">
        <v>4483</v>
      </c>
      <c r="U1158" s="4" t="s">
        <v>4482</v>
      </c>
      <c r="V1158" s="3" t="s">
        <v>4481</v>
      </c>
      <c r="W1158" s="4"/>
      <c r="X1158" s="3" t="s">
        <v>4480</v>
      </c>
      <c r="Y1158" s="4"/>
      <c r="Z1158" t="s">
        <v>907</v>
      </c>
      <c r="AA1158" s="3" t="s">
        <v>4479</v>
      </c>
      <c r="AB1158" s="4" t="s">
        <v>4478</v>
      </c>
      <c r="AC1158" s="3" t="s">
        <v>4477</v>
      </c>
      <c r="AD1158" s="4"/>
      <c r="AE1158" s="3" t="s">
        <v>4476</v>
      </c>
      <c r="AF1158" s="4" t="s">
        <v>4475</v>
      </c>
      <c r="AG1158" s="3" t="s">
        <v>4474</v>
      </c>
      <c r="AH1158" s="4"/>
      <c r="AI1158" s="3" t="s">
        <v>4473</v>
      </c>
      <c r="AJ1158" s="4"/>
      <c r="AK1158" s="3" t="s">
        <v>4472</v>
      </c>
      <c r="AL1158" s="4"/>
      <c r="AM1158" s="3" t="s">
        <v>4471</v>
      </c>
      <c r="AN1158" s="4"/>
      <c r="AO1158" s="3" t="s">
        <v>4470</v>
      </c>
      <c r="AP1158" s="4"/>
      <c r="AQ1158" s="3" t="s">
        <v>4469</v>
      </c>
      <c r="AR1158" s="4"/>
      <c r="AS1158" s="3" t="s">
        <v>4468</v>
      </c>
      <c r="AT1158" s="4"/>
      <c r="AU1158" s="3" t="s">
        <v>4467</v>
      </c>
      <c r="AV1158" s="4"/>
      <c r="AW1158" s="3" t="s">
        <v>4466</v>
      </c>
      <c r="AX1158" s="4"/>
      <c r="AY1158" s="3" t="s">
        <v>4465</v>
      </c>
      <c r="AZ1158" s="4"/>
      <c r="BA1158" s="3" t="s">
        <v>4464</v>
      </c>
      <c r="BB1158" s="4"/>
      <c r="BC1158" s="3" t="s">
        <v>4463</v>
      </c>
      <c r="BD1158" s="4"/>
      <c r="BE1158" s="3" t="s">
        <v>4462</v>
      </c>
    </row>
    <row r="1159" spans="2:57" customFormat="1">
      <c r="B1159" t="str">
        <f>IFERROR(VLOOKUP(E1159,Swadesh!$C$6:$D$212,2,FALSE),"")</f>
        <v/>
      </c>
      <c r="D1159" t="s">
        <v>3718</v>
      </c>
      <c r="E1159" s="6" t="s">
        <v>4461</v>
      </c>
      <c r="F1159" s="5">
        <v>18.210999999999999</v>
      </c>
      <c r="G1159">
        <f t="shared" si="18"/>
        <v>4</v>
      </c>
      <c r="H1159" s="3" t="s">
        <v>4460</v>
      </c>
      <c r="I1159" s="4" t="s">
        <v>4459</v>
      </c>
      <c r="J1159" s="3" t="s">
        <v>4458</v>
      </c>
      <c r="K1159" s="4" t="s">
        <v>4457</v>
      </c>
      <c r="L1159" s="3" t="s">
        <v>4456</v>
      </c>
      <c r="M1159" s="4"/>
      <c r="N1159" s="3" t="s">
        <v>4455</v>
      </c>
      <c r="O1159" s="4"/>
      <c r="P1159" t="s">
        <v>907</v>
      </c>
      <c r="Q1159" s="3"/>
      <c r="R1159" s="4"/>
      <c r="S1159" t="s">
        <v>907</v>
      </c>
      <c r="T1159" s="3" t="s">
        <v>4454</v>
      </c>
      <c r="U1159" s="4"/>
      <c r="V1159" s="3"/>
      <c r="W1159" s="4"/>
      <c r="X1159" s="3" t="s">
        <v>4453</v>
      </c>
      <c r="Y1159" s="4"/>
      <c r="Z1159" t="s">
        <v>907</v>
      </c>
      <c r="AA1159" s="3" t="s">
        <v>4452</v>
      </c>
      <c r="AB1159" s="4"/>
      <c r="AC1159" s="3" t="s">
        <v>4451</v>
      </c>
      <c r="AD1159" s="4"/>
      <c r="AE1159" s="3" t="s">
        <v>4450</v>
      </c>
      <c r="AF1159" s="4" t="s">
        <v>4449</v>
      </c>
      <c r="AG1159" s="3"/>
      <c r="AH1159" s="4"/>
      <c r="AI1159" s="3" t="s">
        <v>4448</v>
      </c>
      <c r="AJ1159" s="4"/>
      <c r="AK1159" s="3" t="s">
        <v>4447</v>
      </c>
      <c r="AL1159" s="4"/>
      <c r="AM1159" s="3" t="s">
        <v>4446</v>
      </c>
      <c r="AN1159" s="4"/>
      <c r="AO1159" s="3"/>
      <c r="AP1159" s="4"/>
      <c r="AQ1159" s="3" t="s">
        <v>4445</v>
      </c>
      <c r="AR1159" s="4"/>
      <c r="AS1159" s="3" t="s">
        <v>923</v>
      </c>
      <c r="AT1159" s="4"/>
      <c r="AU1159" s="3" t="s">
        <v>4444</v>
      </c>
      <c r="AV1159" s="4"/>
      <c r="AW1159" s="3" t="s">
        <v>4443</v>
      </c>
      <c r="AX1159" s="4"/>
      <c r="AY1159" s="3" t="s">
        <v>4442</v>
      </c>
      <c r="AZ1159" s="4"/>
      <c r="BA1159" s="3" t="s">
        <v>4441</v>
      </c>
      <c r="BB1159" s="4"/>
      <c r="BC1159" s="3" t="s">
        <v>4440</v>
      </c>
      <c r="BD1159" s="4"/>
      <c r="BE1159" s="3" t="s">
        <v>4439</v>
      </c>
    </row>
    <row r="1160" spans="2:57" customFormat="1">
      <c r="B1160">
        <f>IFERROR(VLOOKUP(E1160,Swadesh!$C$6:$D$212,2,FALSE),"")</f>
        <v>140</v>
      </c>
      <c r="D1160" t="s">
        <v>3718</v>
      </c>
      <c r="E1160" s="6" t="s">
        <v>4438</v>
      </c>
      <c r="F1160" s="5">
        <v>18.22</v>
      </c>
      <c r="G1160">
        <f t="shared" si="18"/>
        <v>3</v>
      </c>
      <c r="H1160" s="3" t="s">
        <v>4437</v>
      </c>
      <c r="I1160" s="4" t="s">
        <v>4436</v>
      </c>
      <c r="J1160" s="3" t="s">
        <v>1201</v>
      </c>
      <c r="K1160" s="4"/>
      <c r="L1160" s="3" t="s">
        <v>4435</v>
      </c>
      <c r="M1160" s="4"/>
      <c r="N1160" s="3" t="s">
        <v>4434</v>
      </c>
      <c r="O1160" s="4"/>
      <c r="P1160" t="s">
        <v>907</v>
      </c>
      <c r="Q1160" s="3"/>
      <c r="R1160" s="4"/>
      <c r="S1160" t="s">
        <v>907</v>
      </c>
      <c r="T1160" s="3" t="s">
        <v>4433</v>
      </c>
      <c r="U1160" s="4" t="s">
        <v>4432</v>
      </c>
      <c r="V1160" s="3" t="s">
        <v>4431</v>
      </c>
      <c r="W1160" s="4"/>
      <c r="X1160" s="3" t="s">
        <v>4430</v>
      </c>
      <c r="Y1160" s="4"/>
      <c r="Z1160" t="s">
        <v>907</v>
      </c>
      <c r="AA1160" s="3" t="s">
        <v>4429</v>
      </c>
      <c r="AB1160" s="4"/>
      <c r="AC1160" s="3" t="s">
        <v>4428</v>
      </c>
      <c r="AD1160" s="4"/>
      <c r="AE1160" s="3" t="s">
        <v>4427</v>
      </c>
      <c r="AF1160" s="4"/>
      <c r="AG1160" s="3" t="s">
        <v>4426</v>
      </c>
      <c r="AH1160" s="4"/>
      <c r="AI1160" s="3" t="s">
        <v>4425</v>
      </c>
      <c r="AJ1160" s="4"/>
      <c r="AK1160" s="3" t="s">
        <v>4424</v>
      </c>
      <c r="AL1160" s="4"/>
      <c r="AM1160" s="3" t="s">
        <v>4423</v>
      </c>
      <c r="AN1160" s="4"/>
      <c r="AO1160" s="3" t="s">
        <v>4422</v>
      </c>
      <c r="AP1160" s="4"/>
      <c r="AQ1160" s="3" t="s">
        <v>4421</v>
      </c>
      <c r="AR1160" s="4"/>
      <c r="AS1160" s="3" t="s">
        <v>4420</v>
      </c>
      <c r="AT1160" s="4"/>
      <c r="AU1160" s="3" t="s">
        <v>4419</v>
      </c>
      <c r="AV1160" s="4"/>
      <c r="AW1160" s="3" t="s">
        <v>4418</v>
      </c>
      <c r="AX1160" s="4"/>
      <c r="AY1160" s="3" t="s">
        <v>4417</v>
      </c>
      <c r="AZ1160" s="4"/>
      <c r="BA1160" s="3" t="s">
        <v>4416</v>
      </c>
      <c r="BB1160" s="4"/>
      <c r="BC1160" s="3" t="s">
        <v>4415</v>
      </c>
      <c r="BD1160" s="4"/>
      <c r="BE1160" s="3" t="s">
        <v>4414</v>
      </c>
    </row>
    <row r="1161" spans="2:57" customFormat="1">
      <c r="B1161" t="str">
        <f>IFERROR(VLOOKUP(E1161,Swadesh!$C$6:$D$212,2,FALSE),"")</f>
        <v/>
      </c>
      <c r="D1161" t="s">
        <v>3718</v>
      </c>
      <c r="E1161" s="6" t="s">
        <v>4413</v>
      </c>
      <c r="F1161" s="5">
        <v>18.221</v>
      </c>
      <c r="G1161">
        <f t="shared" si="18"/>
        <v>4</v>
      </c>
      <c r="H1161" s="3" t="s">
        <v>4412</v>
      </c>
      <c r="I1161" s="4" t="s">
        <v>4411</v>
      </c>
      <c r="J1161" s="3" t="s">
        <v>4410</v>
      </c>
      <c r="K1161" s="4" t="s">
        <v>4409</v>
      </c>
      <c r="L1161" s="3" t="s">
        <v>4408</v>
      </c>
      <c r="M1161" s="4"/>
      <c r="N1161" s="3" t="s">
        <v>4407</v>
      </c>
      <c r="O1161" s="4"/>
      <c r="P1161" t="s">
        <v>907</v>
      </c>
      <c r="Q1161" s="3"/>
      <c r="R1161" s="4"/>
      <c r="S1161" t="s">
        <v>907</v>
      </c>
      <c r="T1161" s="3" t="s">
        <v>4406</v>
      </c>
      <c r="U1161" s="4"/>
      <c r="V1161" s="3" t="s">
        <v>4405</v>
      </c>
      <c r="W1161" s="4" t="s">
        <v>4404</v>
      </c>
      <c r="X1161" s="3" t="s">
        <v>4403</v>
      </c>
      <c r="Y1161" s="4"/>
      <c r="Z1161" t="s">
        <v>907</v>
      </c>
      <c r="AA1161" s="3" t="s">
        <v>4402</v>
      </c>
      <c r="AB1161" s="4" t="s">
        <v>4401</v>
      </c>
      <c r="AC1161" s="3" t="s">
        <v>4400</v>
      </c>
      <c r="AD1161" s="4"/>
      <c r="AE1161" s="3" t="s">
        <v>4399</v>
      </c>
      <c r="AF1161" s="4"/>
      <c r="AG1161" s="3"/>
      <c r="AH1161" s="4"/>
      <c r="AI1161" s="3" t="s">
        <v>4398</v>
      </c>
      <c r="AJ1161" s="4"/>
      <c r="AK1161" s="3" t="s">
        <v>4397</v>
      </c>
      <c r="AL1161" s="4"/>
      <c r="AM1161" s="3" t="s">
        <v>4396</v>
      </c>
      <c r="AN1161" s="4"/>
      <c r="AO1161" s="3"/>
      <c r="AP1161" s="4"/>
      <c r="AQ1161" s="3" t="s">
        <v>4395</v>
      </c>
      <c r="AR1161" s="4"/>
      <c r="AS1161" s="3" t="s">
        <v>923</v>
      </c>
      <c r="AT1161" s="4"/>
      <c r="AU1161" s="3" t="s">
        <v>4394</v>
      </c>
      <c r="AV1161" s="4"/>
      <c r="AW1161" s="3" t="s">
        <v>4393</v>
      </c>
      <c r="AX1161" s="4"/>
      <c r="AY1161" s="3" t="s">
        <v>4392</v>
      </c>
      <c r="AZ1161" s="4"/>
      <c r="BA1161" s="3" t="s">
        <v>4391</v>
      </c>
      <c r="BB1161" s="4"/>
      <c r="BC1161" s="3" t="s">
        <v>4390</v>
      </c>
      <c r="BD1161" s="4"/>
      <c r="BE1161" s="3" t="s">
        <v>4389</v>
      </c>
    </row>
    <row r="1162" spans="2:57" customFormat="1">
      <c r="B1162" t="str">
        <f>IFERROR(VLOOKUP(E1162,Swadesh!$C$6:$D$212,2,FALSE),"")</f>
        <v/>
      </c>
      <c r="D1162" t="s">
        <v>3718</v>
      </c>
      <c r="E1162" s="6" t="s">
        <v>4388</v>
      </c>
      <c r="F1162" s="5">
        <v>18.222000000000001</v>
      </c>
      <c r="G1162">
        <f t="shared" si="18"/>
        <v>4</v>
      </c>
      <c r="H1162" s="3"/>
      <c r="I1162" s="4" t="s">
        <v>4387</v>
      </c>
      <c r="J1162" s="3" t="s">
        <v>4386</v>
      </c>
      <c r="K1162" s="4"/>
      <c r="L1162" s="3" t="s">
        <v>4385</v>
      </c>
      <c r="M1162" s="4"/>
      <c r="N1162" s="3" t="s">
        <v>4384</v>
      </c>
      <c r="O1162" s="4"/>
      <c r="P1162" t="s">
        <v>907</v>
      </c>
      <c r="Q1162" s="3"/>
      <c r="R1162" s="4"/>
      <c r="S1162" t="s">
        <v>907</v>
      </c>
      <c r="T1162" s="3"/>
      <c r="U1162" s="4"/>
      <c r="V1162" s="3" t="s">
        <v>4383</v>
      </c>
      <c r="W1162" s="4" t="s">
        <v>4382</v>
      </c>
      <c r="X1162" s="3" t="s">
        <v>4381</v>
      </c>
      <c r="Y1162" s="4"/>
      <c r="Z1162" t="s">
        <v>907</v>
      </c>
      <c r="AA1162" s="3"/>
      <c r="AB1162" s="4"/>
      <c r="AC1162" s="3" t="s">
        <v>4380</v>
      </c>
      <c r="AD1162" s="4"/>
      <c r="AE1162" s="3" t="s">
        <v>4379</v>
      </c>
      <c r="AF1162" s="4" t="s">
        <v>4378</v>
      </c>
      <c r="AG1162" s="3"/>
      <c r="AH1162" s="4"/>
      <c r="AI1162" s="3" t="s">
        <v>4377</v>
      </c>
      <c r="AJ1162" s="4" t="s">
        <v>3039</v>
      </c>
      <c r="AK1162" s="3" t="s">
        <v>4376</v>
      </c>
      <c r="AL1162" s="4"/>
      <c r="AM1162" s="3" t="s">
        <v>4375</v>
      </c>
      <c r="AN1162" s="4"/>
      <c r="AO1162" s="3"/>
      <c r="AP1162" s="4"/>
      <c r="AQ1162" s="3" t="s">
        <v>4374</v>
      </c>
      <c r="AR1162" s="4" t="s">
        <v>4373</v>
      </c>
      <c r="AS1162" s="3" t="s">
        <v>923</v>
      </c>
      <c r="AT1162" s="4"/>
      <c r="AU1162" s="3" t="s">
        <v>4372</v>
      </c>
      <c r="AV1162" s="4"/>
      <c r="AW1162" s="3" t="s">
        <v>4371</v>
      </c>
      <c r="AX1162" s="4"/>
      <c r="AY1162" s="3" t="s">
        <v>4370</v>
      </c>
      <c r="AZ1162" s="4"/>
      <c r="BA1162" s="3" t="s">
        <v>4369</v>
      </c>
      <c r="BB1162" s="4"/>
      <c r="BC1162" s="3" t="s">
        <v>4368</v>
      </c>
      <c r="BD1162" s="4"/>
      <c r="BE1162" s="3" t="s">
        <v>4367</v>
      </c>
    </row>
    <row r="1163" spans="2:57" customFormat="1">
      <c r="B1163" t="str">
        <f>IFERROR(VLOOKUP(E1163,Swadesh!$C$6:$D$212,2,FALSE),"")</f>
        <v/>
      </c>
      <c r="D1163" t="s">
        <v>3718</v>
      </c>
      <c r="E1163" s="6" t="s">
        <v>4366</v>
      </c>
      <c r="F1163" s="5">
        <v>18.23</v>
      </c>
      <c r="G1163">
        <f t="shared" si="18"/>
        <v>3</v>
      </c>
      <c r="H1163" s="3" t="s">
        <v>4365</v>
      </c>
      <c r="I1163" s="4"/>
      <c r="J1163" s="3" t="s">
        <v>4364</v>
      </c>
      <c r="K1163" s="4" t="s">
        <v>959</v>
      </c>
      <c r="L1163" s="3" t="s">
        <v>4363</v>
      </c>
      <c r="M1163" s="4"/>
      <c r="N1163" s="3" t="s">
        <v>4362</v>
      </c>
      <c r="O1163" s="4"/>
      <c r="P1163" t="s">
        <v>907</v>
      </c>
      <c r="Q1163" s="3"/>
      <c r="R1163" s="4"/>
      <c r="S1163" t="s">
        <v>907</v>
      </c>
      <c r="T1163" s="3" t="s">
        <v>4361</v>
      </c>
      <c r="U1163" s="4"/>
      <c r="V1163" s="3" t="s">
        <v>4360</v>
      </c>
      <c r="W1163" s="4"/>
      <c r="X1163" s="3" t="s">
        <v>4359</v>
      </c>
      <c r="Y1163" s="4"/>
      <c r="Z1163" t="s">
        <v>907</v>
      </c>
      <c r="AA1163" s="3" t="s">
        <v>4358</v>
      </c>
      <c r="AB1163" s="4"/>
      <c r="AC1163" s="3" t="s">
        <v>4357</v>
      </c>
      <c r="AD1163" s="4"/>
      <c r="AE1163" s="3" t="s">
        <v>4356</v>
      </c>
      <c r="AF1163" s="4"/>
      <c r="AG1163" s="3" t="s">
        <v>4355</v>
      </c>
      <c r="AH1163" s="4"/>
      <c r="AI1163" s="3" t="s">
        <v>4354</v>
      </c>
      <c r="AJ1163" s="4"/>
      <c r="AK1163" s="3" t="s">
        <v>4353</v>
      </c>
      <c r="AL1163" s="4"/>
      <c r="AM1163" s="3" t="s">
        <v>4352</v>
      </c>
      <c r="AN1163" s="4"/>
      <c r="AO1163" s="3" t="s">
        <v>4351</v>
      </c>
      <c r="AP1163" s="4"/>
      <c r="AQ1163" s="3" t="s">
        <v>4350</v>
      </c>
      <c r="AR1163" s="4"/>
      <c r="AS1163" s="3" t="s">
        <v>4349</v>
      </c>
      <c r="AT1163" s="4"/>
      <c r="AU1163" s="3" t="s">
        <v>4348</v>
      </c>
      <c r="AV1163" s="4"/>
      <c r="AW1163" s="3" t="s">
        <v>4347</v>
      </c>
      <c r="AX1163" s="4"/>
      <c r="AY1163" s="3" t="s">
        <v>4346</v>
      </c>
      <c r="AZ1163" s="4"/>
      <c r="BA1163" s="3" t="s">
        <v>4345</v>
      </c>
      <c r="BB1163" s="4"/>
      <c r="BC1163" s="3" t="s">
        <v>4344</v>
      </c>
      <c r="BD1163" s="4"/>
      <c r="BE1163" s="3" t="s">
        <v>4343</v>
      </c>
    </row>
    <row r="1164" spans="2:57" customFormat="1">
      <c r="B1164" t="str">
        <f>IFERROR(VLOOKUP(E1164,Swadesh!$C$6:$D$212,2,FALSE),"")</f>
        <v/>
      </c>
      <c r="D1164" t="s">
        <v>3718</v>
      </c>
      <c r="E1164" s="6" t="s">
        <v>4342</v>
      </c>
      <c r="F1164" s="5">
        <v>18.239999999999998</v>
      </c>
      <c r="G1164">
        <f t="shared" si="18"/>
        <v>3</v>
      </c>
      <c r="H1164" s="3" t="s">
        <v>4341</v>
      </c>
      <c r="I1164" s="4"/>
      <c r="J1164" s="3" t="s">
        <v>4340</v>
      </c>
      <c r="K1164" s="4"/>
      <c r="L1164" s="3" t="s">
        <v>4339</v>
      </c>
      <c r="M1164" s="4"/>
      <c r="N1164" s="3" t="s">
        <v>4338</v>
      </c>
      <c r="O1164" s="4"/>
      <c r="P1164" t="s">
        <v>907</v>
      </c>
      <c r="Q1164" s="3"/>
      <c r="R1164" s="4" t="s">
        <v>4337</v>
      </c>
      <c r="S1164" t="s">
        <v>907</v>
      </c>
      <c r="T1164" s="3" t="s">
        <v>4336</v>
      </c>
      <c r="U1164" s="4"/>
      <c r="V1164" s="3" t="s">
        <v>4335</v>
      </c>
      <c r="W1164" s="4"/>
      <c r="X1164" s="3" t="s">
        <v>4334</v>
      </c>
      <c r="Y1164" s="4"/>
      <c r="Z1164" t="s">
        <v>907</v>
      </c>
      <c r="AA1164" s="3" t="s">
        <v>4307</v>
      </c>
      <c r="AB1164" s="4"/>
      <c r="AC1164" s="3" t="s">
        <v>4333</v>
      </c>
      <c r="AD1164" s="4"/>
      <c r="AE1164" s="3" t="s">
        <v>4332</v>
      </c>
      <c r="AF1164" s="4"/>
      <c r="AG1164" s="3" t="s">
        <v>4331</v>
      </c>
      <c r="AH1164" s="4"/>
      <c r="AI1164" s="3" t="s">
        <v>4330</v>
      </c>
      <c r="AJ1164" s="4"/>
      <c r="AK1164" s="3" t="s">
        <v>4329</v>
      </c>
      <c r="AL1164" s="4"/>
      <c r="AM1164" s="3" t="s">
        <v>4328</v>
      </c>
      <c r="AN1164" s="4"/>
      <c r="AO1164" s="3" t="s">
        <v>4327</v>
      </c>
      <c r="AP1164" s="4"/>
      <c r="AQ1164" s="3" t="s">
        <v>4326</v>
      </c>
      <c r="AR1164" s="4" t="s">
        <v>4325</v>
      </c>
      <c r="AS1164" s="3" t="s">
        <v>4324</v>
      </c>
      <c r="AT1164" s="4"/>
      <c r="AU1164" s="3" t="s">
        <v>4323</v>
      </c>
      <c r="AV1164" s="4"/>
      <c r="AW1164" s="3" t="s">
        <v>4322</v>
      </c>
      <c r="AX1164" s="4" t="s">
        <v>4321</v>
      </c>
      <c r="AY1164" s="3" t="s">
        <v>4320</v>
      </c>
      <c r="AZ1164" s="4"/>
      <c r="BA1164" s="3" t="s">
        <v>4319</v>
      </c>
      <c r="BB1164" s="4"/>
      <c r="BC1164" s="3" t="s">
        <v>4318</v>
      </c>
      <c r="BD1164" s="4"/>
      <c r="BE1164" s="3" t="s">
        <v>4317</v>
      </c>
    </row>
    <row r="1165" spans="2:57" customFormat="1">
      <c r="B1165" t="str">
        <f>IFERROR(VLOOKUP(E1165,Swadesh!$C$6:$D$212,2,FALSE),"")</f>
        <v/>
      </c>
      <c r="D1165" t="s">
        <v>3718</v>
      </c>
      <c r="E1165" s="6" t="s">
        <v>4316</v>
      </c>
      <c r="F1165" s="5">
        <v>18.260000000000002</v>
      </c>
      <c r="G1165">
        <f t="shared" si="18"/>
        <v>3</v>
      </c>
      <c r="H1165" s="3" t="s">
        <v>4315</v>
      </c>
      <c r="I1165" s="4"/>
      <c r="J1165" s="3" t="s">
        <v>4314</v>
      </c>
      <c r="K1165" s="4" t="s">
        <v>1129</v>
      </c>
      <c r="L1165" s="3" t="s">
        <v>4313</v>
      </c>
      <c r="M1165" s="4"/>
      <c r="N1165" s="3" t="s">
        <v>4312</v>
      </c>
      <c r="O1165" s="4"/>
      <c r="P1165" t="s">
        <v>907</v>
      </c>
      <c r="Q1165" s="3"/>
      <c r="R1165" s="4"/>
      <c r="S1165" t="s">
        <v>907</v>
      </c>
      <c r="T1165" s="3" t="s">
        <v>4311</v>
      </c>
      <c r="U1165" s="4"/>
      <c r="V1165" s="3" t="s">
        <v>4310</v>
      </c>
      <c r="W1165" s="4" t="s">
        <v>4309</v>
      </c>
      <c r="X1165" s="3" t="s">
        <v>4308</v>
      </c>
      <c r="Y1165" s="4"/>
      <c r="Z1165" t="s">
        <v>907</v>
      </c>
      <c r="AA1165" s="3" t="s">
        <v>4307</v>
      </c>
      <c r="AB1165" s="4"/>
      <c r="AC1165" s="3" t="s">
        <v>4306</v>
      </c>
      <c r="AD1165" s="4"/>
      <c r="AE1165" s="3" t="s">
        <v>4305</v>
      </c>
      <c r="AF1165" s="4" t="s">
        <v>4304</v>
      </c>
      <c r="AG1165" s="3" t="s">
        <v>4303</v>
      </c>
      <c r="AH1165" s="4"/>
      <c r="AI1165" s="3" t="s">
        <v>4302</v>
      </c>
      <c r="AJ1165" s="4"/>
      <c r="AK1165" s="3" t="s">
        <v>4301</v>
      </c>
      <c r="AL1165" s="4"/>
      <c r="AM1165" s="3" t="s">
        <v>4300</v>
      </c>
      <c r="AN1165" s="4"/>
      <c r="AO1165" s="3" t="s">
        <v>4299</v>
      </c>
      <c r="AP1165" s="4"/>
      <c r="AQ1165" s="3" t="s">
        <v>4298</v>
      </c>
      <c r="AR1165" s="4"/>
      <c r="AS1165" s="3" t="s">
        <v>4297</v>
      </c>
      <c r="AT1165" s="4"/>
      <c r="AU1165" s="3" t="s">
        <v>4296</v>
      </c>
      <c r="AV1165" s="4"/>
      <c r="AW1165" s="3" t="s">
        <v>4295</v>
      </c>
      <c r="AX1165" s="4"/>
      <c r="AY1165" s="3" t="s">
        <v>4294</v>
      </c>
      <c r="AZ1165" s="4"/>
      <c r="BA1165" s="3" t="s">
        <v>4293</v>
      </c>
      <c r="BB1165" s="4"/>
      <c r="BC1165" s="3" t="s">
        <v>4292</v>
      </c>
      <c r="BD1165" s="4"/>
      <c r="BE1165" s="3" t="s">
        <v>4291</v>
      </c>
    </row>
    <row r="1166" spans="2:57" customFormat="1">
      <c r="B1166">
        <f>IFERROR(VLOOKUP(E1166,Swadesh!$C$6:$D$212,2,FALSE),"")</f>
        <v>207</v>
      </c>
      <c r="D1166" t="s">
        <v>3718</v>
      </c>
      <c r="E1166" s="6" t="s">
        <v>4270</v>
      </c>
      <c r="F1166" s="5">
        <v>18.28</v>
      </c>
      <c r="G1166">
        <f t="shared" si="18"/>
        <v>3</v>
      </c>
      <c r="H1166" s="3" t="s">
        <v>4290</v>
      </c>
      <c r="I1166" s="4"/>
      <c r="J1166" s="3" t="s">
        <v>4289</v>
      </c>
      <c r="K1166" s="4"/>
      <c r="L1166" s="3" t="s">
        <v>4288</v>
      </c>
      <c r="M1166" s="4"/>
      <c r="N1166" s="3" t="s">
        <v>4287</v>
      </c>
      <c r="O1166" s="4"/>
      <c r="P1166" t="s">
        <v>907</v>
      </c>
      <c r="Q1166" s="3" t="s">
        <v>4286</v>
      </c>
      <c r="R1166" s="4" t="s">
        <v>4285</v>
      </c>
      <c r="S1166" t="s">
        <v>907</v>
      </c>
      <c r="T1166" s="3" t="s">
        <v>4284</v>
      </c>
      <c r="U1166" s="4"/>
      <c r="V1166" s="3" t="s">
        <v>4283</v>
      </c>
      <c r="W1166" s="4"/>
      <c r="X1166" s="3" t="s">
        <v>4282</v>
      </c>
      <c r="Y1166" s="4"/>
      <c r="Z1166" t="s">
        <v>907</v>
      </c>
      <c r="AA1166" s="3" t="s">
        <v>4281</v>
      </c>
      <c r="AB1166" s="4" t="s">
        <v>4280</v>
      </c>
      <c r="AC1166" s="3" t="s">
        <v>4279</v>
      </c>
      <c r="AD1166" s="4"/>
      <c r="AE1166" s="3" t="s">
        <v>4278</v>
      </c>
      <c r="AF1166" s="4"/>
      <c r="AG1166" s="3" t="s">
        <v>4277</v>
      </c>
      <c r="AH1166" s="4"/>
      <c r="AI1166" s="3" t="s">
        <v>4276</v>
      </c>
      <c r="AJ1166" s="4"/>
      <c r="AK1166" s="3" t="s">
        <v>4275</v>
      </c>
      <c r="AL1166" s="4"/>
      <c r="AM1166" s="3" t="s">
        <v>4274</v>
      </c>
      <c r="AN1166" s="4"/>
      <c r="AO1166" s="3" t="s">
        <v>4273</v>
      </c>
      <c r="AP1166" s="4"/>
      <c r="AQ1166" s="3" t="s">
        <v>4272</v>
      </c>
      <c r="AR1166" s="4"/>
      <c r="AS1166" s="3" t="s">
        <v>4271</v>
      </c>
      <c r="AT1166" s="4"/>
      <c r="AU1166" s="3" t="s">
        <v>4270</v>
      </c>
      <c r="AV1166" s="4"/>
      <c r="AW1166" s="3" t="s">
        <v>4269</v>
      </c>
      <c r="AX1166" s="4"/>
      <c r="AY1166" s="3" t="s">
        <v>4268</v>
      </c>
      <c r="AZ1166" s="4"/>
      <c r="BA1166" s="3" t="s">
        <v>4268</v>
      </c>
      <c r="BB1166" s="4"/>
      <c r="BC1166" s="3" t="s">
        <v>4267</v>
      </c>
      <c r="BD1166" s="4"/>
      <c r="BE1166" s="3" t="s">
        <v>4266</v>
      </c>
    </row>
    <row r="1167" spans="2:57" customFormat="1">
      <c r="B1167" t="str">
        <f>IFERROR(VLOOKUP(E1167,Swadesh!$C$6:$D$212,2,FALSE),"")</f>
        <v/>
      </c>
      <c r="D1167" t="s">
        <v>3718</v>
      </c>
      <c r="E1167" s="6" t="s">
        <v>4265</v>
      </c>
      <c r="F1167" s="5">
        <v>18.309999999999999</v>
      </c>
      <c r="G1167">
        <f t="shared" si="18"/>
        <v>3</v>
      </c>
      <c r="H1167" s="3" t="s">
        <v>4264</v>
      </c>
      <c r="I1167" s="4"/>
      <c r="J1167" s="3" t="s">
        <v>4263</v>
      </c>
      <c r="K1167" s="4"/>
      <c r="L1167" s="3" t="s">
        <v>4262</v>
      </c>
      <c r="M1167" s="4"/>
      <c r="N1167" s="3" t="s">
        <v>4261</v>
      </c>
      <c r="O1167" s="4"/>
      <c r="P1167" t="s">
        <v>907</v>
      </c>
      <c r="Q1167" s="3"/>
      <c r="R1167" s="4" t="s">
        <v>4161</v>
      </c>
      <c r="S1167" t="s">
        <v>907</v>
      </c>
      <c r="T1167" s="3" t="s">
        <v>4260</v>
      </c>
      <c r="U1167" s="4" t="s">
        <v>4259</v>
      </c>
      <c r="V1167" s="3" t="s">
        <v>4258</v>
      </c>
      <c r="W1167" s="4"/>
      <c r="X1167" s="3" t="s">
        <v>4257</v>
      </c>
      <c r="Y1167" s="4"/>
      <c r="Z1167" t="s">
        <v>907</v>
      </c>
      <c r="AA1167" s="3" t="s">
        <v>4256</v>
      </c>
      <c r="AB1167" s="4" t="s">
        <v>4255</v>
      </c>
      <c r="AC1167" s="3" t="s">
        <v>4254</v>
      </c>
      <c r="AD1167" s="4"/>
      <c r="AE1167" s="3" t="s">
        <v>4156</v>
      </c>
      <c r="AF1167" s="4"/>
      <c r="AG1167" s="3" t="s">
        <v>4253</v>
      </c>
      <c r="AH1167" s="4"/>
      <c r="AI1167" s="3" t="s">
        <v>4252</v>
      </c>
      <c r="AJ1167" s="4"/>
      <c r="AK1167" s="3" t="s">
        <v>4251</v>
      </c>
      <c r="AL1167" s="4"/>
      <c r="AM1167" s="3" t="s">
        <v>4250</v>
      </c>
      <c r="AN1167" s="4"/>
      <c r="AO1167" s="3" t="s">
        <v>4249</v>
      </c>
      <c r="AP1167" s="4"/>
      <c r="AQ1167" s="3" t="s">
        <v>4248</v>
      </c>
      <c r="AR1167" s="4"/>
      <c r="AS1167" s="3" t="s">
        <v>4247</v>
      </c>
      <c r="AT1167" s="4"/>
      <c r="AU1167" s="3" t="s">
        <v>4246</v>
      </c>
      <c r="AV1167" s="4"/>
      <c r="AW1167" s="3" t="s">
        <v>4245</v>
      </c>
      <c r="AX1167" s="4"/>
      <c r="AY1167" s="3" t="s">
        <v>4244</v>
      </c>
      <c r="AZ1167" s="4"/>
      <c r="BA1167" s="3" t="s">
        <v>4243</v>
      </c>
      <c r="BB1167" s="4"/>
      <c r="BC1167" s="3" t="s">
        <v>4242</v>
      </c>
      <c r="BD1167" s="4"/>
      <c r="BE1167" s="3" t="s">
        <v>4241</v>
      </c>
    </row>
    <row r="1168" spans="2:57" customFormat="1">
      <c r="B1168" t="str">
        <f>IFERROR(VLOOKUP(E1168,Swadesh!$C$6:$D$212,2,FALSE),"")</f>
        <v/>
      </c>
      <c r="D1168" t="s">
        <v>3718</v>
      </c>
      <c r="E1168" s="6" t="s">
        <v>4240</v>
      </c>
      <c r="F1168" s="5">
        <v>18.32</v>
      </c>
      <c r="G1168">
        <f t="shared" si="18"/>
        <v>3</v>
      </c>
      <c r="H1168" s="3" t="s">
        <v>4239</v>
      </c>
      <c r="I1168" s="4" t="s">
        <v>4238</v>
      </c>
      <c r="J1168" s="3" t="s">
        <v>4237</v>
      </c>
      <c r="K1168" s="4" t="s">
        <v>4236</v>
      </c>
      <c r="L1168" s="3" t="s">
        <v>4235</v>
      </c>
      <c r="M1168" s="4"/>
      <c r="N1168" s="3" t="s">
        <v>4234</v>
      </c>
      <c r="O1168" s="4"/>
      <c r="P1168" t="s">
        <v>907</v>
      </c>
      <c r="Q1168" s="3"/>
      <c r="R1168" s="4"/>
      <c r="S1168" t="s">
        <v>907</v>
      </c>
      <c r="T1168" s="3"/>
      <c r="U1168" s="4"/>
      <c r="V1168" s="3" t="s">
        <v>4233</v>
      </c>
      <c r="W1168" s="4"/>
      <c r="X1168" s="3" t="s">
        <v>4232</v>
      </c>
      <c r="Y1168" s="4"/>
      <c r="Z1168" t="s">
        <v>907</v>
      </c>
      <c r="AA1168" s="3" t="s">
        <v>4231</v>
      </c>
      <c r="AB1168" s="4"/>
      <c r="AC1168" s="3" t="s">
        <v>4230</v>
      </c>
      <c r="AD1168" s="4"/>
      <c r="AE1168" s="3" t="s">
        <v>4229</v>
      </c>
      <c r="AF1168" s="4" t="s">
        <v>4228</v>
      </c>
      <c r="AG1168" s="3" t="s">
        <v>4227</v>
      </c>
      <c r="AH1168" s="4"/>
      <c r="AI1168" s="3" t="s">
        <v>4226</v>
      </c>
      <c r="AJ1168" s="4"/>
      <c r="AK1168" s="3" t="s">
        <v>4225</v>
      </c>
      <c r="AL1168" s="4"/>
      <c r="AM1168" s="3" t="s">
        <v>4224</v>
      </c>
      <c r="AN1168" s="4"/>
      <c r="AO1168" s="3" t="s">
        <v>4223</v>
      </c>
      <c r="AP1168" s="4"/>
      <c r="AQ1168" s="3" t="s">
        <v>4222</v>
      </c>
      <c r="AR1168" s="4"/>
      <c r="AS1168" s="3" t="s">
        <v>4221</v>
      </c>
      <c r="AT1168" s="4"/>
      <c r="AU1168" s="3" t="s">
        <v>4220</v>
      </c>
      <c r="AV1168" s="4"/>
      <c r="AW1168" s="3" t="s">
        <v>4219</v>
      </c>
      <c r="AX1168" s="4"/>
      <c r="AY1168" s="3" t="s">
        <v>4218</v>
      </c>
      <c r="AZ1168" s="4"/>
      <c r="BA1168" s="3" t="s">
        <v>4217</v>
      </c>
      <c r="BB1168" s="4"/>
      <c r="BC1168" s="3" t="s">
        <v>4216</v>
      </c>
      <c r="BD1168" s="4"/>
      <c r="BE1168" s="3" t="s">
        <v>4215</v>
      </c>
    </row>
    <row r="1169" spans="2:57" customFormat="1">
      <c r="B1169" t="str">
        <f>IFERROR(VLOOKUP(E1169,Swadesh!$C$6:$D$212,2,FALSE),"")</f>
        <v/>
      </c>
      <c r="D1169" t="s">
        <v>3718</v>
      </c>
      <c r="E1169" s="6" t="s">
        <v>4214</v>
      </c>
      <c r="F1169" s="5">
        <v>18.329999999999998</v>
      </c>
      <c r="G1169">
        <f t="shared" si="18"/>
        <v>3</v>
      </c>
      <c r="H1169" s="3" t="s">
        <v>4213</v>
      </c>
      <c r="I1169" s="4" t="s">
        <v>4212</v>
      </c>
      <c r="J1169" s="3" t="s">
        <v>4211</v>
      </c>
      <c r="K1169" s="4" t="s">
        <v>959</v>
      </c>
      <c r="L1169" s="3" t="s">
        <v>4210</v>
      </c>
      <c r="M1169" s="4"/>
      <c r="N1169" s="3" t="s">
        <v>4209</v>
      </c>
      <c r="O1169" s="4"/>
      <c r="P1169" t="s">
        <v>907</v>
      </c>
      <c r="Q1169" s="3"/>
      <c r="R1169" s="4"/>
      <c r="S1169" t="s">
        <v>907</v>
      </c>
      <c r="T1169" s="3" t="s">
        <v>4208</v>
      </c>
      <c r="U1169" s="4"/>
      <c r="V1169" s="3" t="s">
        <v>4207</v>
      </c>
      <c r="W1169" s="4"/>
      <c r="X1169" s="3" t="s">
        <v>4206</v>
      </c>
      <c r="Y1169" s="4"/>
      <c r="Z1169" t="s">
        <v>907</v>
      </c>
      <c r="AA1169" s="3" t="s">
        <v>4205</v>
      </c>
      <c r="AB1169" s="4" t="s">
        <v>4204</v>
      </c>
      <c r="AC1169" s="3" t="s">
        <v>4203</v>
      </c>
      <c r="AD1169" s="4"/>
      <c r="AE1169" s="3" t="s">
        <v>4202</v>
      </c>
      <c r="AF1169" s="4" t="s">
        <v>4201</v>
      </c>
      <c r="AG1169" s="3" t="s">
        <v>4200</v>
      </c>
      <c r="AH1169" s="4"/>
      <c r="AI1169" s="3" t="s">
        <v>4199</v>
      </c>
      <c r="AJ1169" s="4"/>
      <c r="AK1169" s="3" t="s">
        <v>4198</v>
      </c>
      <c r="AL1169" s="4"/>
      <c r="AM1169" s="3" t="s">
        <v>4197</v>
      </c>
      <c r="AN1169" s="4"/>
      <c r="AO1169" s="3" t="s">
        <v>4196</v>
      </c>
      <c r="AP1169" s="4"/>
      <c r="AQ1169" s="3" t="s">
        <v>4195</v>
      </c>
      <c r="AR1169" s="4"/>
      <c r="AS1169" s="3" t="s">
        <v>4194</v>
      </c>
      <c r="AT1169" s="4"/>
      <c r="AU1169" s="3" t="s">
        <v>4193</v>
      </c>
      <c r="AV1169" s="4"/>
      <c r="AW1169" s="3" t="s">
        <v>4192</v>
      </c>
      <c r="AX1169" s="4"/>
      <c r="AY1169" s="3" t="s">
        <v>4191</v>
      </c>
      <c r="AZ1169" s="4"/>
      <c r="BA1169" s="3" t="s">
        <v>4190</v>
      </c>
      <c r="BB1169" s="4"/>
      <c r="BC1169" s="3" t="s">
        <v>4189</v>
      </c>
      <c r="BD1169" s="4"/>
      <c r="BE1169" s="3" t="s">
        <v>4188</v>
      </c>
    </row>
    <row r="1170" spans="2:57" customFormat="1">
      <c r="B1170" t="str">
        <f>IFERROR(VLOOKUP(E1170,Swadesh!$C$6:$D$212,2,FALSE),"")</f>
        <v/>
      </c>
      <c r="D1170" t="s">
        <v>3718</v>
      </c>
      <c r="E1170" s="6" t="s">
        <v>4187</v>
      </c>
      <c r="F1170" s="5">
        <v>18.34</v>
      </c>
      <c r="G1170">
        <f t="shared" si="18"/>
        <v>3</v>
      </c>
      <c r="H1170" s="3" t="s">
        <v>4186</v>
      </c>
      <c r="I1170" s="4"/>
      <c r="J1170" s="3"/>
      <c r="K1170" s="4"/>
      <c r="L1170" s="3" t="s">
        <v>4185</v>
      </c>
      <c r="M1170" s="4"/>
      <c r="N1170" s="3" t="s">
        <v>4184</v>
      </c>
      <c r="O1170" s="4"/>
      <c r="P1170" t="s">
        <v>907</v>
      </c>
      <c r="Q1170" s="3"/>
      <c r="R1170" s="4"/>
      <c r="S1170" t="s">
        <v>907</v>
      </c>
      <c r="T1170" s="3" t="s">
        <v>4183</v>
      </c>
      <c r="U1170" s="4"/>
      <c r="V1170" s="3" t="s">
        <v>4182</v>
      </c>
      <c r="W1170" s="4"/>
      <c r="X1170" s="3" t="s">
        <v>4181</v>
      </c>
      <c r="Y1170" s="4"/>
      <c r="Z1170" t="s">
        <v>907</v>
      </c>
      <c r="AA1170" s="3" t="s">
        <v>4180</v>
      </c>
      <c r="AB1170" s="4"/>
      <c r="AC1170" s="3" t="s">
        <v>4179</v>
      </c>
      <c r="AD1170" s="4"/>
      <c r="AE1170" s="3" t="s">
        <v>4178</v>
      </c>
      <c r="AF1170" s="4"/>
      <c r="AG1170" s="3" t="s">
        <v>4177</v>
      </c>
      <c r="AH1170" s="4"/>
      <c r="AI1170" s="3" t="s">
        <v>4176</v>
      </c>
      <c r="AJ1170" s="4"/>
      <c r="AK1170" s="3" t="s">
        <v>4106</v>
      </c>
      <c r="AL1170" s="4"/>
      <c r="AM1170" s="3" t="s">
        <v>4175</v>
      </c>
      <c r="AN1170" s="4"/>
      <c r="AO1170" s="3" t="s">
        <v>4174</v>
      </c>
      <c r="AP1170" s="4"/>
      <c r="AQ1170" s="3" t="s">
        <v>4173</v>
      </c>
      <c r="AR1170" s="4"/>
      <c r="AS1170" s="3" t="s">
        <v>4172</v>
      </c>
      <c r="AT1170" s="4"/>
      <c r="AU1170" s="3" t="s">
        <v>4171</v>
      </c>
      <c r="AV1170" s="4"/>
      <c r="AW1170" s="3" t="s">
        <v>4170</v>
      </c>
      <c r="AX1170" s="4"/>
      <c r="AY1170" s="3" t="s">
        <v>4099</v>
      </c>
      <c r="AZ1170" s="4"/>
      <c r="BA1170" s="3" t="s">
        <v>4098</v>
      </c>
      <c r="BB1170" s="4"/>
      <c r="BC1170" s="3" t="s">
        <v>4169</v>
      </c>
      <c r="BD1170" s="4"/>
      <c r="BE1170" s="3" t="s">
        <v>4168</v>
      </c>
    </row>
    <row r="1171" spans="2:57" customFormat="1">
      <c r="B1171" t="str">
        <f>IFERROR(VLOOKUP(E1171,Swadesh!$C$6:$D$212,2,FALSE),"")</f>
        <v/>
      </c>
      <c r="D1171" t="s">
        <v>3718</v>
      </c>
      <c r="E1171" s="6" t="s">
        <v>4167</v>
      </c>
      <c r="F1171" s="5">
        <v>18.350000000000001</v>
      </c>
      <c r="G1171">
        <f t="shared" si="18"/>
        <v>3</v>
      </c>
      <c r="H1171" s="3" t="s">
        <v>4166</v>
      </c>
      <c r="I1171" s="4" t="s">
        <v>4165</v>
      </c>
      <c r="J1171" s="3" t="s">
        <v>4164</v>
      </c>
      <c r="K1171" s="4" t="s">
        <v>959</v>
      </c>
      <c r="L1171" s="3" t="s">
        <v>4163</v>
      </c>
      <c r="M1171" s="4"/>
      <c r="N1171" s="3" t="s">
        <v>4162</v>
      </c>
      <c r="O1171" s="4"/>
      <c r="P1171" t="s">
        <v>907</v>
      </c>
      <c r="Q1171" s="3"/>
      <c r="R1171" s="4" t="s">
        <v>4161</v>
      </c>
      <c r="S1171" t="s">
        <v>907</v>
      </c>
      <c r="T1171" s="3" t="s">
        <v>4160</v>
      </c>
      <c r="U1171" s="4" t="s">
        <v>4159</v>
      </c>
      <c r="V1171" s="3" t="s">
        <v>1278</v>
      </c>
      <c r="W1171" s="4"/>
      <c r="X1171" s="3" t="s">
        <v>4158</v>
      </c>
      <c r="Y1171" s="4"/>
      <c r="Z1171" t="s">
        <v>907</v>
      </c>
      <c r="AA1171" s="3"/>
      <c r="AB1171" s="4"/>
      <c r="AC1171" s="3" t="s">
        <v>4157</v>
      </c>
      <c r="AD1171" s="4"/>
      <c r="AE1171" s="3" t="s">
        <v>4156</v>
      </c>
      <c r="AF1171" s="4"/>
      <c r="AG1171" s="3" t="s">
        <v>4155</v>
      </c>
      <c r="AH1171" s="4"/>
      <c r="AI1171" s="3" t="s">
        <v>4154</v>
      </c>
      <c r="AJ1171" s="4"/>
      <c r="AK1171" s="3" t="s">
        <v>4153</v>
      </c>
      <c r="AL1171" s="4"/>
      <c r="AM1171" s="3" t="s">
        <v>4152</v>
      </c>
      <c r="AN1171" s="4"/>
      <c r="AO1171" s="3" t="s">
        <v>1266</v>
      </c>
      <c r="AP1171" s="4"/>
      <c r="AQ1171" s="3" t="s">
        <v>4151</v>
      </c>
      <c r="AR1171" s="4"/>
      <c r="AS1171" s="3" t="s">
        <v>1264</v>
      </c>
      <c r="AT1171" s="4"/>
      <c r="AU1171" s="3" t="s">
        <v>4150</v>
      </c>
      <c r="AV1171" s="4"/>
      <c r="AW1171" s="3" t="s">
        <v>4149</v>
      </c>
      <c r="AX1171" s="4"/>
      <c r="AY1171" s="3" t="s">
        <v>4148</v>
      </c>
      <c r="AZ1171" s="4" t="s">
        <v>1063</v>
      </c>
      <c r="BA1171" s="3" t="s">
        <v>4147</v>
      </c>
      <c r="BB1171" s="4"/>
      <c r="BC1171" s="3" t="s">
        <v>4146</v>
      </c>
      <c r="BD1171" s="4"/>
      <c r="BE1171" s="3" t="s">
        <v>4145</v>
      </c>
    </row>
    <row r="1172" spans="2:57" customFormat="1">
      <c r="B1172" t="str">
        <f>IFERROR(VLOOKUP(E1172,Swadesh!$C$6:$D$212,2,FALSE),"")</f>
        <v/>
      </c>
      <c r="D1172" t="s">
        <v>3718</v>
      </c>
      <c r="E1172" s="6" t="s">
        <v>4144</v>
      </c>
      <c r="F1172" s="5">
        <v>18.36</v>
      </c>
      <c r="G1172">
        <f t="shared" si="18"/>
        <v>3</v>
      </c>
      <c r="H1172" s="3" t="s">
        <v>4143</v>
      </c>
      <c r="I1172" s="4"/>
      <c r="J1172" s="3" t="s">
        <v>4142</v>
      </c>
      <c r="K1172" s="4" t="s">
        <v>4141</v>
      </c>
      <c r="L1172" s="3" t="s">
        <v>4140</v>
      </c>
      <c r="M1172" s="4"/>
      <c r="N1172" s="3" t="s">
        <v>4139</v>
      </c>
      <c r="O1172" s="4"/>
      <c r="P1172" t="s">
        <v>907</v>
      </c>
      <c r="Q1172" s="3"/>
      <c r="R1172" s="4"/>
      <c r="S1172" t="s">
        <v>907</v>
      </c>
      <c r="T1172" s="3"/>
      <c r="U1172" s="4"/>
      <c r="V1172" s="3" t="s">
        <v>4138</v>
      </c>
      <c r="W1172" s="4"/>
      <c r="X1172" s="3"/>
      <c r="Y1172" s="4"/>
      <c r="Z1172" t="s">
        <v>907</v>
      </c>
      <c r="AA1172" s="3" t="s">
        <v>4137</v>
      </c>
      <c r="AB1172" s="4" t="s">
        <v>4136</v>
      </c>
      <c r="AC1172" s="3" t="s">
        <v>4135</v>
      </c>
      <c r="AD1172" s="4"/>
      <c r="AE1172" s="3" t="s">
        <v>4134</v>
      </c>
      <c r="AF1172" s="4" t="s">
        <v>4133</v>
      </c>
      <c r="AG1172" s="3" t="s">
        <v>4132</v>
      </c>
      <c r="AH1172" s="4"/>
      <c r="AI1172" s="3" t="s">
        <v>4131</v>
      </c>
      <c r="AJ1172" s="4"/>
      <c r="AK1172" s="3" t="s">
        <v>4130</v>
      </c>
      <c r="AL1172" s="4"/>
      <c r="AM1172" s="3" t="s">
        <v>4129</v>
      </c>
      <c r="AN1172" s="4"/>
      <c r="AO1172" s="3" t="s">
        <v>4128</v>
      </c>
      <c r="AP1172" s="4"/>
      <c r="AQ1172" s="3" t="s">
        <v>4127</v>
      </c>
      <c r="AR1172" s="4"/>
      <c r="AS1172" s="3" t="s">
        <v>4126</v>
      </c>
      <c r="AT1172" s="4"/>
      <c r="AU1172" s="3" t="s">
        <v>4125</v>
      </c>
      <c r="AV1172" s="4"/>
      <c r="AW1172" s="3" t="s">
        <v>4124</v>
      </c>
      <c r="AX1172" s="4"/>
      <c r="AY1172" s="3" t="s">
        <v>4123</v>
      </c>
      <c r="AZ1172" s="4"/>
      <c r="BA1172" s="3" t="s">
        <v>4122</v>
      </c>
      <c r="BB1172" s="4"/>
      <c r="BC1172" s="3" t="s">
        <v>4121</v>
      </c>
      <c r="BD1172" s="4"/>
      <c r="BE1172" s="3" t="s">
        <v>4120</v>
      </c>
    </row>
    <row r="1173" spans="2:57" customFormat="1">
      <c r="B1173" t="str">
        <f>IFERROR(VLOOKUP(E1173,Swadesh!$C$6:$D$212,2,FALSE),"")</f>
        <v/>
      </c>
      <c r="D1173" t="s">
        <v>3718</v>
      </c>
      <c r="E1173" s="6" t="s">
        <v>4119</v>
      </c>
      <c r="F1173" s="5">
        <v>18.37</v>
      </c>
      <c r="G1173">
        <f t="shared" si="18"/>
        <v>3</v>
      </c>
      <c r="H1173" s="3" t="s">
        <v>4118</v>
      </c>
      <c r="I1173" s="4"/>
      <c r="J1173" s="3" t="s">
        <v>4117</v>
      </c>
      <c r="K1173" s="4" t="s">
        <v>4116</v>
      </c>
      <c r="L1173" s="3" t="s">
        <v>4115</v>
      </c>
      <c r="M1173" s="4"/>
      <c r="N1173" s="3" t="s">
        <v>4114</v>
      </c>
      <c r="O1173" s="4"/>
      <c r="P1173" t="s">
        <v>907</v>
      </c>
      <c r="Q1173" s="3"/>
      <c r="R1173" s="4"/>
      <c r="S1173" t="s">
        <v>907</v>
      </c>
      <c r="T1173" s="3"/>
      <c r="U1173" s="4"/>
      <c r="V1173" s="3" t="s">
        <v>4113</v>
      </c>
      <c r="W1173" s="4"/>
      <c r="X1173" s="3"/>
      <c r="Y1173" s="4"/>
      <c r="Z1173" t="s">
        <v>907</v>
      </c>
      <c r="AA1173" s="3"/>
      <c r="AB1173" s="4"/>
      <c r="AC1173" s="3" t="s">
        <v>4112</v>
      </c>
      <c r="AD1173" s="4"/>
      <c r="AE1173" s="3" t="s">
        <v>4111</v>
      </c>
      <c r="AF1173" s="4" t="s">
        <v>4110</v>
      </c>
      <c r="AG1173" s="3" t="s">
        <v>4109</v>
      </c>
      <c r="AH1173" s="4" t="s">
        <v>4108</v>
      </c>
      <c r="AI1173" s="3" t="s">
        <v>4107</v>
      </c>
      <c r="AJ1173" s="4"/>
      <c r="AK1173" s="3" t="s">
        <v>4106</v>
      </c>
      <c r="AL1173" s="4"/>
      <c r="AM1173" s="3" t="s">
        <v>4105</v>
      </c>
      <c r="AN1173" s="4"/>
      <c r="AO1173" s="3" t="s">
        <v>4104</v>
      </c>
      <c r="AP1173" s="4"/>
      <c r="AQ1173" s="3" t="s">
        <v>4103</v>
      </c>
      <c r="AR1173" s="4" t="s">
        <v>4102</v>
      </c>
      <c r="AS1173" s="3" t="s">
        <v>923</v>
      </c>
      <c r="AT1173" s="4"/>
      <c r="AU1173" s="3" t="s">
        <v>4101</v>
      </c>
      <c r="AV1173" s="4"/>
      <c r="AW1173" s="3" t="s">
        <v>4100</v>
      </c>
      <c r="AX1173" s="4"/>
      <c r="AY1173" s="3" t="s">
        <v>4099</v>
      </c>
      <c r="AZ1173" s="4"/>
      <c r="BA1173" s="3" t="s">
        <v>4098</v>
      </c>
      <c r="BB1173" s="4"/>
      <c r="BC1173" s="3" t="s">
        <v>4097</v>
      </c>
      <c r="BD1173" s="4"/>
      <c r="BE1173" s="3" t="s">
        <v>4096</v>
      </c>
    </row>
    <row r="1174" spans="2:57" customFormat="1">
      <c r="B1174" t="str">
        <f>IFERROR(VLOOKUP(E1174,Swadesh!$C$6:$D$212,2,FALSE),"")</f>
        <v/>
      </c>
      <c r="D1174" t="s">
        <v>3718</v>
      </c>
      <c r="E1174" s="6" t="s">
        <v>4095</v>
      </c>
      <c r="F1174" s="5">
        <v>18.38</v>
      </c>
      <c r="G1174">
        <f t="shared" si="18"/>
        <v>3</v>
      </c>
      <c r="H1174" s="3" t="s">
        <v>4094</v>
      </c>
      <c r="I1174" s="4" t="s">
        <v>4093</v>
      </c>
      <c r="J1174" s="3" t="s">
        <v>4092</v>
      </c>
      <c r="K1174" s="4" t="s">
        <v>959</v>
      </c>
      <c r="L1174" s="3" t="s">
        <v>4091</v>
      </c>
      <c r="M1174" s="4"/>
      <c r="N1174" s="3" t="s">
        <v>4090</v>
      </c>
      <c r="O1174" s="4"/>
      <c r="P1174" t="s">
        <v>907</v>
      </c>
      <c r="Q1174" s="3"/>
      <c r="R1174" s="4"/>
      <c r="S1174" t="s">
        <v>907</v>
      </c>
      <c r="T1174" s="3" t="s">
        <v>4089</v>
      </c>
      <c r="U1174" s="4"/>
      <c r="V1174" s="3" t="s">
        <v>4088</v>
      </c>
      <c r="W1174" s="4"/>
      <c r="X1174" s="3" t="s">
        <v>4087</v>
      </c>
      <c r="Y1174" s="4"/>
      <c r="Z1174" t="s">
        <v>907</v>
      </c>
      <c r="AA1174" s="3"/>
      <c r="AB1174" s="4"/>
      <c r="AC1174" s="3" t="s">
        <v>4086</v>
      </c>
      <c r="AD1174" s="4"/>
      <c r="AE1174" s="3" t="s">
        <v>2375</v>
      </c>
      <c r="AF1174" s="4" t="s">
        <v>4085</v>
      </c>
      <c r="AG1174" s="3" t="s">
        <v>4084</v>
      </c>
      <c r="AH1174" s="4"/>
      <c r="AI1174" s="3" t="s">
        <v>4083</v>
      </c>
      <c r="AJ1174" s="4"/>
      <c r="AK1174" s="3" t="s">
        <v>4082</v>
      </c>
      <c r="AL1174" s="4"/>
      <c r="AM1174" s="3" t="s">
        <v>4081</v>
      </c>
      <c r="AN1174" s="4"/>
      <c r="AO1174" s="3" t="s">
        <v>4080</v>
      </c>
      <c r="AP1174" s="4"/>
      <c r="AQ1174" s="3" t="s">
        <v>4079</v>
      </c>
      <c r="AR1174" s="4"/>
      <c r="AS1174" s="3" t="s">
        <v>4078</v>
      </c>
      <c r="AT1174" s="4"/>
      <c r="AU1174" s="3" t="s">
        <v>4077</v>
      </c>
      <c r="AV1174" s="4"/>
      <c r="AW1174" s="3" t="s">
        <v>4076</v>
      </c>
      <c r="AX1174" s="4"/>
      <c r="AY1174" s="3" t="s">
        <v>4075</v>
      </c>
      <c r="AZ1174" s="4"/>
      <c r="BA1174" s="3" t="s">
        <v>4074</v>
      </c>
      <c r="BB1174" s="4"/>
      <c r="BC1174" s="3" t="s">
        <v>4073</v>
      </c>
      <c r="BD1174" s="4"/>
      <c r="BE1174" s="3" t="s">
        <v>4072</v>
      </c>
    </row>
    <row r="1175" spans="2:57" customFormat="1">
      <c r="B1175" t="str">
        <f>IFERROR(VLOOKUP(E1175,Swadesh!$C$6:$D$212,2,FALSE),"")</f>
        <v/>
      </c>
      <c r="D1175" t="s">
        <v>3718</v>
      </c>
      <c r="E1175" s="6" t="s">
        <v>4071</v>
      </c>
      <c r="F1175" s="5">
        <v>18.39</v>
      </c>
      <c r="G1175">
        <f t="shared" si="18"/>
        <v>3</v>
      </c>
      <c r="H1175" s="3" t="s">
        <v>4070</v>
      </c>
      <c r="I1175" s="4" t="s">
        <v>4069</v>
      </c>
      <c r="J1175" s="3" t="s">
        <v>4068</v>
      </c>
      <c r="K1175" s="4" t="s">
        <v>4067</v>
      </c>
      <c r="L1175" s="3" t="s">
        <v>4066</v>
      </c>
      <c r="M1175" s="4"/>
      <c r="N1175" s="3" t="s">
        <v>4065</v>
      </c>
      <c r="O1175" s="4"/>
      <c r="P1175" t="s">
        <v>907</v>
      </c>
      <c r="Q1175" s="3"/>
      <c r="R1175" s="4"/>
      <c r="S1175" t="s">
        <v>907</v>
      </c>
      <c r="T1175" s="3" t="s">
        <v>4064</v>
      </c>
      <c r="U1175" s="4"/>
      <c r="V1175" s="3" t="s">
        <v>4063</v>
      </c>
      <c r="W1175" s="4"/>
      <c r="X1175" s="3" t="s">
        <v>4062</v>
      </c>
      <c r="Y1175" s="4"/>
      <c r="Z1175" t="s">
        <v>907</v>
      </c>
      <c r="AA1175" s="3" t="s">
        <v>4061</v>
      </c>
      <c r="AB1175" s="4"/>
      <c r="AC1175" s="3" t="s">
        <v>4060</v>
      </c>
      <c r="AD1175" s="4" t="s">
        <v>4059</v>
      </c>
      <c r="AE1175" s="3" t="s">
        <v>4058</v>
      </c>
      <c r="AF1175" s="4" t="s">
        <v>4057</v>
      </c>
      <c r="AG1175" s="3"/>
      <c r="AH1175" s="4"/>
      <c r="AI1175" s="3" t="s">
        <v>4056</v>
      </c>
      <c r="AJ1175" s="4"/>
      <c r="AK1175" s="3" t="s">
        <v>4055</v>
      </c>
      <c r="AL1175" s="4"/>
      <c r="AM1175" s="3" t="s">
        <v>4054</v>
      </c>
      <c r="AN1175" s="4"/>
      <c r="AO1175" s="3"/>
      <c r="AP1175" s="4"/>
      <c r="AQ1175" s="3" t="s">
        <v>4053</v>
      </c>
      <c r="AR1175" s="4"/>
      <c r="AS1175" s="3" t="s">
        <v>4052</v>
      </c>
      <c r="AT1175" s="4"/>
      <c r="AU1175" s="3" t="s">
        <v>4051</v>
      </c>
      <c r="AV1175" s="4"/>
      <c r="AW1175" s="3" t="s">
        <v>4050</v>
      </c>
      <c r="AX1175" s="4"/>
      <c r="AY1175" s="3" t="s">
        <v>4049</v>
      </c>
      <c r="AZ1175" s="4"/>
      <c r="BA1175" s="3" t="s">
        <v>4048</v>
      </c>
      <c r="BB1175" s="4"/>
      <c r="BC1175" s="3" t="s">
        <v>4047</v>
      </c>
      <c r="BD1175" s="4"/>
      <c r="BE1175" s="3" t="s">
        <v>1872</v>
      </c>
    </row>
    <row r="1176" spans="2:57" customFormat="1">
      <c r="B1176" t="str">
        <f>IFERROR(VLOOKUP(E1176,Swadesh!$C$6:$D$212,2,FALSE),"")</f>
        <v/>
      </c>
      <c r="D1176" t="s">
        <v>3718</v>
      </c>
      <c r="E1176" s="6" t="s">
        <v>4046</v>
      </c>
      <c r="F1176" s="5">
        <v>18.41</v>
      </c>
      <c r="G1176">
        <f t="shared" si="18"/>
        <v>3</v>
      </c>
      <c r="H1176" s="3" t="s">
        <v>4045</v>
      </c>
      <c r="I1176" s="4"/>
      <c r="J1176" s="3" t="s">
        <v>4044</v>
      </c>
      <c r="K1176" s="4"/>
      <c r="L1176" s="3" t="s">
        <v>4043</v>
      </c>
      <c r="M1176" s="4"/>
      <c r="N1176" s="3" t="s">
        <v>4042</v>
      </c>
      <c r="O1176" s="4"/>
      <c r="P1176" t="s">
        <v>907</v>
      </c>
      <c r="Q1176" s="3"/>
      <c r="R1176" s="4" t="s">
        <v>4041</v>
      </c>
      <c r="S1176" t="s">
        <v>907</v>
      </c>
      <c r="T1176" s="3" t="s">
        <v>4040</v>
      </c>
      <c r="U1176" s="4" t="s">
        <v>4039</v>
      </c>
      <c r="V1176" s="3" t="s">
        <v>4038</v>
      </c>
      <c r="W1176" s="4"/>
      <c r="X1176" s="3" t="s">
        <v>4037</v>
      </c>
      <c r="Y1176" s="4"/>
      <c r="Z1176" t="s">
        <v>907</v>
      </c>
      <c r="AA1176" s="3" t="s">
        <v>4036</v>
      </c>
      <c r="AB1176" s="4" t="s">
        <v>4035</v>
      </c>
      <c r="AC1176" s="3" t="s">
        <v>4034</v>
      </c>
      <c r="AD1176" s="4"/>
      <c r="AE1176" s="3" t="s">
        <v>4011</v>
      </c>
      <c r="AF1176" s="4"/>
      <c r="AG1176" s="3" t="s">
        <v>4033</v>
      </c>
      <c r="AH1176" s="4"/>
      <c r="AI1176" s="3" t="s">
        <v>4009</v>
      </c>
      <c r="AJ1176" s="4"/>
      <c r="AK1176" s="3" t="s">
        <v>4032</v>
      </c>
      <c r="AL1176" s="4"/>
      <c r="AM1176" s="3" t="s">
        <v>4031</v>
      </c>
      <c r="AN1176" s="4"/>
      <c r="AO1176" s="3" t="s">
        <v>4030</v>
      </c>
      <c r="AP1176" s="4"/>
      <c r="AQ1176" s="3" t="s">
        <v>4029</v>
      </c>
      <c r="AR1176" s="4"/>
      <c r="AS1176" s="3" t="s">
        <v>4028</v>
      </c>
      <c r="AT1176" s="4"/>
      <c r="AU1176" s="3" t="s">
        <v>4027</v>
      </c>
      <c r="AV1176" s="4"/>
      <c r="AW1176" s="3" t="s">
        <v>4026</v>
      </c>
      <c r="AX1176" s="4"/>
      <c r="AY1176" s="3" t="s">
        <v>4025</v>
      </c>
      <c r="AZ1176" s="4"/>
      <c r="BA1176" s="3" t="s">
        <v>4024</v>
      </c>
      <c r="BB1176" s="4"/>
      <c r="BC1176" s="3" t="s">
        <v>4023</v>
      </c>
      <c r="BD1176" s="4"/>
      <c r="BE1176" s="3" t="s">
        <v>4022</v>
      </c>
    </row>
    <row r="1177" spans="2:57" customFormat="1">
      <c r="B1177" t="str">
        <f>IFERROR(VLOOKUP(E1177,Swadesh!$C$6:$D$212,2,FALSE),"")</f>
        <v/>
      </c>
      <c r="D1177" t="s">
        <v>3718</v>
      </c>
      <c r="E1177" s="6" t="s">
        <v>4021</v>
      </c>
      <c r="F1177" s="5">
        <v>18.420000000000002</v>
      </c>
      <c r="G1177">
        <f t="shared" si="18"/>
        <v>3</v>
      </c>
      <c r="H1177" s="3" t="s">
        <v>4020</v>
      </c>
      <c r="I1177" s="4" t="s">
        <v>4019</v>
      </c>
      <c r="J1177" s="3" t="s">
        <v>4018</v>
      </c>
      <c r="K1177" s="4" t="s">
        <v>4017</v>
      </c>
      <c r="L1177" s="3" t="s">
        <v>4016</v>
      </c>
      <c r="M1177" s="4"/>
      <c r="N1177" s="3" t="s">
        <v>4015</v>
      </c>
      <c r="O1177" s="4"/>
      <c r="P1177" t="s">
        <v>907</v>
      </c>
      <c r="Q1177" s="3"/>
      <c r="R1177" s="4"/>
      <c r="S1177" t="s">
        <v>907</v>
      </c>
      <c r="T1177" s="3" t="s">
        <v>3990</v>
      </c>
      <c r="U1177" s="4"/>
      <c r="V1177" s="3" t="s">
        <v>4014</v>
      </c>
      <c r="W1177" s="4"/>
      <c r="X1177" s="3" t="s">
        <v>4013</v>
      </c>
      <c r="Y1177" s="4"/>
      <c r="Z1177" t="s">
        <v>907</v>
      </c>
      <c r="AA1177" s="3"/>
      <c r="AB1177" s="4"/>
      <c r="AC1177" s="3" t="s">
        <v>4012</v>
      </c>
      <c r="AD1177" s="4"/>
      <c r="AE1177" s="3" t="s">
        <v>4011</v>
      </c>
      <c r="AF1177" s="4"/>
      <c r="AG1177" s="3" t="s">
        <v>4010</v>
      </c>
      <c r="AH1177" s="4"/>
      <c r="AI1177" s="3" t="s">
        <v>4009</v>
      </c>
      <c r="AJ1177" s="4"/>
      <c r="AK1177" s="3" t="s">
        <v>4008</v>
      </c>
      <c r="AL1177" s="4" t="s">
        <v>4007</v>
      </c>
      <c r="AM1177" s="3" t="s">
        <v>4006</v>
      </c>
      <c r="AN1177" s="4"/>
      <c r="AO1177" s="3" t="s">
        <v>4005</v>
      </c>
      <c r="AP1177" s="4"/>
      <c r="AQ1177" s="3" t="s">
        <v>4004</v>
      </c>
      <c r="AR1177" s="4"/>
      <c r="AS1177" s="3" t="s">
        <v>4003</v>
      </c>
      <c r="AT1177" s="4"/>
      <c r="AU1177" s="3" t="s">
        <v>4002</v>
      </c>
      <c r="AV1177" s="4" t="s">
        <v>4001</v>
      </c>
      <c r="AW1177" s="3" t="s">
        <v>4000</v>
      </c>
      <c r="AX1177" s="4" t="s">
        <v>3999</v>
      </c>
      <c r="AY1177" s="3" t="s">
        <v>3998</v>
      </c>
      <c r="AZ1177" s="4"/>
      <c r="BA1177" s="3" t="s">
        <v>3997</v>
      </c>
      <c r="BB1177" s="4"/>
      <c r="BC1177" s="3" t="s">
        <v>3996</v>
      </c>
      <c r="BD1177" s="4"/>
      <c r="BE1177" s="3" t="s">
        <v>3995</v>
      </c>
    </row>
    <row r="1178" spans="2:57" customFormat="1">
      <c r="B1178" t="str">
        <f>IFERROR(VLOOKUP(E1178,Swadesh!$C$6:$D$212,2,FALSE),"")</f>
        <v/>
      </c>
      <c r="D1178" t="s">
        <v>3718</v>
      </c>
      <c r="E1178" s="6" t="s">
        <v>3994</v>
      </c>
      <c r="F1178" s="5">
        <v>18.43</v>
      </c>
      <c r="G1178">
        <f t="shared" si="18"/>
        <v>3</v>
      </c>
      <c r="H1178" s="3" t="s">
        <v>3993</v>
      </c>
      <c r="I1178" s="4"/>
      <c r="J1178" s="3" t="s">
        <v>1201</v>
      </c>
      <c r="K1178" s="4"/>
      <c r="L1178" s="3" t="s">
        <v>3992</v>
      </c>
      <c r="M1178" s="4"/>
      <c r="N1178" s="3" t="s">
        <v>3991</v>
      </c>
      <c r="O1178" s="4"/>
      <c r="P1178" t="s">
        <v>907</v>
      </c>
      <c r="Q1178" s="3"/>
      <c r="R1178" s="4"/>
      <c r="S1178" t="s">
        <v>907</v>
      </c>
      <c r="T1178" s="3" t="s">
        <v>3990</v>
      </c>
      <c r="U1178" s="4"/>
      <c r="V1178" s="3" t="s">
        <v>3989</v>
      </c>
      <c r="W1178" s="4"/>
      <c r="X1178" s="3" t="s">
        <v>3988</v>
      </c>
      <c r="Y1178" s="4"/>
      <c r="Z1178" t="s">
        <v>907</v>
      </c>
      <c r="AA1178" s="3" t="s">
        <v>3987</v>
      </c>
      <c r="AB1178" s="4"/>
      <c r="AC1178" s="3" t="s">
        <v>3986</v>
      </c>
      <c r="AD1178" s="4"/>
      <c r="AE1178" s="3" t="s">
        <v>3985</v>
      </c>
      <c r="AF1178" s="4" t="s">
        <v>3984</v>
      </c>
      <c r="AG1178" s="3" t="s">
        <v>3983</v>
      </c>
      <c r="AH1178" s="4"/>
      <c r="AI1178" s="3" t="s">
        <v>3982</v>
      </c>
      <c r="AJ1178" s="4"/>
      <c r="AK1178" s="3" t="s">
        <v>3981</v>
      </c>
      <c r="AL1178" s="4"/>
      <c r="AM1178" s="3" t="s">
        <v>3980</v>
      </c>
      <c r="AN1178" s="4"/>
      <c r="AO1178" s="3" t="s">
        <v>3979</v>
      </c>
      <c r="AP1178" s="4"/>
      <c r="AQ1178" s="3" t="s">
        <v>3978</v>
      </c>
      <c r="AR1178" s="4"/>
      <c r="AS1178" s="3" t="s">
        <v>3977</v>
      </c>
      <c r="AT1178" s="4" t="s">
        <v>3976</v>
      </c>
      <c r="AU1178" s="3" t="s">
        <v>3975</v>
      </c>
      <c r="AV1178" s="4"/>
      <c r="AW1178" s="3" t="s">
        <v>3974</v>
      </c>
      <c r="AX1178" s="4" t="s">
        <v>3973</v>
      </c>
      <c r="AY1178" s="3" t="s">
        <v>3972</v>
      </c>
      <c r="AZ1178" s="4"/>
      <c r="BA1178" s="3" t="s">
        <v>3971</v>
      </c>
      <c r="BB1178" s="4"/>
      <c r="BC1178" s="3" t="s">
        <v>3970</v>
      </c>
      <c r="BD1178" s="4"/>
      <c r="BE1178" s="3" t="s">
        <v>3969</v>
      </c>
    </row>
    <row r="1179" spans="2:57" customFormat="1">
      <c r="B1179" t="str">
        <f>IFERROR(VLOOKUP(E1179,Swadesh!$C$6:$D$212,2,FALSE),"")</f>
        <v/>
      </c>
      <c r="D1179" t="s">
        <v>3718</v>
      </c>
      <c r="E1179" s="6" t="s">
        <v>3968</v>
      </c>
      <c r="F1179" s="5">
        <v>18.440000000000001</v>
      </c>
      <c r="G1179">
        <f t="shared" si="18"/>
        <v>3</v>
      </c>
      <c r="H1179" s="3" t="s">
        <v>3967</v>
      </c>
      <c r="I1179" s="4"/>
      <c r="J1179" s="3" t="s">
        <v>3966</v>
      </c>
      <c r="K1179" s="4" t="s">
        <v>3965</v>
      </c>
      <c r="L1179" s="3" t="s">
        <v>3964</v>
      </c>
      <c r="M1179" s="4"/>
      <c r="N1179" s="3" t="s">
        <v>3963</v>
      </c>
      <c r="O1179" s="4"/>
      <c r="P1179" t="s">
        <v>907</v>
      </c>
      <c r="Q1179" s="3"/>
      <c r="R1179" s="4"/>
      <c r="S1179" t="s">
        <v>907</v>
      </c>
      <c r="T1179" s="3"/>
      <c r="U1179" s="4"/>
      <c r="V1179" s="3" t="s">
        <v>3962</v>
      </c>
      <c r="W1179" s="4"/>
      <c r="X1179" s="3"/>
      <c r="Y1179" s="4"/>
      <c r="Z1179" t="s">
        <v>907</v>
      </c>
      <c r="AA1179" s="3"/>
      <c r="AB1179" s="4"/>
      <c r="AC1179" s="3" t="s">
        <v>3961</v>
      </c>
      <c r="AD1179" s="4"/>
      <c r="AE1179" s="3" t="s">
        <v>3960</v>
      </c>
      <c r="AF1179" s="4"/>
      <c r="AG1179" s="3" t="s">
        <v>3959</v>
      </c>
      <c r="AH1179" s="4"/>
      <c r="AI1179" s="3" t="s">
        <v>3958</v>
      </c>
      <c r="AJ1179" s="4"/>
      <c r="AK1179" s="3" t="s">
        <v>3957</v>
      </c>
      <c r="AL1179" s="4"/>
      <c r="AM1179" s="3" t="s">
        <v>3956</v>
      </c>
      <c r="AN1179" s="4"/>
      <c r="AO1179" s="3" t="s">
        <v>3955</v>
      </c>
      <c r="AP1179" s="4"/>
      <c r="AQ1179" s="3" t="s">
        <v>3954</v>
      </c>
      <c r="AR1179" s="4"/>
      <c r="AS1179" s="3" t="s">
        <v>3953</v>
      </c>
      <c r="AT1179" s="4"/>
      <c r="AU1179" s="3" t="s">
        <v>3952</v>
      </c>
      <c r="AV1179" s="4"/>
      <c r="AW1179" s="3" t="s">
        <v>3951</v>
      </c>
      <c r="AX1179" s="4"/>
      <c r="AY1179" s="3" t="s">
        <v>3950</v>
      </c>
      <c r="AZ1179" s="4"/>
      <c r="BA1179" s="3" t="s">
        <v>3949</v>
      </c>
      <c r="BB1179" s="4"/>
      <c r="BC1179" s="3" t="s">
        <v>3948</v>
      </c>
      <c r="BD1179" s="4"/>
      <c r="BE1179" s="3" t="s">
        <v>3947</v>
      </c>
    </row>
    <row r="1180" spans="2:57" customFormat="1">
      <c r="B1180" t="str">
        <f>IFERROR(VLOOKUP(E1180,Swadesh!$C$6:$D$212,2,FALSE),"")</f>
        <v/>
      </c>
      <c r="D1180" t="s">
        <v>3718</v>
      </c>
      <c r="E1180" s="6" t="s">
        <v>3946</v>
      </c>
      <c r="F1180" s="5">
        <v>18.45</v>
      </c>
      <c r="G1180">
        <f t="shared" si="18"/>
        <v>3</v>
      </c>
      <c r="H1180" s="3" t="s">
        <v>3945</v>
      </c>
      <c r="I1180" s="4"/>
      <c r="J1180" s="3" t="s">
        <v>3944</v>
      </c>
      <c r="K1180" s="4" t="s">
        <v>959</v>
      </c>
      <c r="L1180" s="3" t="s">
        <v>3943</v>
      </c>
      <c r="M1180" s="4"/>
      <c r="N1180" s="3" t="s">
        <v>3942</v>
      </c>
      <c r="O1180" s="4"/>
      <c r="P1180" t="s">
        <v>907</v>
      </c>
      <c r="Q1180" s="3" t="s">
        <v>3941</v>
      </c>
      <c r="R1180" s="4" t="s">
        <v>3940</v>
      </c>
      <c r="S1180" t="s">
        <v>907</v>
      </c>
      <c r="T1180" s="3" t="s">
        <v>3939</v>
      </c>
      <c r="U1180" s="4"/>
      <c r="V1180" s="3" t="s">
        <v>3938</v>
      </c>
      <c r="W1180" s="4"/>
      <c r="X1180" s="3" t="s">
        <v>3937</v>
      </c>
      <c r="Y1180" s="4"/>
      <c r="Z1180" t="s">
        <v>907</v>
      </c>
      <c r="AA1180" s="3"/>
      <c r="AB1180" s="4"/>
      <c r="AC1180" s="3" t="s">
        <v>3936</v>
      </c>
      <c r="AD1180" s="4" t="s">
        <v>3935</v>
      </c>
      <c r="AE1180" s="3" t="s">
        <v>3934</v>
      </c>
      <c r="AF1180" s="4" t="s">
        <v>3933</v>
      </c>
      <c r="AG1180" s="3" t="s">
        <v>3932</v>
      </c>
      <c r="AH1180" s="4"/>
      <c r="AI1180" s="3" t="s">
        <v>3931</v>
      </c>
      <c r="AJ1180" s="4"/>
      <c r="AK1180" s="3" t="s">
        <v>3930</v>
      </c>
      <c r="AL1180" s="4"/>
      <c r="AM1180" s="3" t="s">
        <v>3929</v>
      </c>
      <c r="AN1180" s="4"/>
      <c r="AO1180" s="3" t="s">
        <v>3928</v>
      </c>
      <c r="AP1180" s="4"/>
      <c r="AQ1180" s="3" t="s">
        <v>3927</v>
      </c>
      <c r="AR1180" s="4"/>
      <c r="AS1180" s="3" t="s">
        <v>3926</v>
      </c>
      <c r="AT1180" s="4"/>
      <c r="AU1180" s="3" t="s">
        <v>3925</v>
      </c>
      <c r="AV1180" s="4"/>
      <c r="AW1180" s="3" t="s">
        <v>3924</v>
      </c>
      <c r="AX1180" s="4"/>
      <c r="AY1180" s="3" t="s">
        <v>3923</v>
      </c>
      <c r="AZ1180" s="4"/>
      <c r="BA1180" s="3" t="s">
        <v>3922</v>
      </c>
      <c r="BB1180" s="4"/>
      <c r="BC1180" s="3" t="s">
        <v>3921</v>
      </c>
      <c r="BD1180" s="4"/>
      <c r="BE1180" s="3" t="s">
        <v>3920</v>
      </c>
    </row>
    <row r="1181" spans="2:57" customFormat="1">
      <c r="B1181" t="str">
        <f>IFERROR(VLOOKUP(E1181,Swadesh!$C$6:$D$212,2,FALSE),"")</f>
        <v/>
      </c>
      <c r="D1181" t="s">
        <v>3718</v>
      </c>
      <c r="E1181" s="6" t="s">
        <v>3919</v>
      </c>
      <c r="F1181" s="5">
        <v>18.510000000000002</v>
      </c>
      <c r="G1181">
        <f t="shared" si="18"/>
        <v>3</v>
      </c>
      <c r="H1181" s="3" t="s">
        <v>3918</v>
      </c>
      <c r="I1181" s="4"/>
      <c r="J1181" s="3" t="s">
        <v>3917</v>
      </c>
      <c r="K1181" s="4" t="s">
        <v>1932</v>
      </c>
      <c r="L1181" s="3" t="s">
        <v>3916</v>
      </c>
      <c r="M1181" s="4"/>
      <c r="N1181" s="3" t="s">
        <v>3915</v>
      </c>
      <c r="O1181" s="4"/>
      <c r="P1181" t="s">
        <v>907</v>
      </c>
      <c r="Q1181" s="3"/>
      <c r="R1181" s="4"/>
      <c r="S1181" t="s">
        <v>907</v>
      </c>
      <c r="T1181" s="3"/>
      <c r="U1181" s="4" t="s">
        <v>3914</v>
      </c>
      <c r="V1181" s="3" t="s">
        <v>3913</v>
      </c>
      <c r="W1181" s="4"/>
      <c r="X1181" s="3" t="s">
        <v>3819</v>
      </c>
      <c r="Y1181" s="4"/>
      <c r="Z1181" t="s">
        <v>907</v>
      </c>
      <c r="AA1181" s="3" t="s">
        <v>3912</v>
      </c>
      <c r="AB1181" s="4" t="s">
        <v>3911</v>
      </c>
      <c r="AC1181" s="3" t="s">
        <v>3910</v>
      </c>
      <c r="AD1181" s="4"/>
      <c r="AE1181" s="3" t="s">
        <v>3909</v>
      </c>
      <c r="AF1181" s="4"/>
      <c r="AG1181" s="3" t="s">
        <v>3908</v>
      </c>
      <c r="AH1181" s="4"/>
      <c r="AI1181" s="3" t="s">
        <v>3907</v>
      </c>
      <c r="AJ1181" s="4"/>
      <c r="AK1181" s="3" t="s">
        <v>3906</v>
      </c>
      <c r="AL1181" s="4"/>
      <c r="AM1181" s="3" t="s">
        <v>3905</v>
      </c>
      <c r="AN1181" s="4"/>
      <c r="AO1181" s="3" t="s">
        <v>3904</v>
      </c>
      <c r="AP1181" s="4"/>
      <c r="AQ1181" s="3" t="s">
        <v>3903</v>
      </c>
      <c r="AR1181" s="4"/>
      <c r="AS1181" s="3" t="s">
        <v>3902</v>
      </c>
      <c r="AT1181" s="4" t="s">
        <v>3901</v>
      </c>
      <c r="AU1181" s="3" t="s">
        <v>3900</v>
      </c>
      <c r="AV1181" s="4"/>
      <c r="AW1181" s="3" t="s">
        <v>3899</v>
      </c>
      <c r="AX1181" s="4"/>
      <c r="AY1181" s="3" t="s">
        <v>3898</v>
      </c>
      <c r="AZ1181" s="4"/>
      <c r="BA1181" s="3" t="s">
        <v>3897</v>
      </c>
      <c r="BB1181" s="4"/>
      <c r="BC1181" s="3" t="s">
        <v>3896</v>
      </c>
      <c r="BD1181" s="4"/>
      <c r="BE1181" s="3" t="s">
        <v>3895</v>
      </c>
    </row>
    <row r="1182" spans="2:57" customFormat="1">
      <c r="B1182" t="str">
        <f>IFERROR(VLOOKUP(E1182,Swadesh!$C$6:$D$212,2,FALSE),"")</f>
        <v/>
      </c>
      <c r="D1182" t="s">
        <v>3718</v>
      </c>
      <c r="E1182" s="6" t="s">
        <v>3894</v>
      </c>
      <c r="F1182" s="5">
        <v>18.52</v>
      </c>
      <c r="G1182">
        <f t="shared" si="18"/>
        <v>3</v>
      </c>
      <c r="H1182" s="3" t="s">
        <v>3893</v>
      </c>
      <c r="I1182" s="4"/>
      <c r="J1182" s="3" t="s">
        <v>3892</v>
      </c>
      <c r="K1182" s="4"/>
      <c r="L1182" s="3" t="s">
        <v>3891</v>
      </c>
      <c r="M1182" s="4"/>
      <c r="N1182" s="3" t="s">
        <v>3890</v>
      </c>
      <c r="O1182" s="4"/>
      <c r="P1182" t="s">
        <v>907</v>
      </c>
      <c r="Q1182" s="3"/>
      <c r="R1182" s="4"/>
      <c r="S1182" t="s">
        <v>907</v>
      </c>
      <c r="T1182" s="3"/>
      <c r="U1182" s="4"/>
      <c r="V1182" s="3" t="s">
        <v>3889</v>
      </c>
      <c r="W1182" s="4"/>
      <c r="X1182" s="3" t="s">
        <v>3888</v>
      </c>
      <c r="Y1182" s="4"/>
      <c r="Z1182" t="s">
        <v>907</v>
      </c>
      <c r="AA1182" s="3" t="s">
        <v>3887</v>
      </c>
      <c r="AB1182" s="4" t="s">
        <v>3886</v>
      </c>
      <c r="AC1182" s="3" t="s">
        <v>3885</v>
      </c>
      <c r="AD1182" s="4"/>
      <c r="AE1182" s="3" t="s">
        <v>3884</v>
      </c>
      <c r="AF1182" s="4"/>
      <c r="AG1182" s="3" t="s">
        <v>3883</v>
      </c>
      <c r="AH1182" s="4"/>
      <c r="AI1182" s="3" t="s">
        <v>3882</v>
      </c>
      <c r="AJ1182" s="4"/>
      <c r="AK1182" s="3" t="s">
        <v>3881</v>
      </c>
      <c r="AL1182" s="4"/>
      <c r="AM1182" s="3" t="s">
        <v>3880</v>
      </c>
      <c r="AN1182" s="4"/>
      <c r="AO1182" s="3" t="s">
        <v>3879</v>
      </c>
      <c r="AP1182" s="4"/>
      <c r="AQ1182" s="3" t="s">
        <v>3878</v>
      </c>
      <c r="AR1182" s="4"/>
      <c r="AS1182" s="3" t="s">
        <v>3877</v>
      </c>
      <c r="AT1182" s="4"/>
      <c r="AU1182" s="3" t="s">
        <v>3876</v>
      </c>
      <c r="AV1182" s="4"/>
      <c r="AW1182" s="3" t="s">
        <v>3875</v>
      </c>
      <c r="AX1182" s="4"/>
      <c r="AY1182" s="3" t="s">
        <v>3874</v>
      </c>
      <c r="AZ1182" s="4"/>
      <c r="BA1182" s="3" t="s">
        <v>3873</v>
      </c>
      <c r="BB1182" s="4"/>
      <c r="BC1182" s="3" t="s">
        <v>3872</v>
      </c>
      <c r="BD1182" s="4"/>
      <c r="BE1182" s="3" t="s">
        <v>3871</v>
      </c>
    </row>
    <row r="1183" spans="2:57" customFormat="1">
      <c r="B1183" t="str">
        <f>IFERROR(VLOOKUP(E1183,Swadesh!$C$6:$D$212,2,FALSE),"")</f>
        <v/>
      </c>
      <c r="D1183" t="s">
        <v>3718</v>
      </c>
      <c r="E1183" s="6" t="s">
        <v>3859</v>
      </c>
      <c r="F1183" s="5">
        <v>18.559999999999999</v>
      </c>
      <c r="G1183">
        <f t="shared" si="18"/>
        <v>3</v>
      </c>
      <c r="H1183" s="3" t="s">
        <v>3870</v>
      </c>
      <c r="I1183" s="4" t="s">
        <v>3869</v>
      </c>
      <c r="J1183" s="3" t="s">
        <v>3868</v>
      </c>
      <c r="K1183" s="4" t="s">
        <v>959</v>
      </c>
      <c r="L1183" s="3" t="s">
        <v>3867</v>
      </c>
      <c r="M1183" s="4"/>
      <c r="N1183" s="3" t="s">
        <v>3866</v>
      </c>
      <c r="O1183" s="4"/>
      <c r="P1183" t="s">
        <v>907</v>
      </c>
      <c r="Q1183" s="3"/>
      <c r="R1183" s="4"/>
      <c r="S1183" t="s">
        <v>907</v>
      </c>
      <c r="T1183" s="3"/>
      <c r="U1183" s="4"/>
      <c r="V1183" s="3" t="s">
        <v>3865</v>
      </c>
      <c r="W1183" s="4"/>
      <c r="X1183" s="3" t="s">
        <v>3865</v>
      </c>
      <c r="Y1183" s="4"/>
      <c r="Z1183" t="s">
        <v>907</v>
      </c>
      <c r="AA1183" s="3" t="s">
        <v>3864</v>
      </c>
      <c r="AB1183" s="4" t="s">
        <v>3863</v>
      </c>
      <c r="AC1183" s="3" t="s">
        <v>3862</v>
      </c>
      <c r="AD1183" s="4"/>
      <c r="AE1183" s="3" t="s">
        <v>3861</v>
      </c>
      <c r="AF1183" s="4"/>
      <c r="AG1183" s="3"/>
      <c r="AH1183" s="4"/>
      <c r="AI1183" s="3" t="s">
        <v>3860</v>
      </c>
      <c r="AJ1183" s="4"/>
      <c r="AK1183" s="3" t="s">
        <v>3859</v>
      </c>
      <c r="AL1183" s="4"/>
      <c r="AM1183" s="3" t="s">
        <v>3858</v>
      </c>
      <c r="AN1183" s="4"/>
      <c r="AO1183" s="3"/>
      <c r="AP1183" s="4"/>
      <c r="AQ1183" s="3" t="s">
        <v>3857</v>
      </c>
      <c r="AR1183" s="4"/>
      <c r="AS1183" s="3" t="s">
        <v>923</v>
      </c>
      <c r="AT1183" s="4"/>
      <c r="AU1183" s="3" t="s">
        <v>3856</v>
      </c>
      <c r="AV1183" s="4"/>
      <c r="AW1183" s="3" t="s">
        <v>3855</v>
      </c>
      <c r="AX1183" s="4"/>
      <c r="AY1183" s="3" t="s">
        <v>3854</v>
      </c>
      <c r="AZ1183" s="4"/>
      <c r="BA1183" s="3" t="s">
        <v>3853</v>
      </c>
      <c r="BB1183" s="4"/>
      <c r="BC1183" s="3" t="s">
        <v>3852</v>
      </c>
      <c r="BD1183" s="4"/>
      <c r="BE1183" s="3" t="s">
        <v>3851</v>
      </c>
    </row>
    <row r="1184" spans="2:57" customFormat="1">
      <c r="B1184" t="str">
        <f>IFERROR(VLOOKUP(E1184,Swadesh!$C$6:$D$212,2,FALSE),"")</f>
        <v/>
      </c>
      <c r="D1184" t="s">
        <v>3718</v>
      </c>
      <c r="E1184" s="6" t="s">
        <v>3850</v>
      </c>
      <c r="F1184" s="5">
        <v>18.57</v>
      </c>
      <c r="G1184">
        <f t="shared" si="18"/>
        <v>3</v>
      </c>
      <c r="H1184" s="3" t="s">
        <v>3849</v>
      </c>
      <c r="I1184" s="4"/>
      <c r="J1184" s="3" t="s">
        <v>3848</v>
      </c>
      <c r="K1184" s="4"/>
      <c r="L1184" s="3" t="s">
        <v>3847</v>
      </c>
      <c r="M1184" s="4"/>
      <c r="N1184" s="3" t="s">
        <v>3846</v>
      </c>
      <c r="O1184" s="4"/>
      <c r="P1184" t="s">
        <v>907</v>
      </c>
      <c r="Q1184" s="3"/>
      <c r="R1184" s="4"/>
      <c r="S1184" t="s">
        <v>907</v>
      </c>
      <c r="T1184" s="3"/>
      <c r="U1184" s="4"/>
      <c r="V1184" s="3" t="s">
        <v>3845</v>
      </c>
      <c r="W1184" s="4" t="s">
        <v>3844</v>
      </c>
      <c r="X1184" s="3" t="s">
        <v>3843</v>
      </c>
      <c r="Y1184" s="4" t="s">
        <v>3842</v>
      </c>
      <c r="Z1184" t="s">
        <v>907</v>
      </c>
      <c r="AA1184" s="3"/>
      <c r="AB1184" s="4"/>
      <c r="AC1184" s="3" t="s">
        <v>3841</v>
      </c>
      <c r="AD1184" s="4" t="s">
        <v>3840</v>
      </c>
      <c r="AE1184" s="3" t="s">
        <v>3839</v>
      </c>
      <c r="AF1184" s="4" t="s">
        <v>3838</v>
      </c>
      <c r="AG1184" s="3" t="s">
        <v>3837</v>
      </c>
      <c r="AH1184" s="4"/>
      <c r="AI1184" s="3" t="s">
        <v>3836</v>
      </c>
      <c r="AJ1184" s="4"/>
      <c r="AK1184" s="3" t="s">
        <v>3835</v>
      </c>
      <c r="AL1184" s="4"/>
      <c r="AM1184" s="3" t="s">
        <v>3834</v>
      </c>
      <c r="AN1184" s="4"/>
      <c r="AO1184" s="3" t="s">
        <v>3833</v>
      </c>
      <c r="AP1184" s="4"/>
      <c r="AQ1184" s="3" t="s">
        <v>3832</v>
      </c>
      <c r="AR1184" s="4"/>
      <c r="AS1184" s="3" t="s">
        <v>923</v>
      </c>
      <c r="AT1184" s="4"/>
      <c r="AU1184" s="3" t="s">
        <v>3831</v>
      </c>
      <c r="AV1184" s="4"/>
      <c r="AW1184" s="3" t="s">
        <v>3830</v>
      </c>
      <c r="AX1184" s="4"/>
      <c r="AY1184" s="3" t="s">
        <v>3829</v>
      </c>
      <c r="AZ1184" s="4"/>
      <c r="BA1184" s="3" t="s">
        <v>3828</v>
      </c>
      <c r="BB1184" s="4"/>
      <c r="BC1184" s="3" t="s">
        <v>3827</v>
      </c>
      <c r="BD1184" s="4"/>
      <c r="BE1184" s="3" t="s">
        <v>3826</v>
      </c>
    </row>
    <row r="1185" spans="2:57" customFormat="1">
      <c r="B1185" t="str">
        <f>IFERROR(VLOOKUP(E1185,Swadesh!$C$6:$D$212,2,FALSE),"")</f>
        <v/>
      </c>
      <c r="D1185" t="s">
        <v>3718</v>
      </c>
      <c r="E1185" s="6" t="s">
        <v>3825</v>
      </c>
      <c r="F1185" s="5">
        <v>18.61</v>
      </c>
      <c r="G1185">
        <f t="shared" si="18"/>
        <v>3</v>
      </c>
      <c r="H1185" s="3" t="s">
        <v>3824</v>
      </c>
      <c r="I1185" s="4"/>
      <c r="J1185" s="3" t="s">
        <v>3823</v>
      </c>
      <c r="K1185" s="4" t="s">
        <v>959</v>
      </c>
      <c r="L1185" s="3" t="s">
        <v>3822</v>
      </c>
      <c r="M1185" s="4"/>
      <c r="N1185" s="3" t="s">
        <v>3821</v>
      </c>
      <c r="O1185" s="4"/>
      <c r="P1185" t="s">
        <v>907</v>
      </c>
      <c r="Q1185" s="3"/>
      <c r="R1185" s="4"/>
      <c r="S1185" t="s">
        <v>907</v>
      </c>
      <c r="T1185" s="3"/>
      <c r="U1185" s="4"/>
      <c r="V1185" s="3" t="s">
        <v>3820</v>
      </c>
      <c r="W1185" s="4"/>
      <c r="X1185" s="3" t="s">
        <v>3819</v>
      </c>
      <c r="Y1185" s="4"/>
      <c r="Z1185" t="s">
        <v>907</v>
      </c>
      <c r="AA1185" s="3"/>
      <c r="AB1185" s="4"/>
      <c r="AC1185" s="3" t="s">
        <v>3818</v>
      </c>
      <c r="AD1185" s="4"/>
      <c r="AE1185" s="3" t="s">
        <v>3817</v>
      </c>
      <c r="AF1185" s="4"/>
      <c r="AG1185" s="3" t="s">
        <v>3816</v>
      </c>
      <c r="AH1185" s="4"/>
      <c r="AI1185" s="3" t="s">
        <v>3815</v>
      </c>
      <c r="AJ1185" s="4"/>
      <c r="AK1185" s="3" t="s">
        <v>3814</v>
      </c>
      <c r="AL1185" s="4"/>
      <c r="AM1185" s="3" t="s">
        <v>3813</v>
      </c>
      <c r="AN1185" s="4"/>
      <c r="AO1185" s="3" t="s">
        <v>3812</v>
      </c>
      <c r="AP1185" s="4"/>
      <c r="AQ1185" s="3" t="s">
        <v>3811</v>
      </c>
      <c r="AR1185" s="4"/>
      <c r="AS1185" s="3" t="s">
        <v>3810</v>
      </c>
      <c r="AT1185" s="4" t="s">
        <v>3809</v>
      </c>
      <c r="AU1185" s="3" t="s">
        <v>3808</v>
      </c>
      <c r="AV1185" s="4"/>
      <c r="AW1185" s="3" t="s">
        <v>3807</v>
      </c>
      <c r="AX1185" s="4"/>
      <c r="AY1185" s="3" t="s">
        <v>3806</v>
      </c>
      <c r="AZ1185" s="4"/>
      <c r="BA1185" s="3" t="s">
        <v>3805</v>
      </c>
      <c r="BB1185" s="4"/>
      <c r="BC1185" s="3" t="s">
        <v>3804</v>
      </c>
      <c r="BD1185" s="4"/>
      <c r="BE1185" s="3" t="s">
        <v>3803</v>
      </c>
    </row>
    <row r="1186" spans="2:57" customFormat="1">
      <c r="B1186" t="str">
        <f>IFERROR(VLOOKUP(E1186,Swadesh!$C$6:$D$212,2,FALSE),"")</f>
        <v/>
      </c>
      <c r="D1186" t="s">
        <v>3718</v>
      </c>
      <c r="E1186" s="6" t="s">
        <v>3802</v>
      </c>
      <c r="F1186" s="5">
        <v>18.670000000000002</v>
      </c>
      <c r="G1186">
        <f t="shared" si="18"/>
        <v>3</v>
      </c>
      <c r="H1186" s="3" t="s">
        <v>3801</v>
      </c>
      <c r="I1186" s="4"/>
      <c r="J1186" s="3" t="s">
        <v>923</v>
      </c>
      <c r="K1186" s="4"/>
      <c r="L1186" s="3" t="s">
        <v>3800</v>
      </c>
      <c r="M1186" s="4"/>
      <c r="N1186" s="3" t="s">
        <v>3799</v>
      </c>
      <c r="O1186" s="4"/>
      <c r="P1186" t="s">
        <v>907</v>
      </c>
      <c r="Q1186" s="3"/>
      <c r="R1186" s="4"/>
      <c r="S1186" t="s">
        <v>907</v>
      </c>
      <c r="T1186" s="3"/>
      <c r="U1186" s="4"/>
      <c r="V1186" s="3"/>
      <c r="W1186" s="4"/>
      <c r="X1186" s="3" t="s">
        <v>3798</v>
      </c>
      <c r="Y1186" s="4"/>
      <c r="Z1186" t="s">
        <v>907</v>
      </c>
      <c r="AA1186" s="3"/>
      <c r="AB1186" s="4"/>
      <c r="AC1186" s="3" t="s">
        <v>3797</v>
      </c>
      <c r="AD1186" s="4"/>
      <c r="AE1186" s="3" t="s">
        <v>3796</v>
      </c>
      <c r="AF1186" s="4"/>
      <c r="AG1186" s="3" t="s">
        <v>3795</v>
      </c>
      <c r="AH1186" s="4"/>
      <c r="AI1186" s="3" t="s">
        <v>3794</v>
      </c>
      <c r="AJ1186" s="4"/>
      <c r="AK1186" s="3" t="s">
        <v>3793</v>
      </c>
      <c r="AL1186" s="4"/>
      <c r="AM1186" s="3" t="s">
        <v>3792</v>
      </c>
      <c r="AN1186" s="4"/>
      <c r="AO1186" s="3" t="s">
        <v>3791</v>
      </c>
      <c r="AP1186" s="4"/>
      <c r="AQ1186" s="3" t="s">
        <v>3790</v>
      </c>
      <c r="AR1186" s="4"/>
      <c r="AS1186" s="3" t="s">
        <v>923</v>
      </c>
      <c r="AT1186" s="4"/>
      <c r="AU1186" s="3" t="s">
        <v>3789</v>
      </c>
      <c r="AV1186" s="4"/>
      <c r="AW1186" s="3" t="s">
        <v>3788</v>
      </c>
      <c r="AX1186" s="4"/>
      <c r="AY1186" s="3" t="s">
        <v>3787</v>
      </c>
      <c r="AZ1186" s="4"/>
      <c r="BA1186" s="3" t="s">
        <v>3786</v>
      </c>
      <c r="BB1186" s="4"/>
      <c r="BC1186" s="3" t="s">
        <v>3785</v>
      </c>
      <c r="BD1186" s="4"/>
      <c r="BE1186" s="3" t="s">
        <v>3784</v>
      </c>
    </row>
    <row r="1187" spans="2:57" customFormat="1">
      <c r="B1187" t="str">
        <f>IFERROR(VLOOKUP(E1187,Swadesh!$C$6:$D$212,2,FALSE),"")</f>
        <v/>
      </c>
      <c r="D1187" t="s">
        <v>3718</v>
      </c>
      <c r="E1187" s="6" t="s">
        <v>3783</v>
      </c>
      <c r="F1187" s="5">
        <v>18.71</v>
      </c>
      <c r="G1187">
        <f t="shared" si="18"/>
        <v>3</v>
      </c>
      <c r="H1187" s="3" t="s">
        <v>3782</v>
      </c>
      <c r="I1187" s="4"/>
      <c r="J1187" s="3" t="s">
        <v>3781</v>
      </c>
      <c r="K1187" s="4" t="s">
        <v>959</v>
      </c>
      <c r="L1187" s="3" t="s">
        <v>3780</v>
      </c>
      <c r="M1187" s="4"/>
      <c r="N1187" s="3" t="s">
        <v>3779</v>
      </c>
      <c r="O1187" s="4"/>
      <c r="P1187" t="s">
        <v>907</v>
      </c>
      <c r="Q1187" s="3"/>
      <c r="R1187" s="4"/>
      <c r="S1187" t="s">
        <v>907</v>
      </c>
      <c r="T1187" s="3" t="s">
        <v>3778</v>
      </c>
      <c r="U1187" s="4"/>
      <c r="V1187" s="3" t="s">
        <v>3777</v>
      </c>
      <c r="W1187" s="4"/>
      <c r="X1187" s="3" t="s">
        <v>3776</v>
      </c>
      <c r="Y1187" s="4"/>
      <c r="Z1187" t="s">
        <v>907</v>
      </c>
      <c r="AA1187" s="3" t="s">
        <v>3775</v>
      </c>
      <c r="AB1187" s="4"/>
      <c r="AC1187" s="3" t="s">
        <v>3774</v>
      </c>
      <c r="AD1187" s="4"/>
      <c r="AE1187" s="3" t="s">
        <v>3773</v>
      </c>
      <c r="AF1187" s="4"/>
      <c r="AG1187" s="3"/>
      <c r="AH1187" s="4"/>
      <c r="AI1187" s="3" t="s">
        <v>3772</v>
      </c>
      <c r="AJ1187" s="4"/>
      <c r="AK1187" s="3" t="s">
        <v>3771</v>
      </c>
      <c r="AL1187" s="4"/>
      <c r="AM1187" s="3" t="s">
        <v>3770</v>
      </c>
      <c r="AN1187" s="4"/>
      <c r="AO1187" s="3"/>
      <c r="AP1187" s="4"/>
      <c r="AQ1187" s="3" t="s">
        <v>3769</v>
      </c>
      <c r="AR1187" s="4"/>
      <c r="AS1187" s="3" t="s">
        <v>923</v>
      </c>
      <c r="AT1187" s="4"/>
      <c r="AU1187" s="3" t="s">
        <v>3768</v>
      </c>
      <c r="AV1187" s="4"/>
      <c r="AW1187" s="3" t="s">
        <v>3767</v>
      </c>
      <c r="AX1187" s="4"/>
      <c r="AY1187" s="3" t="s">
        <v>3766</v>
      </c>
      <c r="AZ1187" s="4"/>
      <c r="BA1187" s="3" t="s">
        <v>3765</v>
      </c>
      <c r="BB1187" s="4"/>
      <c r="BC1187" s="3" t="s">
        <v>3764</v>
      </c>
      <c r="BD1187" s="4"/>
      <c r="BE1187" s="3" t="s">
        <v>3763</v>
      </c>
    </row>
    <row r="1188" spans="2:57" customFormat="1">
      <c r="B1188" t="str">
        <f>IFERROR(VLOOKUP(E1188,Swadesh!$C$6:$D$212,2,FALSE),"")</f>
        <v/>
      </c>
      <c r="D1188" t="s">
        <v>3718</v>
      </c>
      <c r="E1188" s="6" t="s">
        <v>3762</v>
      </c>
      <c r="F1188" s="5">
        <v>18.72</v>
      </c>
      <c r="G1188">
        <f t="shared" si="18"/>
        <v>3</v>
      </c>
      <c r="H1188" s="3" t="s">
        <v>3761</v>
      </c>
      <c r="I1188" s="4"/>
      <c r="J1188" s="3" t="s">
        <v>3760</v>
      </c>
      <c r="K1188" s="4" t="s">
        <v>959</v>
      </c>
      <c r="L1188" s="3" t="s">
        <v>3759</v>
      </c>
      <c r="M1188" s="4"/>
      <c r="N1188" s="3" t="s">
        <v>3758</v>
      </c>
      <c r="O1188" s="4"/>
      <c r="P1188" t="s">
        <v>907</v>
      </c>
      <c r="Q1188" s="3"/>
      <c r="R1188" s="4"/>
      <c r="S1188" t="s">
        <v>907</v>
      </c>
      <c r="T1188" s="3" t="s">
        <v>3757</v>
      </c>
      <c r="U1188" s="4"/>
      <c r="V1188" s="3"/>
      <c r="W1188" s="4"/>
      <c r="X1188" s="3" t="s">
        <v>3756</v>
      </c>
      <c r="Y1188" s="4"/>
      <c r="Z1188" t="s">
        <v>907</v>
      </c>
      <c r="AA1188" s="3"/>
      <c r="AB1188" s="4"/>
      <c r="AC1188" s="3" t="s">
        <v>3755</v>
      </c>
      <c r="AD1188" s="4"/>
      <c r="AE1188" s="3" t="s">
        <v>3754</v>
      </c>
      <c r="AF1188" s="4" t="s">
        <v>3753</v>
      </c>
      <c r="AG1188" s="3"/>
      <c r="AH1188" s="4"/>
      <c r="AI1188" s="3" t="s">
        <v>3752</v>
      </c>
      <c r="AJ1188" s="4"/>
      <c r="AK1188" s="3" t="s">
        <v>3751</v>
      </c>
      <c r="AL1188" s="4"/>
      <c r="AM1188" s="3" t="s">
        <v>3750</v>
      </c>
      <c r="AN1188" s="4"/>
      <c r="AO1188" s="3"/>
      <c r="AP1188" s="4"/>
      <c r="AQ1188" s="3" t="s">
        <v>3749</v>
      </c>
      <c r="AR1188" s="4"/>
      <c r="AS1188" s="3" t="s">
        <v>923</v>
      </c>
      <c r="AT1188" s="4"/>
      <c r="AU1188" s="3" t="s">
        <v>3748</v>
      </c>
      <c r="AV1188" s="4"/>
      <c r="AW1188" s="3" t="s">
        <v>3747</v>
      </c>
      <c r="AX1188" s="4"/>
      <c r="AY1188" s="3" t="s">
        <v>3746</v>
      </c>
      <c r="AZ1188" s="4"/>
      <c r="BA1188" s="3" t="s">
        <v>3745</v>
      </c>
      <c r="BB1188" s="4"/>
      <c r="BC1188" s="3" t="s">
        <v>3744</v>
      </c>
      <c r="BD1188" s="4"/>
      <c r="BE1188" s="3" t="s">
        <v>3743</v>
      </c>
    </row>
    <row r="1189" spans="2:57" customFormat="1">
      <c r="B1189" t="str">
        <f>IFERROR(VLOOKUP(E1189,Swadesh!$C$6:$D$212,2,FALSE),"")</f>
        <v/>
      </c>
      <c r="D1189" t="s">
        <v>3718</v>
      </c>
      <c r="E1189" s="6" t="s">
        <v>3742</v>
      </c>
      <c r="F1189" s="5">
        <v>18.73</v>
      </c>
      <c r="G1189">
        <f t="shared" si="18"/>
        <v>3</v>
      </c>
      <c r="H1189" s="3" t="s">
        <v>3741</v>
      </c>
      <c r="I1189" s="4" t="s">
        <v>3740</v>
      </c>
      <c r="J1189" s="3" t="s">
        <v>3739</v>
      </c>
      <c r="K1189" s="4"/>
      <c r="L1189" s="3" t="s">
        <v>3738</v>
      </c>
      <c r="M1189" s="4"/>
      <c r="N1189" s="3" t="s">
        <v>3737</v>
      </c>
      <c r="O1189" s="4"/>
      <c r="P1189" t="s">
        <v>907</v>
      </c>
      <c r="Q1189" s="3"/>
      <c r="R1189" s="4"/>
      <c r="S1189" t="s">
        <v>907</v>
      </c>
      <c r="T1189" s="3" t="s">
        <v>3736</v>
      </c>
      <c r="U1189" s="4" t="s">
        <v>3735</v>
      </c>
      <c r="V1189" s="3" t="s">
        <v>3734</v>
      </c>
      <c r="W1189" s="4"/>
      <c r="X1189" s="3" t="s">
        <v>3733</v>
      </c>
      <c r="Y1189" s="4"/>
      <c r="Z1189" t="s">
        <v>907</v>
      </c>
      <c r="AA1189" s="3"/>
      <c r="AB1189" s="4"/>
      <c r="AC1189" s="3" t="s">
        <v>3732</v>
      </c>
      <c r="AD1189" s="4"/>
      <c r="AE1189" s="3" t="s">
        <v>3731</v>
      </c>
      <c r="AF1189" s="4"/>
      <c r="AG1189" s="3"/>
      <c r="AH1189" s="4"/>
      <c r="AI1189" s="3" t="s">
        <v>3730</v>
      </c>
      <c r="AJ1189" s="4" t="s">
        <v>3729</v>
      </c>
      <c r="AK1189" s="3" t="s">
        <v>3728</v>
      </c>
      <c r="AL1189" s="4"/>
      <c r="AM1189" s="3" t="s">
        <v>3727</v>
      </c>
      <c r="AN1189" s="4"/>
      <c r="AO1189" s="3"/>
      <c r="AP1189" s="4"/>
      <c r="AQ1189" s="3" t="s">
        <v>3726</v>
      </c>
      <c r="AR1189" s="4"/>
      <c r="AS1189" s="3" t="s">
        <v>3725</v>
      </c>
      <c r="AT1189" s="4"/>
      <c r="AU1189" s="3" t="s">
        <v>3724</v>
      </c>
      <c r="AV1189" s="4"/>
      <c r="AW1189" s="3" t="s">
        <v>3723</v>
      </c>
      <c r="AX1189" s="4"/>
      <c r="AY1189" s="3" t="s">
        <v>3722</v>
      </c>
      <c r="AZ1189" s="4"/>
      <c r="BA1189" s="3" t="s">
        <v>3721</v>
      </c>
      <c r="BB1189" s="4"/>
      <c r="BC1189" s="3" t="s">
        <v>3720</v>
      </c>
      <c r="BD1189" s="4"/>
      <c r="BE1189" s="3" t="s">
        <v>3719</v>
      </c>
    </row>
    <row r="1190" spans="2:57" customFormat="1">
      <c r="B1190" t="str">
        <f>IFERROR(VLOOKUP(E1190,Swadesh!$C$6:$D$212,2,FALSE),"")</f>
        <v/>
      </c>
      <c r="D1190" t="s">
        <v>3718</v>
      </c>
      <c r="E1190" s="6" t="s">
        <v>3717</v>
      </c>
      <c r="F1190" s="5">
        <v>18.739999999999998</v>
      </c>
      <c r="G1190">
        <f t="shared" si="18"/>
        <v>3</v>
      </c>
      <c r="H1190" s="3"/>
      <c r="I1190" s="4" t="s">
        <v>3716</v>
      </c>
      <c r="J1190" s="3" t="s">
        <v>3715</v>
      </c>
      <c r="K1190" s="4" t="s">
        <v>1932</v>
      </c>
      <c r="L1190" s="3"/>
      <c r="M1190" s="4"/>
      <c r="N1190" s="3" t="s">
        <v>3714</v>
      </c>
      <c r="O1190" s="4"/>
      <c r="P1190" t="s">
        <v>907</v>
      </c>
      <c r="Q1190" s="3"/>
      <c r="R1190" s="4"/>
      <c r="S1190" t="s">
        <v>907</v>
      </c>
      <c r="T1190" s="3"/>
      <c r="U1190" s="4"/>
      <c r="V1190" s="3" t="s">
        <v>3713</v>
      </c>
      <c r="W1190" s="4"/>
      <c r="X1190" s="3" t="s">
        <v>3712</v>
      </c>
      <c r="Y1190" s="4"/>
      <c r="Z1190" t="s">
        <v>907</v>
      </c>
      <c r="AA1190" s="3" t="s">
        <v>3711</v>
      </c>
      <c r="AB1190" s="4"/>
      <c r="AC1190" s="3" t="s">
        <v>3710</v>
      </c>
      <c r="AD1190" s="4"/>
      <c r="AE1190" s="3" t="s">
        <v>3709</v>
      </c>
      <c r="AF1190" s="4"/>
      <c r="AG1190" s="3"/>
      <c r="AH1190" s="4"/>
      <c r="AI1190" s="3" t="s">
        <v>3708</v>
      </c>
      <c r="AJ1190" s="4"/>
      <c r="AK1190" s="3"/>
      <c r="AL1190" s="4"/>
      <c r="AM1190" s="3" t="s">
        <v>3707</v>
      </c>
      <c r="AN1190" s="4"/>
      <c r="AO1190" s="3"/>
      <c r="AP1190" s="4"/>
      <c r="AQ1190" s="3" t="s">
        <v>3706</v>
      </c>
      <c r="AR1190" s="4"/>
      <c r="AS1190" s="3" t="s">
        <v>923</v>
      </c>
      <c r="AT1190" s="4"/>
      <c r="AU1190" s="3" t="s">
        <v>3705</v>
      </c>
      <c r="AV1190" s="4"/>
      <c r="AW1190" s="3" t="s">
        <v>3704</v>
      </c>
      <c r="AX1190" s="4"/>
      <c r="AY1190" s="3" t="s">
        <v>3703</v>
      </c>
      <c r="AZ1190" s="4"/>
      <c r="BA1190" s="3" t="s">
        <v>3702</v>
      </c>
      <c r="BB1190" s="4"/>
      <c r="BC1190" s="3" t="s">
        <v>3701</v>
      </c>
      <c r="BD1190" s="4"/>
      <c r="BE1190" s="3" t="s">
        <v>1872</v>
      </c>
    </row>
    <row r="1191" spans="2:57" customFormat="1">
      <c r="B1191" t="str">
        <f>IFERROR(VLOOKUP(E1191,Swadesh!$C$6:$D$212,2,FALSE),"")</f>
        <v/>
      </c>
      <c r="D1191" t="s">
        <v>2909</v>
      </c>
      <c r="E1191" s="6" t="s">
        <v>3700</v>
      </c>
      <c r="F1191" s="5">
        <v>19.11</v>
      </c>
      <c r="G1191">
        <f t="shared" si="18"/>
        <v>3</v>
      </c>
      <c r="H1191" s="3" t="s">
        <v>3699</v>
      </c>
      <c r="I1191" s="4"/>
      <c r="J1191" s="3" t="s">
        <v>3698</v>
      </c>
      <c r="K1191" s="4" t="s">
        <v>3697</v>
      </c>
      <c r="L1191" s="3" t="s">
        <v>3696</v>
      </c>
      <c r="M1191" s="4"/>
      <c r="N1191" s="3" t="s">
        <v>3695</v>
      </c>
      <c r="O1191" s="4"/>
      <c r="P1191" t="s">
        <v>907</v>
      </c>
      <c r="Q1191" s="3"/>
      <c r="R1191" s="4" t="s">
        <v>3694</v>
      </c>
      <c r="S1191" t="s">
        <v>907</v>
      </c>
      <c r="T1191" s="3" t="s">
        <v>3693</v>
      </c>
      <c r="U1191" s="4"/>
      <c r="V1191" s="3" t="s">
        <v>3692</v>
      </c>
      <c r="W1191" s="4"/>
      <c r="X1191" s="3" t="s">
        <v>3691</v>
      </c>
      <c r="Y1191" s="4"/>
      <c r="Z1191" t="s">
        <v>907</v>
      </c>
      <c r="AA1191" s="3"/>
      <c r="AB1191" s="4"/>
      <c r="AC1191" s="3" t="s">
        <v>3690</v>
      </c>
      <c r="AD1191" s="4"/>
      <c r="AE1191" s="3" t="s">
        <v>3627</v>
      </c>
      <c r="AF1191" s="4"/>
      <c r="AG1191" s="3" t="s">
        <v>3689</v>
      </c>
      <c r="AH1191" s="4"/>
      <c r="AI1191" s="3" t="s">
        <v>3688</v>
      </c>
      <c r="AJ1191" s="4"/>
      <c r="AK1191" s="3" t="s">
        <v>3672</v>
      </c>
      <c r="AL1191" s="4"/>
      <c r="AM1191" s="3" t="s">
        <v>3687</v>
      </c>
      <c r="AN1191" s="4"/>
      <c r="AO1191" s="3" t="s">
        <v>3686</v>
      </c>
      <c r="AP1191" s="4"/>
      <c r="AQ1191" s="3" t="s">
        <v>3686</v>
      </c>
      <c r="AR1191" s="4"/>
      <c r="AS1191" s="3" t="s">
        <v>3686</v>
      </c>
      <c r="AT1191" s="4"/>
      <c r="AU1191" s="3" t="s">
        <v>3685</v>
      </c>
      <c r="AV1191" s="4"/>
      <c r="AW1191" s="3" t="s">
        <v>3684</v>
      </c>
      <c r="AX1191" s="4"/>
      <c r="AY1191" s="3" t="s">
        <v>3683</v>
      </c>
      <c r="AZ1191" s="4"/>
      <c r="BA1191" s="3" t="s">
        <v>3682</v>
      </c>
      <c r="BB1191" s="4"/>
      <c r="BC1191" s="3" t="s">
        <v>3681</v>
      </c>
      <c r="BD1191" s="4"/>
      <c r="BE1191" s="3" t="s">
        <v>3680</v>
      </c>
    </row>
    <row r="1192" spans="2:57" customFormat="1">
      <c r="B1192" t="str">
        <f>IFERROR(VLOOKUP(E1192,Swadesh!$C$6:$D$212,2,FALSE),"")</f>
        <v/>
      </c>
      <c r="D1192" t="s">
        <v>2909</v>
      </c>
      <c r="E1192" s="6" t="s">
        <v>3679</v>
      </c>
      <c r="F1192" s="5">
        <v>19.12</v>
      </c>
      <c r="G1192">
        <f t="shared" si="18"/>
        <v>3</v>
      </c>
      <c r="H1192" s="3" t="s">
        <v>3678</v>
      </c>
      <c r="I1192" s="4"/>
      <c r="J1192" s="3" t="s">
        <v>923</v>
      </c>
      <c r="K1192" s="4"/>
      <c r="L1192" s="3" t="s">
        <v>3677</v>
      </c>
      <c r="M1192" s="4"/>
      <c r="N1192" s="3" t="s">
        <v>3676</v>
      </c>
      <c r="O1192" s="4"/>
      <c r="P1192" t="s">
        <v>907</v>
      </c>
      <c r="Q1192" s="3"/>
      <c r="R1192" s="4"/>
      <c r="S1192" t="s">
        <v>907</v>
      </c>
      <c r="T1192" s="3"/>
      <c r="U1192" s="4"/>
      <c r="V1192" s="3"/>
      <c r="W1192" s="4"/>
      <c r="X1192" s="3"/>
      <c r="Y1192" s="4"/>
      <c r="Z1192" t="s">
        <v>907</v>
      </c>
      <c r="AA1192" s="3"/>
      <c r="AB1192" s="4"/>
      <c r="AC1192" s="3" t="s">
        <v>3663</v>
      </c>
      <c r="AD1192" s="4"/>
      <c r="AE1192" s="3" t="s">
        <v>3675</v>
      </c>
      <c r="AF1192" s="4"/>
      <c r="AG1192" s="3" t="s">
        <v>3674</v>
      </c>
      <c r="AH1192" s="4"/>
      <c r="AI1192" s="3" t="s">
        <v>3673</v>
      </c>
      <c r="AJ1192" s="4"/>
      <c r="AK1192" s="3" t="s">
        <v>3672</v>
      </c>
      <c r="AL1192" s="4"/>
      <c r="AM1192" s="3" t="s">
        <v>3671</v>
      </c>
      <c r="AN1192" s="4"/>
      <c r="AO1192" s="3" t="s">
        <v>3670</v>
      </c>
      <c r="AP1192" s="4"/>
      <c r="AQ1192" s="3" t="s">
        <v>3669</v>
      </c>
      <c r="AR1192" s="4"/>
      <c r="AS1192" s="3" t="s">
        <v>3668</v>
      </c>
      <c r="AT1192" s="4"/>
      <c r="AU1192" s="3" t="s">
        <v>3667</v>
      </c>
      <c r="AV1192" s="4"/>
      <c r="AW1192" s="3" t="s">
        <v>3666</v>
      </c>
      <c r="AX1192" s="4"/>
      <c r="AY1192" s="3" t="s">
        <v>3665</v>
      </c>
      <c r="AZ1192" s="4"/>
      <c r="BA1192" s="3" t="s">
        <v>3664</v>
      </c>
      <c r="BB1192" s="4"/>
      <c r="BC1192" s="3" t="s">
        <v>3663</v>
      </c>
      <c r="BD1192" s="4"/>
      <c r="BE1192" s="3" t="s">
        <v>3662</v>
      </c>
    </row>
    <row r="1193" spans="2:57" customFormat="1">
      <c r="B1193" t="str">
        <f>IFERROR(VLOOKUP(E1193,Swadesh!$C$6:$D$212,2,FALSE),"")</f>
        <v/>
      </c>
      <c r="D1193" t="s">
        <v>2909</v>
      </c>
      <c r="E1193" s="6" t="s">
        <v>3661</v>
      </c>
      <c r="F1193" s="5">
        <v>19.149999999999999</v>
      </c>
      <c r="G1193">
        <f t="shared" si="18"/>
        <v>3</v>
      </c>
      <c r="H1193" s="3" t="s">
        <v>3660</v>
      </c>
      <c r="I1193" s="4"/>
      <c r="J1193" s="3" t="s">
        <v>3659</v>
      </c>
      <c r="K1193" s="4" t="s">
        <v>1932</v>
      </c>
      <c r="L1193" s="3" t="s">
        <v>3658</v>
      </c>
      <c r="M1193" s="4"/>
      <c r="N1193" s="3" t="s">
        <v>3657</v>
      </c>
      <c r="O1193" s="4"/>
      <c r="P1193" t="s">
        <v>907</v>
      </c>
      <c r="Q1193" s="3"/>
      <c r="R1193" s="4"/>
      <c r="S1193" t="s">
        <v>907</v>
      </c>
      <c r="T1193" s="3"/>
      <c r="U1193" s="4"/>
      <c r="V1193" s="3" t="s">
        <v>3656</v>
      </c>
      <c r="W1193" s="4"/>
      <c r="X1193" s="3" t="s">
        <v>3655</v>
      </c>
      <c r="Y1193" s="4"/>
      <c r="Z1193" t="s">
        <v>907</v>
      </c>
      <c r="AA1193" s="3" t="s">
        <v>3654</v>
      </c>
      <c r="AB1193" s="4"/>
      <c r="AC1193" s="3" t="s">
        <v>3653</v>
      </c>
      <c r="AD1193" s="4"/>
      <c r="AE1193" s="3" t="s">
        <v>3652</v>
      </c>
      <c r="AF1193" s="4"/>
      <c r="AG1193" s="3" t="s">
        <v>3651</v>
      </c>
      <c r="AH1193" s="4"/>
      <c r="AI1193" s="3" t="s">
        <v>3650</v>
      </c>
      <c r="AJ1193" s="4" t="s">
        <v>3649</v>
      </c>
      <c r="AK1193" s="3" t="s">
        <v>3648</v>
      </c>
      <c r="AL1193" s="4" t="s">
        <v>3647</v>
      </c>
      <c r="AM1193" s="3" t="s">
        <v>3646</v>
      </c>
      <c r="AN1193" s="4"/>
      <c r="AO1193" s="3" t="s">
        <v>2478</v>
      </c>
      <c r="AP1193" s="4"/>
      <c r="AQ1193" s="3" t="s">
        <v>3645</v>
      </c>
      <c r="AR1193" s="4"/>
      <c r="AS1193" s="3" t="s">
        <v>3644</v>
      </c>
      <c r="AT1193" s="4"/>
      <c r="AU1193" s="3" t="s">
        <v>3643</v>
      </c>
      <c r="AV1193" s="4"/>
      <c r="AW1193" s="3" t="s">
        <v>3642</v>
      </c>
      <c r="AX1193" s="4"/>
      <c r="AY1193" s="3" t="s">
        <v>3641</v>
      </c>
      <c r="AZ1193" s="4"/>
      <c r="BA1193" s="3" t="s">
        <v>3640</v>
      </c>
      <c r="BB1193" s="4"/>
      <c r="BC1193" s="3" t="s">
        <v>3639</v>
      </c>
      <c r="BD1193" s="4"/>
      <c r="BE1193" s="3" t="s">
        <v>3638</v>
      </c>
    </row>
    <row r="1194" spans="2:57" customFormat="1">
      <c r="B1194" t="str">
        <f>IFERROR(VLOOKUP(E1194,Swadesh!$C$6:$D$212,2,FALSE),"")</f>
        <v/>
      </c>
      <c r="D1194" t="s">
        <v>2909</v>
      </c>
      <c r="E1194" s="6" t="s">
        <v>3623</v>
      </c>
      <c r="F1194" s="5">
        <v>19.16</v>
      </c>
      <c r="G1194">
        <f t="shared" si="18"/>
        <v>3</v>
      </c>
      <c r="H1194" s="3" t="s">
        <v>3637</v>
      </c>
      <c r="I1194" s="4"/>
      <c r="J1194" s="3" t="s">
        <v>3636</v>
      </c>
      <c r="K1194" s="4"/>
      <c r="L1194" s="3" t="s">
        <v>3635</v>
      </c>
      <c r="M1194" s="4"/>
      <c r="N1194" s="3" t="s">
        <v>3634</v>
      </c>
      <c r="O1194" s="4"/>
      <c r="P1194" t="s">
        <v>907</v>
      </c>
      <c r="Q1194" s="3"/>
      <c r="R1194" s="4"/>
      <c r="S1194" t="s">
        <v>907</v>
      </c>
      <c r="T1194" s="3"/>
      <c r="U1194" s="4"/>
      <c r="V1194" s="3" t="s">
        <v>3633</v>
      </c>
      <c r="W1194" s="4" t="s">
        <v>3632</v>
      </c>
      <c r="X1194" s="3" t="s">
        <v>3631</v>
      </c>
      <c r="Y1194" s="4"/>
      <c r="Z1194" t="s">
        <v>907</v>
      </c>
      <c r="AA1194" s="3" t="s">
        <v>3630</v>
      </c>
      <c r="AB1194" s="4" t="s">
        <v>3629</v>
      </c>
      <c r="AC1194" s="3" t="s">
        <v>3628</v>
      </c>
      <c r="AD1194" s="4"/>
      <c r="AE1194" s="3" t="s">
        <v>3627</v>
      </c>
      <c r="AF1194" s="4"/>
      <c r="AG1194" s="3" t="s">
        <v>3626</v>
      </c>
      <c r="AH1194" s="4"/>
      <c r="AI1194" s="3" t="s">
        <v>3625</v>
      </c>
      <c r="AJ1194" s="4"/>
      <c r="AK1194" s="3" t="s">
        <v>3624</v>
      </c>
      <c r="AL1194" s="4"/>
      <c r="AM1194" s="3" t="s">
        <v>3623</v>
      </c>
      <c r="AN1194" s="4"/>
      <c r="AO1194" s="3" t="s">
        <v>3622</v>
      </c>
      <c r="AP1194" s="4"/>
      <c r="AQ1194" s="3" t="s">
        <v>3621</v>
      </c>
      <c r="AR1194" s="4"/>
      <c r="AS1194" s="3" t="s">
        <v>3620</v>
      </c>
      <c r="AT1194" s="4"/>
      <c r="AU1194" s="3" t="s">
        <v>3619</v>
      </c>
      <c r="AV1194" s="4"/>
      <c r="AW1194" s="3" t="s">
        <v>3618</v>
      </c>
      <c r="AX1194" s="4"/>
      <c r="AY1194" s="3" t="s">
        <v>3617</v>
      </c>
      <c r="AZ1194" s="4"/>
      <c r="BA1194" s="3" t="s">
        <v>3616</v>
      </c>
      <c r="BB1194" s="4"/>
      <c r="BC1194" s="3" t="s">
        <v>3615</v>
      </c>
      <c r="BD1194" s="4"/>
      <c r="BE1194" s="3" t="s">
        <v>3614</v>
      </c>
    </row>
    <row r="1195" spans="2:57" customFormat="1">
      <c r="B1195" t="str">
        <f>IFERROR(VLOOKUP(E1195,Swadesh!$C$6:$D$212,2,FALSE),"")</f>
        <v/>
      </c>
      <c r="D1195" t="s">
        <v>2909</v>
      </c>
      <c r="E1195" s="6" t="s">
        <v>3613</v>
      </c>
      <c r="F1195" s="5">
        <v>19.170000000000002</v>
      </c>
      <c r="G1195">
        <f t="shared" si="18"/>
        <v>3</v>
      </c>
      <c r="H1195" s="3" t="s">
        <v>3612</v>
      </c>
      <c r="I1195" s="4"/>
      <c r="J1195" s="3" t="s">
        <v>3611</v>
      </c>
      <c r="K1195" s="4" t="s">
        <v>1129</v>
      </c>
      <c r="L1195" s="3" t="s">
        <v>3610</v>
      </c>
      <c r="M1195" s="4"/>
      <c r="N1195" s="3" t="s">
        <v>3609</v>
      </c>
      <c r="O1195" s="4"/>
      <c r="P1195" t="s">
        <v>907</v>
      </c>
      <c r="Q1195" s="3"/>
      <c r="R1195" s="4"/>
      <c r="S1195" t="s">
        <v>907</v>
      </c>
      <c r="T1195" s="3" t="s">
        <v>3608</v>
      </c>
      <c r="U1195" s="4"/>
      <c r="V1195" s="3" t="s">
        <v>3607</v>
      </c>
      <c r="W1195" s="4"/>
      <c r="X1195" s="3" t="s">
        <v>3606</v>
      </c>
      <c r="Y1195" s="4"/>
      <c r="Z1195" t="s">
        <v>907</v>
      </c>
      <c r="AA1195" s="3"/>
      <c r="AB1195" s="4"/>
      <c r="AC1195" s="3" t="s">
        <v>3605</v>
      </c>
      <c r="AD1195" s="4"/>
      <c r="AE1195" s="3" t="s">
        <v>3604</v>
      </c>
      <c r="AF1195" s="4" t="s">
        <v>3603</v>
      </c>
      <c r="AG1195" s="3" t="s">
        <v>3602</v>
      </c>
      <c r="AH1195" s="4"/>
      <c r="AI1195" s="3" t="s">
        <v>3601</v>
      </c>
      <c r="AJ1195" s="4"/>
      <c r="AK1195" s="3" t="s">
        <v>3600</v>
      </c>
      <c r="AL1195" s="4" t="s">
        <v>3599</v>
      </c>
      <c r="AM1195" s="3" t="s">
        <v>3598</v>
      </c>
      <c r="AN1195" s="4"/>
      <c r="AO1195" s="3" t="s">
        <v>3597</v>
      </c>
      <c r="AP1195" s="4"/>
      <c r="AQ1195" s="3" t="s">
        <v>3596</v>
      </c>
      <c r="AR1195" s="4"/>
      <c r="AS1195" s="3" t="s">
        <v>3595</v>
      </c>
      <c r="AT1195" s="4"/>
      <c r="AU1195" s="3" t="s">
        <v>3594</v>
      </c>
      <c r="AV1195" s="4"/>
      <c r="AW1195" s="3" t="s">
        <v>3593</v>
      </c>
      <c r="AX1195" s="4"/>
      <c r="AY1195" s="3" t="s">
        <v>3592</v>
      </c>
      <c r="AZ1195" s="4"/>
      <c r="BA1195" s="3" t="s">
        <v>3591</v>
      </c>
      <c r="BB1195" s="4"/>
      <c r="BC1195" s="3" t="s">
        <v>3590</v>
      </c>
      <c r="BD1195" s="4"/>
      <c r="BE1195" s="3" t="s">
        <v>3589</v>
      </c>
    </row>
    <row r="1196" spans="2:57" customFormat="1">
      <c r="B1196" t="str">
        <f>IFERROR(VLOOKUP(E1196,Swadesh!$C$6:$D$212,2,FALSE),"")</f>
        <v/>
      </c>
      <c r="D1196" t="s">
        <v>2909</v>
      </c>
      <c r="E1196" s="6" t="s">
        <v>3588</v>
      </c>
      <c r="F1196" s="5">
        <v>19.21</v>
      </c>
      <c r="G1196">
        <f t="shared" si="18"/>
        <v>3</v>
      </c>
      <c r="H1196" s="3" t="s">
        <v>3587</v>
      </c>
      <c r="I1196" s="4"/>
      <c r="J1196" s="3" t="s">
        <v>3586</v>
      </c>
      <c r="K1196" s="4" t="s">
        <v>959</v>
      </c>
      <c r="L1196" s="3" t="s">
        <v>3585</v>
      </c>
      <c r="M1196" s="4"/>
      <c r="N1196" s="3" t="s">
        <v>3584</v>
      </c>
      <c r="O1196" s="4"/>
      <c r="P1196" t="s">
        <v>907</v>
      </c>
      <c r="Q1196" s="3"/>
      <c r="R1196" s="4"/>
      <c r="S1196" t="s">
        <v>907</v>
      </c>
      <c r="T1196" s="3"/>
      <c r="U1196" s="4"/>
      <c r="V1196" s="3" t="s">
        <v>3583</v>
      </c>
      <c r="W1196" s="4"/>
      <c r="X1196" s="3" t="s">
        <v>3582</v>
      </c>
      <c r="Y1196" s="4"/>
      <c r="Z1196" t="s">
        <v>907</v>
      </c>
      <c r="AA1196" s="3" t="s">
        <v>3581</v>
      </c>
      <c r="AB1196" s="4"/>
      <c r="AC1196" s="3" t="s">
        <v>3580</v>
      </c>
      <c r="AD1196" s="4"/>
      <c r="AE1196" s="3" t="s">
        <v>3579</v>
      </c>
      <c r="AF1196" s="4"/>
      <c r="AG1196" s="3" t="s">
        <v>3578</v>
      </c>
      <c r="AH1196" s="4"/>
      <c r="AI1196" s="3" t="s">
        <v>3577</v>
      </c>
      <c r="AJ1196" s="4"/>
      <c r="AK1196" s="3" t="s">
        <v>3576</v>
      </c>
      <c r="AL1196" s="4" t="s">
        <v>3575</v>
      </c>
      <c r="AM1196" s="3" t="s">
        <v>3574</v>
      </c>
      <c r="AN1196" s="4"/>
      <c r="AO1196" s="3" t="s">
        <v>3573</v>
      </c>
      <c r="AP1196" s="4"/>
      <c r="AQ1196" s="3" t="s">
        <v>3572</v>
      </c>
      <c r="AR1196" s="4"/>
      <c r="AS1196" s="3" t="s">
        <v>3571</v>
      </c>
      <c r="AT1196" s="4" t="s">
        <v>3570</v>
      </c>
      <c r="AU1196" s="3" t="s">
        <v>3569</v>
      </c>
      <c r="AV1196" s="4"/>
      <c r="AW1196" s="3" t="s">
        <v>3568</v>
      </c>
      <c r="AX1196" s="4"/>
      <c r="AY1196" s="3" t="s">
        <v>3567</v>
      </c>
      <c r="AZ1196" s="4"/>
      <c r="BA1196" s="3" t="s">
        <v>3566</v>
      </c>
      <c r="BB1196" s="4"/>
      <c r="BC1196" s="3" t="s">
        <v>3565</v>
      </c>
      <c r="BD1196" s="4" t="s">
        <v>3564</v>
      </c>
      <c r="BE1196" s="3" t="s">
        <v>3563</v>
      </c>
    </row>
    <row r="1197" spans="2:57" customFormat="1">
      <c r="B1197" t="str">
        <f>IFERROR(VLOOKUP(E1197,Swadesh!$C$6:$D$212,2,FALSE),"")</f>
        <v/>
      </c>
      <c r="D1197" t="s">
        <v>2909</v>
      </c>
      <c r="E1197" s="6" t="s">
        <v>3562</v>
      </c>
      <c r="F1197" s="5">
        <v>19.23</v>
      </c>
      <c r="G1197">
        <f t="shared" si="18"/>
        <v>3</v>
      </c>
      <c r="H1197" s="3" t="s">
        <v>3561</v>
      </c>
      <c r="I1197" s="4" t="s">
        <v>3560</v>
      </c>
      <c r="J1197" s="3" t="s">
        <v>3559</v>
      </c>
      <c r="K1197" s="4" t="s">
        <v>959</v>
      </c>
      <c r="L1197" s="3" t="s">
        <v>3558</v>
      </c>
      <c r="M1197" s="4"/>
      <c r="N1197" s="3" t="s">
        <v>3557</v>
      </c>
      <c r="O1197" s="4"/>
      <c r="P1197" t="s">
        <v>907</v>
      </c>
      <c r="Q1197" s="3"/>
      <c r="R1197" s="4"/>
      <c r="S1197" t="s">
        <v>907</v>
      </c>
      <c r="T1197" s="3"/>
      <c r="U1197" s="4"/>
      <c r="V1197" s="3" t="s">
        <v>3556</v>
      </c>
      <c r="W1197" s="4"/>
      <c r="X1197" s="3" t="s">
        <v>3555</v>
      </c>
      <c r="Y1197" s="4"/>
      <c r="Z1197" t="s">
        <v>907</v>
      </c>
      <c r="AA1197" s="3"/>
      <c r="AB1197" s="4"/>
      <c r="AC1197" s="3" t="s">
        <v>3550</v>
      </c>
      <c r="AD1197" s="4"/>
      <c r="AE1197" s="3" t="s">
        <v>3554</v>
      </c>
      <c r="AF1197" s="4"/>
      <c r="AG1197" s="3" t="s">
        <v>3553</v>
      </c>
      <c r="AH1197" s="4"/>
      <c r="AI1197" s="3" t="s">
        <v>3552</v>
      </c>
      <c r="AJ1197" s="4" t="s">
        <v>3551</v>
      </c>
      <c r="AK1197" s="3"/>
      <c r="AL1197" s="4"/>
      <c r="AM1197" s="3" t="s">
        <v>3550</v>
      </c>
      <c r="AN1197" s="4"/>
      <c r="AO1197" s="3" t="s">
        <v>3549</v>
      </c>
      <c r="AP1197" s="4"/>
      <c r="AQ1197" s="3" t="s">
        <v>3548</v>
      </c>
      <c r="AR1197" s="4" t="s">
        <v>3547</v>
      </c>
      <c r="AS1197" s="3" t="s">
        <v>3546</v>
      </c>
      <c r="AT1197" s="4"/>
      <c r="AU1197" s="3" t="s">
        <v>3545</v>
      </c>
      <c r="AV1197" s="4"/>
      <c r="AW1197" s="3" t="s">
        <v>3544</v>
      </c>
      <c r="AX1197" s="4"/>
      <c r="AY1197" s="3" t="s">
        <v>3543</v>
      </c>
      <c r="AZ1197" s="4"/>
      <c r="BA1197" s="3" t="s">
        <v>3542</v>
      </c>
      <c r="BB1197" s="4"/>
      <c r="BC1197" s="3" t="s">
        <v>3541</v>
      </c>
      <c r="BD1197" s="4"/>
      <c r="BE1197" s="3" t="s">
        <v>3540</v>
      </c>
    </row>
    <row r="1198" spans="2:57" customFormat="1">
      <c r="B1198" t="str">
        <f>IFERROR(VLOOKUP(E1198,Swadesh!$C$6:$D$212,2,FALSE),"")</f>
        <v/>
      </c>
      <c r="D1198" t="s">
        <v>2909</v>
      </c>
      <c r="E1198" s="6" t="s">
        <v>3539</v>
      </c>
      <c r="F1198" s="5">
        <v>19.239999999999998</v>
      </c>
      <c r="G1198">
        <f t="shared" si="18"/>
        <v>3</v>
      </c>
      <c r="H1198" s="3" t="s">
        <v>3538</v>
      </c>
      <c r="I1198" s="4" t="s">
        <v>3537</v>
      </c>
      <c r="J1198" s="3" t="s">
        <v>3536</v>
      </c>
      <c r="K1198" s="4" t="s">
        <v>959</v>
      </c>
      <c r="L1198" s="3" t="s">
        <v>3535</v>
      </c>
      <c r="M1198" s="4"/>
      <c r="N1198" s="3" t="s">
        <v>3534</v>
      </c>
      <c r="O1198" s="4"/>
      <c r="P1198" t="s">
        <v>907</v>
      </c>
      <c r="Q1198" s="3"/>
      <c r="R1198" s="4"/>
      <c r="S1198" t="s">
        <v>907</v>
      </c>
      <c r="T1198" s="3" t="s">
        <v>3533</v>
      </c>
      <c r="U1198" s="4"/>
      <c r="V1198" s="3" t="s">
        <v>3532</v>
      </c>
      <c r="W1198" s="4"/>
      <c r="X1198" s="3" t="s">
        <v>3531</v>
      </c>
      <c r="Y1198" s="4"/>
      <c r="Z1198" t="s">
        <v>907</v>
      </c>
      <c r="AA1198" s="3" t="s">
        <v>3530</v>
      </c>
      <c r="AB1198" s="4" t="s">
        <v>3529</v>
      </c>
      <c r="AC1198" s="3" t="s">
        <v>3528</v>
      </c>
      <c r="AD1198" s="4" t="s">
        <v>3527</v>
      </c>
      <c r="AE1198" s="3" t="s">
        <v>3526</v>
      </c>
      <c r="AF1198" s="4"/>
      <c r="AG1198" s="3"/>
      <c r="AH1198" s="4"/>
      <c r="AI1198" s="3" t="s">
        <v>3525</v>
      </c>
      <c r="AJ1198" s="4"/>
      <c r="AK1198" s="3"/>
      <c r="AL1198" s="4"/>
      <c r="AM1198" s="3" t="s">
        <v>3524</v>
      </c>
      <c r="AN1198" s="4"/>
      <c r="AO1198" s="3"/>
      <c r="AP1198" s="4"/>
      <c r="AQ1198" s="3" t="s">
        <v>3523</v>
      </c>
      <c r="AR1198" s="4"/>
      <c r="AS1198" s="3" t="s">
        <v>923</v>
      </c>
      <c r="AT1198" s="4"/>
      <c r="AU1198" s="3" t="s">
        <v>3522</v>
      </c>
      <c r="AV1198" s="4"/>
      <c r="AW1198" s="3" t="s">
        <v>3521</v>
      </c>
      <c r="AX1198" s="4"/>
      <c r="AY1198" s="3" t="s">
        <v>3520</v>
      </c>
      <c r="AZ1198" s="4"/>
      <c r="BA1198" s="3" t="s">
        <v>3519</v>
      </c>
      <c r="BB1198" s="4"/>
      <c r="BC1198" s="3" t="s">
        <v>3518</v>
      </c>
      <c r="BD1198" s="4"/>
      <c r="BE1198" s="3" t="s">
        <v>3517</v>
      </c>
    </row>
    <row r="1199" spans="2:57" customFormat="1">
      <c r="B1199" t="str">
        <f>IFERROR(VLOOKUP(E1199,Swadesh!$C$6:$D$212,2,FALSE),"")</f>
        <v/>
      </c>
      <c r="D1199" t="s">
        <v>2909</v>
      </c>
      <c r="E1199" s="6" t="s">
        <v>3516</v>
      </c>
      <c r="F1199" s="5">
        <v>19.25</v>
      </c>
      <c r="G1199">
        <f t="shared" si="18"/>
        <v>3</v>
      </c>
      <c r="H1199" s="3" t="s">
        <v>3515</v>
      </c>
      <c r="I1199" s="4"/>
      <c r="J1199" s="3" t="s">
        <v>3514</v>
      </c>
      <c r="K1199" s="4"/>
      <c r="L1199" s="3"/>
      <c r="M1199" s="4"/>
      <c r="N1199" s="3" t="s">
        <v>3513</v>
      </c>
      <c r="O1199" s="4"/>
      <c r="P1199" t="s">
        <v>907</v>
      </c>
      <c r="Q1199" s="3" t="s">
        <v>3512</v>
      </c>
      <c r="R1199" s="4"/>
      <c r="S1199" t="s">
        <v>907</v>
      </c>
      <c r="T1199" s="3" t="s">
        <v>3511</v>
      </c>
      <c r="U1199" s="4" t="s">
        <v>3510</v>
      </c>
      <c r="V1199" s="3" t="s">
        <v>3509</v>
      </c>
      <c r="W1199" s="4"/>
      <c r="X1199" s="3" t="s">
        <v>3508</v>
      </c>
      <c r="Y1199" s="4"/>
      <c r="Z1199" t="s">
        <v>907</v>
      </c>
      <c r="AA1199" s="3" t="s">
        <v>3507</v>
      </c>
      <c r="AB1199" s="4"/>
      <c r="AC1199" s="3" t="s">
        <v>3506</v>
      </c>
      <c r="AD1199" s="4"/>
      <c r="AE1199" s="3" t="s">
        <v>3505</v>
      </c>
      <c r="AF1199" s="4"/>
      <c r="AG1199" s="3"/>
      <c r="AH1199" s="4"/>
      <c r="AI1199" s="3" t="s">
        <v>3504</v>
      </c>
      <c r="AJ1199" s="4"/>
      <c r="AK1199" s="3" t="s">
        <v>3503</v>
      </c>
      <c r="AL1199" s="4"/>
      <c r="AM1199" s="3" t="s">
        <v>3502</v>
      </c>
      <c r="AN1199" s="4"/>
      <c r="AO1199" s="3"/>
      <c r="AP1199" s="4"/>
      <c r="AQ1199" s="3" t="s">
        <v>3501</v>
      </c>
      <c r="AR1199" s="4"/>
      <c r="AS1199" s="3" t="s">
        <v>3500</v>
      </c>
      <c r="AT1199" s="4"/>
      <c r="AU1199" s="3" t="s">
        <v>3499</v>
      </c>
      <c r="AV1199" s="4"/>
      <c r="AW1199" s="3" t="s">
        <v>3498</v>
      </c>
      <c r="AX1199" s="4"/>
      <c r="AY1199" s="3" t="s">
        <v>3497</v>
      </c>
      <c r="AZ1199" s="4"/>
      <c r="BA1199" s="3" t="s">
        <v>3496</v>
      </c>
      <c r="BB1199" s="4"/>
      <c r="BC1199" s="3" t="s">
        <v>3495</v>
      </c>
      <c r="BD1199" s="4"/>
      <c r="BE1199" s="3" t="s">
        <v>3494</v>
      </c>
    </row>
    <row r="1200" spans="2:57" customFormat="1">
      <c r="B1200" t="str">
        <f>IFERROR(VLOOKUP(E1200,Swadesh!$C$6:$D$212,2,FALSE),"")</f>
        <v/>
      </c>
      <c r="D1200" t="s">
        <v>2909</v>
      </c>
      <c r="E1200" s="6" t="s">
        <v>3493</v>
      </c>
      <c r="F1200" s="5">
        <v>19.309999999999999</v>
      </c>
      <c r="G1200">
        <f t="shared" si="18"/>
        <v>3</v>
      </c>
      <c r="H1200" s="3" t="s">
        <v>3492</v>
      </c>
      <c r="I1200" s="4"/>
      <c r="J1200" s="3" t="s">
        <v>3491</v>
      </c>
      <c r="K1200" s="4" t="s">
        <v>959</v>
      </c>
      <c r="L1200" s="3" t="s">
        <v>3490</v>
      </c>
      <c r="M1200" s="4"/>
      <c r="N1200" s="3" t="s">
        <v>3489</v>
      </c>
      <c r="O1200" s="4"/>
      <c r="P1200" t="s">
        <v>907</v>
      </c>
      <c r="Q1200" s="3"/>
      <c r="R1200" s="4"/>
      <c r="S1200" t="s">
        <v>907</v>
      </c>
      <c r="T1200" s="3" t="s">
        <v>3488</v>
      </c>
      <c r="U1200" s="4"/>
      <c r="V1200" s="3" t="s">
        <v>3487</v>
      </c>
      <c r="W1200" s="4" t="s">
        <v>3486</v>
      </c>
      <c r="X1200" s="3" t="s">
        <v>3485</v>
      </c>
      <c r="Y1200" s="4"/>
      <c r="Z1200" t="s">
        <v>907</v>
      </c>
      <c r="AA1200" s="3" t="s">
        <v>3484</v>
      </c>
      <c r="AB1200" s="4" t="s">
        <v>3483</v>
      </c>
      <c r="AC1200" s="3" t="s">
        <v>3482</v>
      </c>
      <c r="AD1200" s="4" t="s">
        <v>3481</v>
      </c>
      <c r="AE1200" s="3" t="s">
        <v>3480</v>
      </c>
      <c r="AF1200" s="4"/>
      <c r="AG1200" s="3" t="s">
        <v>3479</v>
      </c>
      <c r="AH1200" s="4"/>
      <c r="AI1200" s="3" t="s">
        <v>3478</v>
      </c>
      <c r="AJ1200" s="4"/>
      <c r="AK1200" s="3" t="s">
        <v>3477</v>
      </c>
      <c r="AL1200" s="4"/>
      <c r="AM1200" s="3" t="s">
        <v>3476</v>
      </c>
      <c r="AN1200" s="4"/>
      <c r="AO1200" s="3" t="s">
        <v>3475</v>
      </c>
      <c r="AP1200" s="4"/>
      <c r="AQ1200" s="3" t="s">
        <v>3474</v>
      </c>
      <c r="AR1200" s="4"/>
      <c r="AS1200" s="3" t="s">
        <v>3473</v>
      </c>
      <c r="AT1200" s="4"/>
      <c r="AU1200" s="3" t="s">
        <v>3472</v>
      </c>
      <c r="AV1200" s="4"/>
      <c r="AW1200" s="3" t="s">
        <v>3471</v>
      </c>
      <c r="AX1200" s="4"/>
      <c r="AY1200" s="3" t="s">
        <v>3470</v>
      </c>
      <c r="AZ1200" s="4"/>
      <c r="BA1200" s="3" t="s">
        <v>3469</v>
      </c>
      <c r="BB1200" s="4"/>
      <c r="BC1200" s="3" t="s">
        <v>3468</v>
      </c>
      <c r="BD1200" s="4" t="s">
        <v>3467</v>
      </c>
      <c r="BE1200" s="3" t="s">
        <v>3466</v>
      </c>
    </row>
    <row r="1201" spans="2:57" customFormat="1">
      <c r="B1201" t="str">
        <f>IFERROR(VLOOKUP(E1201,Swadesh!$C$6:$D$212,2,FALSE),"")</f>
        <v/>
      </c>
      <c r="D1201" t="s">
        <v>2909</v>
      </c>
      <c r="E1201" s="6" t="s">
        <v>3465</v>
      </c>
      <c r="F1201" s="5">
        <v>19.32</v>
      </c>
      <c r="G1201">
        <f t="shared" si="18"/>
        <v>3</v>
      </c>
      <c r="H1201" s="3" t="s">
        <v>3464</v>
      </c>
      <c r="I1201" s="4"/>
      <c r="J1201" s="3" t="s">
        <v>3463</v>
      </c>
      <c r="K1201" s="4" t="s">
        <v>3462</v>
      </c>
      <c r="L1201" s="3" t="s">
        <v>3461</v>
      </c>
      <c r="M1201" s="4"/>
      <c r="N1201" s="3" t="s">
        <v>3460</v>
      </c>
      <c r="O1201" s="4"/>
      <c r="P1201" t="s">
        <v>907</v>
      </c>
      <c r="Q1201" s="3"/>
      <c r="R1201" s="4"/>
      <c r="S1201" t="s">
        <v>907</v>
      </c>
      <c r="T1201" s="3"/>
      <c r="U1201" s="4"/>
      <c r="V1201" s="3" t="s">
        <v>3459</v>
      </c>
      <c r="W1201" s="4"/>
      <c r="X1201" s="3" t="s">
        <v>3458</v>
      </c>
      <c r="Y1201" s="4"/>
      <c r="Z1201" t="s">
        <v>907</v>
      </c>
      <c r="AA1201" s="3"/>
      <c r="AB1201" s="4"/>
      <c r="AC1201" s="3" t="s">
        <v>3457</v>
      </c>
      <c r="AD1201" s="4" t="s">
        <v>3456</v>
      </c>
      <c r="AE1201" s="3" t="s">
        <v>3455</v>
      </c>
      <c r="AF1201" s="4"/>
      <c r="AG1201" s="3" t="s">
        <v>3454</v>
      </c>
      <c r="AH1201" s="4"/>
      <c r="AI1201" s="3" t="s">
        <v>3453</v>
      </c>
      <c r="AJ1201" s="4"/>
      <c r="AK1201" s="3" t="s">
        <v>3452</v>
      </c>
      <c r="AL1201" s="4"/>
      <c r="AM1201" s="3" t="s">
        <v>3451</v>
      </c>
      <c r="AN1201" s="4"/>
      <c r="AO1201" s="3" t="s">
        <v>3450</v>
      </c>
      <c r="AP1201" s="4"/>
      <c r="AQ1201" s="3" t="s">
        <v>3449</v>
      </c>
      <c r="AR1201" s="4"/>
      <c r="AS1201" s="3" t="s">
        <v>3448</v>
      </c>
      <c r="AT1201" s="4"/>
      <c r="AU1201" s="3" t="s">
        <v>3447</v>
      </c>
      <c r="AV1201" s="4"/>
      <c r="AW1201" s="3" t="s">
        <v>3446</v>
      </c>
      <c r="AX1201" s="4"/>
      <c r="AY1201" s="3" t="s">
        <v>3445</v>
      </c>
      <c r="AZ1201" s="4"/>
      <c r="BA1201" s="3" t="s">
        <v>3444</v>
      </c>
      <c r="BB1201" s="4"/>
      <c r="BC1201" s="3" t="s">
        <v>3443</v>
      </c>
      <c r="BD1201" s="4"/>
      <c r="BE1201" s="3" t="s">
        <v>3442</v>
      </c>
    </row>
    <row r="1202" spans="2:57" customFormat="1">
      <c r="B1202" t="str">
        <f>IFERROR(VLOOKUP(E1202,Swadesh!$C$6:$D$212,2,FALSE),"")</f>
        <v/>
      </c>
      <c r="D1202" t="s">
        <v>2909</v>
      </c>
      <c r="E1202" s="6" t="s">
        <v>3441</v>
      </c>
      <c r="F1202" s="5">
        <v>19.329999999999998</v>
      </c>
      <c r="G1202">
        <f t="shared" si="18"/>
        <v>3</v>
      </c>
      <c r="H1202" s="3" t="s">
        <v>3440</v>
      </c>
      <c r="I1202" s="4"/>
      <c r="J1202" s="3" t="s">
        <v>3439</v>
      </c>
      <c r="K1202" s="4" t="s">
        <v>959</v>
      </c>
      <c r="L1202" s="3" t="s">
        <v>3438</v>
      </c>
      <c r="M1202" s="4"/>
      <c r="N1202" s="3" t="s">
        <v>3437</v>
      </c>
      <c r="O1202" s="4"/>
      <c r="P1202" t="s">
        <v>907</v>
      </c>
      <c r="Q1202" s="3"/>
      <c r="R1202" s="4"/>
      <c r="S1202" t="s">
        <v>907</v>
      </c>
      <c r="T1202" s="3"/>
      <c r="U1202" s="4"/>
      <c r="V1202" s="3" t="s">
        <v>3436</v>
      </c>
      <c r="W1202" s="4"/>
      <c r="X1202" s="3" t="s">
        <v>3435</v>
      </c>
      <c r="Y1202" s="4"/>
      <c r="Z1202" t="s">
        <v>907</v>
      </c>
      <c r="AA1202" s="3"/>
      <c r="AB1202" s="4"/>
      <c r="AC1202" s="3" t="s">
        <v>3434</v>
      </c>
      <c r="AD1202" s="4"/>
      <c r="AE1202" s="3" t="s">
        <v>3433</v>
      </c>
      <c r="AF1202" s="4"/>
      <c r="AG1202" s="3" t="s">
        <v>3432</v>
      </c>
      <c r="AH1202" s="4"/>
      <c r="AI1202" s="3" t="s">
        <v>3431</v>
      </c>
      <c r="AJ1202" s="4"/>
      <c r="AK1202" s="3" t="s">
        <v>3430</v>
      </c>
      <c r="AL1202" s="4"/>
      <c r="AM1202" s="3" t="s">
        <v>3429</v>
      </c>
      <c r="AN1202" s="4"/>
      <c r="AO1202" s="3" t="s">
        <v>3428</v>
      </c>
      <c r="AP1202" s="4"/>
      <c r="AQ1202" s="3" t="s">
        <v>3427</v>
      </c>
      <c r="AR1202" s="4"/>
      <c r="AS1202" s="3" t="s">
        <v>923</v>
      </c>
      <c r="AT1202" s="4"/>
      <c r="AU1202" s="3" t="s">
        <v>3426</v>
      </c>
      <c r="AV1202" s="4"/>
      <c r="AW1202" s="3" t="s">
        <v>3425</v>
      </c>
      <c r="AX1202" s="4"/>
      <c r="AY1202" s="3" t="s">
        <v>3424</v>
      </c>
      <c r="AZ1202" s="4"/>
      <c r="BA1202" s="3" t="s">
        <v>3423</v>
      </c>
      <c r="BB1202" s="4"/>
      <c r="BC1202" s="3" t="s">
        <v>3422</v>
      </c>
      <c r="BD1202" s="4"/>
      <c r="BE1202" s="3" t="s">
        <v>3421</v>
      </c>
    </row>
    <row r="1203" spans="2:57" customFormat="1">
      <c r="B1203" t="str">
        <f>IFERROR(VLOOKUP(E1203,Swadesh!$C$6:$D$212,2,FALSE),"")</f>
        <v/>
      </c>
      <c r="D1203" t="s">
        <v>2909</v>
      </c>
      <c r="E1203" s="6" t="s">
        <v>3420</v>
      </c>
      <c r="F1203" s="5">
        <v>19.36</v>
      </c>
      <c r="G1203">
        <f t="shared" si="18"/>
        <v>3</v>
      </c>
      <c r="H1203" s="3" t="s">
        <v>3419</v>
      </c>
      <c r="I1203" s="4"/>
      <c r="J1203" s="3" t="s">
        <v>3418</v>
      </c>
      <c r="K1203" s="4" t="s">
        <v>959</v>
      </c>
      <c r="L1203" s="3" t="s">
        <v>3417</v>
      </c>
      <c r="M1203" s="4"/>
      <c r="N1203" s="3" t="s">
        <v>3416</v>
      </c>
      <c r="O1203" s="4"/>
      <c r="P1203" t="s">
        <v>907</v>
      </c>
      <c r="Q1203" s="3"/>
      <c r="R1203" s="4"/>
      <c r="S1203" t="s">
        <v>907</v>
      </c>
      <c r="T1203" s="3"/>
      <c r="U1203" s="4"/>
      <c r="V1203" s="3"/>
      <c r="W1203" s="4"/>
      <c r="X1203" s="3" t="s">
        <v>3415</v>
      </c>
      <c r="Y1203" s="4"/>
      <c r="Z1203" t="s">
        <v>907</v>
      </c>
      <c r="AA1203" s="3"/>
      <c r="AB1203" s="4"/>
      <c r="AC1203" s="3" t="s">
        <v>3409</v>
      </c>
      <c r="AD1203" s="4"/>
      <c r="AE1203" s="3" t="s">
        <v>3414</v>
      </c>
      <c r="AF1203" s="4" t="s">
        <v>3413</v>
      </c>
      <c r="AG1203" s="3" t="s">
        <v>3412</v>
      </c>
      <c r="AH1203" s="4"/>
      <c r="AI1203" s="3" t="s">
        <v>3411</v>
      </c>
      <c r="AJ1203" s="4"/>
      <c r="AK1203" s="3" t="s">
        <v>3410</v>
      </c>
      <c r="AL1203" s="4"/>
      <c r="AM1203" s="3" t="s">
        <v>3409</v>
      </c>
      <c r="AN1203" s="4"/>
      <c r="AO1203" s="3" t="s">
        <v>3408</v>
      </c>
      <c r="AP1203" s="4"/>
      <c r="AQ1203" s="3" t="s">
        <v>3407</v>
      </c>
      <c r="AR1203" s="4"/>
      <c r="AS1203" s="3" t="s">
        <v>3406</v>
      </c>
      <c r="AT1203" s="4" t="s">
        <v>3405</v>
      </c>
      <c r="AU1203" s="3" t="s">
        <v>3404</v>
      </c>
      <c r="AV1203" s="4"/>
      <c r="AW1203" s="3" t="s">
        <v>3403</v>
      </c>
      <c r="AX1203" s="4"/>
      <c r="AY1203" s="3" t="s">
        <v>3402</v>
      </c>
      <c r="AZ1203" s="4"/>
      <c r="BA1203" s="3" t="s">
        <v>3401</v>
      </c>
      <c r="BB1203" s="4"/>
      <c r="BC1203" s="3" t="s">
        <v>3400</v>
      </c>
      <c r="BD1203" s="4"/>
      <c r="BE1203" s="3" t="s">
        <v>3399</v>
      </c>
    </row>
    <row r="1204" spans="2:57" customFormat="1">
      <c r="B1204" t="str">
        <f>IFERROR(VLOOKUP(E1204,Swadesh!$C$6:$D$212,2,FALSE),"")</f>
        <v/>
      </c>
      <c r="D1204" t="s">
        <v>2909</v>
      </c>
      <c r="E1204" s="6" t="s">
        <v>3398</v>
      </c>
      <c r="F1204" s="5">
        <v>19.37</v>
      </c>
      <c r="G1204">
        <f t="shared" si="18"/>
        <v>3</v>
      </c>
      <c r="H1204" s="3" t="s">
        <v>3397</v>
      </c>
      <c r="I1204" s="4"/>
      <c r="J1204" s="3" t="s">
        <v>923</v>
      </c>
      <c r="K1204" s="4"/>
      <c r="L1204" s="3" t="s">
        <v>3396</v>
      </c>
      <c r="M1204" s="4"/>
      <c r="N1204" s="3" t="s">
        <v>3395</v>
      </c>
      <c r="O1204" s="4"/>
      <c r="P1204" t="s">
        <v>907</v>
      </c>
      <c r="Q1204" s="3"/>
      <c r="R1204" s="4"/>
      <c r="S1204" t="s">
        <v>907</v>
      </c>
      <c r="T1204" s="3"/>
      <c r="U1204" s="4"/>
      <c r="V1204" s="3" t="s">
        <v>3394</v>
      </c>
      <c r="W1204" s="4"/>
      <c r="X1204" s="3" t="s">
        <v>3393</v>
      </c>
      <c r="Y1204" s="4"/>
      <c r="Z1204" t="s">
        <v>907</v>
      </c>
      <c r="AA1204" s="3" t="s">
        <v>3392</v>
      </c>
      <c r="AB1204" s="4" t="s">
        <v>3391</v>
      </c>
      <c r="AC1204" s="3" t="s">
        <v>3390</v>
      </c>
      <c r="AD1204" s="4"/>
      <c r="AE1204" s="3" t="s">
        <v>3389</v>
      </c>
      <c r="AF1204" s="4" t="s">
        <v>3388</v>
      </c>
      <c r="AG1204" s="3" t="s">
        <v>3387</v>
      </c>
      <c r="AH1204" s="4"/>
      <c r="AI1204" s="3" t="s">
        <v>3386</v>
      </c>
      <c r="AJ1204" s="4" t="s">
        <v>3385</v>
      </c>
      <c r="AK1204" s="3"/>
      <c r="AL1204" s="4"/>
      <c r="AM1204" s="3" t="s">
        <v>3384</v>
      </c>
      <c r="AN1204" s="4"/>
      <c r="AO1204" s="3" t="s">
        <v>3383</v>
      </c>
      <c r="AP1204" s="4"/>
      <c r="AQ1204" s="3" t="s">
        <v>3382</v>
      </c>
      <c r="AR1204" s="4" t="s">
        <v>3381</v>
      </c>
      <c r="AS1204" s="3" t="s">
        <v>3380</v>
      </c>
      <c r="AT1204" s="4"/>
      <c r="AU1204" s="3" t="s">
        <v>3379</v>
      </c>
      <c r="AV1204" s="4" t="s">
        <v>3378</v>
      </c>
      <c r="AW1204" s="3" t="s">
        <v>3377</v>
      </c>
      <c r="AX1204" s="4"/>
      <c r="AY1204" s="3" t="s">
        <v>3376</v>
      </c>
      <c r="AZ1204" s="4"/>
      <c r="BA1204" s="3" t="s">
        <v>3375</v>
      </c>
      <c r="BB1204" s="4"/>
      <c r="BC1204" s="3" t="s">
        <v>3374</v>
      </c>
      <c r="BD1204" s="4"/>
      <c r="BE1204" s="3" t="s">
        <v>3373</v>
      </c>
    </row>
    <row r="1205" spans="2:57" customFormat="1">
      <c r="B1205" t="str">
        <f>IFERROR(VLOOKUP(E1205,Swadesh!$C$6:$D$212,2,FALSE),"")</f>
        <v/>
      </c>
      <c r="D1205" t="s">
        <v>2909</v>
      </c>
      <c r="E1205" s="6" t="s">
        <v>3372</v>
      </c>
      <c r="F1205" s="5">
        <v>19.41</v>
      </c>
      <c r="G1205">
        <f t="shared" si="18"/>
        <v>3</v>
      </c>
      <c r="H1205" s="3" t="s">
        <v>3371</v>
      </c>
      <c r="I1205" s="4"/>
      <c r="J1205" s="3" t="s">
        <v>3370</v>
      </c>
      <c r="K1205" s="4"/>
      <c r="L1205" s="3" t="s">
        <v>3369</v>
      </c>
      <c r="M1205" s="4"/>
      <c r="N1205" s="3" t="s">
        <v>3368</v>
      </c>
      <c r="O1205" s="4"/>
      <c r="P1205" t="s">
        <v>907</v>
      </c>
      <c r="Q1205" s="3"/>
      <c r="R1205" s="4"/>
      <c r="S1205" t="s">
        <v>907</v>
      </c>
      <c r="T1205" s="3" t="s">
        <v>3367</v>
      </c>
      <c r="U1205" s="4"/>
      <c r="V1205" s="3" t="s">
        <v>3366</v>
      </c>
      <c r="W1205" s="4"/>
      <c r="X1205" s="3" t="s">
        <v>3365</v>
      </c>
      <c r="Y1205" s="4"/>
      <c r="Z1205" t="s">
        <v>907</v>
      </c>
      <c r="AA1205" s="3" t="s">
        <v>3364</v>
      </c>
      <c r="AB1205" s="4" t="s">
        <v>3363</v>
      </c>
      <c r="AC1205" s="3" t="s">
        <v>3362</v>
      </c>
      <c r="AD1205" s="4"/>
      <c r="AE1205" s="3" t="s">
        <v>3361</v>
      </c>
      <c r="AF1205" s="4"/>
      <c r="AG1205" s="3" t="s">
        <v>3360</v>
      </c>
      <c r="AH1205" s="4"/>
      <c r="AI1205" s="3" t="s">
        <v>3359</v>
      </c>
      <c r="AJ1205" s="4"/>
      <c r="AK1205" s="3" t="s">
        <v>3358</v>
      </c>
      <c r="AL1205" s="4"/>
      <c r="AM1205" s="3" t="s">
        <v>3357</v>
      </c>
      <c r="AN1205" s="4"/>
      <c r="AO1205" s="3" t="s">
        <v>3356</v>
      </c>
      <c r="AP1205" s="4"/>
      <c r="AQ1205" s="3" t="s">
        <v>3354</v>
      </c>
      <c r="AR1205" s="4"/>
      <c r="AS1205" s="3" t="s">
        <v>3355</v>
      </c>
      <c r="AT1205" s="4"/>
      <c r="AU1205" s="3" t="s">
        <v>3354</v>
      </c>
      <c r="AV1205" s="4"/>
      <c r="AW1205" s="3" t="s">
        <v>3353</v>
      </c>
      <c r="AX1205" s="4"/>
      <c r="AY1205" s="3" t="s">
        <v>3352</v>
      </c>
      <c r="AZ1205" s="4"/>
      <c r="BA1205" s="3" t="s">
        <v>3351</v>
      </c>
      <c r="BB1205" s="4"/>
      <c r="BC1205" s="3" t="s">
        <v>3350</v>
      </c>
      <c r="BD1205" s="4"/>
      <c r="BE1205" s="3" t="s">
        <v>3349</v>
      </c>
    </row>
    <row r="1206" spans="2:57" customFormat="1">
      <c r="B1206" t="str">
        <f>IFERROR(VLOOKUP(E1206,Swadesh!$C$6:$D$212,2,FALSE),"")</f>
        <v/>
      </c>
      <c r="D1206" t="s">
        <v>2909</v>
      </c>
      <c r="E1206" s="6" t="s">
        <v>3348</v>
      </c>
      <c r="F1206" s="5">
        <v>19.420000000000002</v>
      </c>
      <c r="G1206">
        <f t="shared" si="18"/>
        <v>3</v>
      </c>
      <c r="H1206" s="3" t="s">
        <v>3347</v>
      </c>
      <c r="I1206" s="4"/>
      <c r="J1206" s="3" t="s">
        <v>3346</v>
      </c>
      <c r="K1206" s="4" t="s">
        <v>959</v>
      </c>
      <c r="L1206" s="3" t="s">
        <v>3345</v>
      </c>
      <c r="M1206" s="4"/>
      <c r="N1206" s="3" t="s">
        <v>3344</v>
      </c>
      <c r="O1206" s="4"/>
      <c r="P1206" t="s">
        <v>907</v>
      </c>
      <c r="Q1206" s="3"/>
      <c r="R1206" s="4"/>
      <c r="S1206" t="s">
        <v>907</v>
      </c>
      <c r="T1206" s="3" t="s">
        <v>3343</v>
      </c>
      <c r="U1206" s="4"/>
      <c r="V1206" s="3" t="s">
        <v>3342</v>
      </c>
      <c r="W1206" s="4"/>
      <c r="X1206" s="3" t="s">
        <v>3341</v>
      </c>
      <c r="Y1206" s="4"/>
      <c r="Z1206" t="s">
        <v>907</v>
      </c>
      <c r="AA1206" s="3" t="s">
        <v>3340</v>
      </c>
      <c r="AB1206" s="4"/>
      <c r="AC1206" s="3" t="s">
        <v>3339</v>
      </c>
      <c r="AD1206" s="4"/>
      <c r="AE1206" s="3" t="s">
        <v>3338</v>
      </c>
      <c r="AF1206" s="4"/>
      <c r="AG1206" s="3" t="s">
        <v>3337</v>
      </c>
      <c r="AH1206" s="4"/>
      <c r="AI1206" s="3" t="s">
        <v>3336</v>
      </c>
      <c r="AJ1206" s="4"/>
      <c r="AK1206" s="3" t="s">
        <v>3335</v>
      </c>
      <c r="AL1206" s="4"/>
      <c r="AM1206" s="3" t="s">
        <v>3334</v>
      </c>
      <c r="AN1206" s="4"/>
      <c r="AO1206" s="3" t="s">
        <v>3333</v>
      </c>
      <c r="AP1206" s="4" t="s">
        <v>3332</v>
      </c>
      <c r="AQ1206" s="3" t="s">
        <v>3331</v>
      </c>
      <c r="AR1206" s="4"/>
      <c r="AS1206" s="3" t="s">
        <v>3330</v>
      </c>
      <c r="AT1206" s="4"/>
      <c r="AU1206" s="3" t="s">
        <v>3329</v>
      </c>
      <c r="AV1206" s="4" t="s">
        <v>3328</v>
      </c>
      <c r="AW1206" s="3" t="s">
        <v>3327</v>
      </c>
      <c r="AX1206" s="4"/>
      <c r="AY1206" s="3" t="s">
        <v>3326</v>
      </c>
      <c r="AZ1206" s="4" t="s">
        <v>1987</v>
      </c>
      <c r="BA1206" s="3" t="s">
        <v>3325</v>
      </c>
      <c r="BB1206" s="4"/>
      <c r="BC1206" s="3" t="s">
        <v>3324</v>
      </c>
      <c r="BD1206" s="4"/>
      <c r="BE1206" s="3" t="s">
        <v>3323</v>
      </c>
    </row>
    <row r="1207" spans="2:57" customFormat="1">
      <c r="B1207" t="str">
        <f>IFERROR(VLOOKUP(E1207,Swadesh!$C$6:$D$212,2,FALSE),"")</f>
        <v/>
      </c>
      <c r="D1207" t="s">
        <v>2909</v>
      </c>
      <c r="E1207" s="6" t="s">
        <v>3322</v>
      </c>
      <c r="F1207" s="5">
        <v>19.43</v>
      </c>
      <c r="G1207">
        <f t="shared" si="18"/>
        <v>3</v>
      </c>
      <c r="H1207" s="3" t="s">
        <v>3321</v>
      </c>
      <c r="I1207" s="4"/>
      <c r="J1207" s="3" t="s">
        <v>3299</v>
      </c>
      <c r="K1207" s="4"/>
      <c r="L1207" s="3" t="s">
        <v>3320</v>
      </c>
      <c r="M1207" s="4" t="s">
        <v>3319</v>
      </c>
      <c r="N1207" s="3" t="s">
        <v>3318</v>
      </c>
      <c r="O1207" s="4"/>
      <c r="P1207" t="s">
        <v>907</v>
      </c>
      <c r="Q1207" s="3"/>
      <c r="R1207" s="4"/>
      <c r="S1207" t="s">
        <v>907</v>
      </c>
      <c r="T1207" s="3" t="s">
        <v>3317</v>
      </c>
      <c r="U1207" s="4"/>
      <c r="V1207" s="3" t="s">
        <v>3316</v>
      </c>
      <c r="W1207" s="4"/>
      <c r="X1207" s="3" t="s">
        <v>3315</v>
      </c>
      <c r="Y1207" s="4"/>
      <c r="Z1207" t="s">
        <v>907</v>
      </c>
      <c r="AA1207" s="3" t="s">
        <v>3314</v>
      </c>
      <c r="AB1207" s="4" t="s">
        <v>3313</v>
      </c>
      <c r="AC1207" s="3" t="s">
        <v>3312</v>
      </c>
      <c r="AD1207" s="4"/>
      <c r="AE1207" s="3" t="s">
        <v>3311</v>
      </c>
      <c r="AF1207" s="4" t="s">
        <v>3310</v>
      </c>
      <c r="AG1207" s="3" t="s">
        <v>3309</v>
      </c>
      <c r="AH1207" s="4"/>
      <c r="AI1207" s="3" t="s">
        <v>3308</v>
      </c>
      <c r="AJ1207" s="4" t="s">
        <v>3307</v>
      </c>
      <c r="AK1207" s="3" t="s">
        <v>3306</v>
      </c>
      <c r="AL1207" s="4" t="s">
        <v>973</v>
      </c>
      <c r="AM1207" s="3" t="s">
        <v>3305</v>
      </c>
      <c r="AN1207" s="4"/>
      <c r="AO1207" s="3" t="s">
        <v>3304</v>
      </c>
      <c r="AP1207" s="4"/>
      <c r="AQ1207" s="3" t="s">
        <v>3303</v>
      </c>
      <c r="AR1207" s="4"/>
      <c r="AS1207" s="3" t="s">
        <v>3302</v>
      </c>
      <c r="AT1207" s="4"/>
      <c r="AU1207" s="3" t="s">
        <v>3301</v>
      </c>
      <c r="AV1207" s="4" t="s">
        <v>3300</v>
      </c>
      <c r="AW1207" s="3" t="s">
        <v>3299</v>
      </c>
      <c r="AX1207" s="4"/>
      <c r="AY1207" s="3" t="s">
        <v>3298</v>
      </c>
      <c r="AZ1207" s="4"/>
      <c r="BA1207" s="3" t="s">
        <v>3297</v>
      </c>
      <c r="BB1207" s="4"/>
      <c r="BC1207" s="3" t="s">
        <v>3296</v>
      </c>
      <c r="BD1207" s="4"/>
      <c r="BE1207" s="3" t="s">
        <v>3295</v>
      </c>
    </row>
    <row r="1208" spans="2:57" customFormat="1">
      <c r="B1208" t="str">
        <f>IFERROR(VLOOKUP(E1208,Swadesh!$C$6:$D$212,2,FALSE),"")</f>
        <v/>
      </c>
      <c r="D1208" t="s">
        <v>2909</v>
      </c>
      <c r="E1208" s="6" t="s">
        <v>3294</v>
      </c>
      <c r="F1208" s="5">
        <v>19.440000000000001</v>
      </c>
      <c r="G1208">
        <f t="shared" si="18"/>
        <v>3</v>
      </c>
      <c r="H1208" s="3" t="s">
        <v>3293</v>
      </c>
      <c r="I1208" s="4"/>
      <c r="J1208" s="3" t="s">
        <v>923</v>
      </c>
      <c r="K1208" s="4"/>
      <c r="L1208" s="3" t="s">
        <v>3292</v>
      </c>
      <c r="M1208" s="4"/>
      <c r="N1208" s="3" t="s">
        <v>3291</v>
      </c>
      <c r="O1208" s="4"/>
      <c r="P1208" t="s">
        <v>907</v>
      </c>
      <c r="Q1208" s="3"/>
      <c r="R1208" s="4"/>
      <c r="S1208" t="s">
        <v>907</v>
      </c>
      <c r="T1208" s="3"/>
      <c r="U1208" s="4"/>
      <c r="V1208" s="3"/>
      <c r="W1208" s="4"/>
      <c r="X1208" s="3"/>
      <c r="Y1208" s="4"/>
      <c r="Z1208" t="s">
        <v>907</v>
      </c>
      <c r="AA1208" s="3"/>
      <c r="AB1208" s="4"/>
      <c r="AC1208" s="3" t="s">
        <v>3290</v>
      </c>
      <c r="AD1208" s="4"/>
      <c r="AE1208" s="3" t="s">
        <v>3289</v>
      </c>
      <c r="AF1208" s="4"/>
      <c r="AG1208" s="3" t="s">
        <v>3288</v>
      </c>
      <c r="AH1208" s="4"/>
      <c r="AI1208" s="3" t="s">
        <v>3287</v>
      </c>
      <c r="AJ1208" s="4"/>
      <c r="AK1208" s="3"/>
      <c r="AL1208" s="4"/>
      <c r="AM1208" s="3" t="s">
        <v>3286</v>
      </c>
      <c r="AN1208" s="4"/>
      <c r="AO1208" s="3" t="s">
        <v>3285</v>
      </c>
      <c r="AP1208" s="4" t="s">
        <v>3284</v>
      </c>
      <c r="AQ1208" s="3" t="s">
        <v>3283</v>
      </c>
      <c r="AR1208" s="4"/>
      <c r="AS1208" s="3" t="s">
        <v>923</v>
      </c>
      <c r="AT1208" s="4"/>
      <c r="AU1208" s="3" t="s">
        <v>3282</v>
      </c>
      <c r="AV1208" s="4"/>
      <c r="AW1208" s="3" t="s">
        <v>3281</v>
      </c>
      <c r="AX1208" s="4" t="s">
        <v>3280</v>
      </c>
      <c r="AY1208" s="3" t="s">
        <v>3279</v>
      </c>
      <c r="AZ1208" s="4"/>
      <c r="BA1208" s="3" t="s">
        <v>3278</v>
      </c>
      <c r="BB1208" s="4"/>
      <c r="BC1208" s="3" t="s">
        <v>3277</v>
      </c>
      <c r="BD1208" s="4"/>
      <c r="BE1208" s="3" t="s">
        <v>1872</v>
      </c>
    </row>
    <row r="1209" spans="2:57" customFormat="1">
      <c r="B1209" t="str">
        <f>IFERROR(VLOOKUP(E1209,Swadesh!$C$6:$D$212,2,FALSE),"")</f>
        <v/>
      </c>
      <c r="D1209" t="s">
        <v>2909</v>
      </c>
      <c r="E1209" s="6" t="s">
        <v>3276</v>
      </c>
      <c r="F1209" s="5">
        <v>19.45</v>
      </c>
      <c r="G1209">
        <f t="shared" si="18"/>
        <v>3</v>
      </c>
      <c r="H1209" s="3" t="s">
        <v>3275</v>
      </c>
      <c r="I1209" s="4" t="s">
        <v>3274</v>
      </c>
      <c r="J1209" s="3" t="s">
        <v>3273</v>
      </c>
      <c r="K1209" s="4"/>
      <c r="L1209" s="3" t="s">
        <v>3272</v>
      </c>
      <c r="M1209" s="4"/>
      <c r="N1209" s="3" t="s">
        <v>3271</v>
      </c>
      <c r="O1209" s="4"/>
      <c r="P1209" t="s">
        <v>907</v>
      </c>
      <c r="Q1209" s="3"/>
      <c r="R1209" s="4"/>
      <c r="S1209" t="s">
        <v>907</v>
      </c>
      <c r="T1209" s="3" t="s">
        <v>3270</v>
      </c>
      <c r="U1209" s="4"/>
      <c r="V1209" s="3" t="s">
        <v>3269</v>
      </c>
      <c r="W1209" s="4"/>
      <c r="X1209" s="3" t="s">
        <v>3268</v>
      </c>
      <c r="Y1209" s="4"/>
      <c r="Z1209" t="s">
        <v>907</v>
      </c>
      <c r="AA1209" s="3" t="s">
        <v>3267</v>
      </c>
      <c r="AB1209" s="4"/>
      <c r="AC1209" s="3" t="s">
        <v>3266</v>
      </c>
      <c r="AD1209" s="4"/>
      <c r="AE1209" s="3" t="s">
        <v>3265</v>
      </c>
      <c r="AF1209" s="4" t="s">
        <v>3264</v>
      </c>
      <c r="AG1209" s="3" t="s">
        <v>3263</v>
      </c>
      <c r="AH1209" s="4"/>
      <c r="AI1209" s="3" t="s">
        <v>3262</v>
      </c>
      <c r="AJ1209" s="4"/>
      <c r="AK1209" s="3" t="s">
        <v>3261</v>
      </c>
      <c r="AL1209" s="4"/>
      <c r="AM1209" s="3" t="s">
        <v>3260</v>
      </c>
      <c r="AN1209" s="4"/>
      <c r="AO1209" s="3" t="s">
        <v>3259</v>
      </c>
      <c r="AP1209" s="4"/>
      <c r="AQ1209" s="3" t="s">
        <v>3258</v>
      </c>
      <c r="AR1209" s="4"/>
      <c r="AS1209" s="3" t="s">
        <v>3257</v>
      </c>
      <c r="AT1209" s="4"/>
      <c r="AU1209" s="3" t="s">
        <v>3256</v>
      </c>
      <c r="AV1209" s="4"/>
      <c r="AW1209" s="3" t="s">
        <v>3255</v>
      </c>
      <c r="AX1209" s="4"/>
      <c r="AY1209" s="3" t="s">
        <v>3254</v>
      </c>
      <c r="AZ1209" s="4"/>
      <c r="BA1209" s="3" t="s">
        <v>3253</v>
      </c>
      <c r="BB1209" s="4"/>
      <c r="BC1209" s="3" t="s">
        <v>3252</v>
      </c>
      <c r="BD1209" s="4"/>
      <c r="BE1209" s="3" t="s">
        <v>3251</v>
      </c>
    </row>
    <row r="1210" spans="2:57" customFormat="1">
      <c r="B1210" t="str">
        <f>IFERROR(VLOOKUP(E1210,Swadesh!$C$6:$D$212,2,FALSE),"")</f>
        <v/>
      </c>
      <c r="D1210" t="s">
        <v>2909</v>
      </c>
      <c r="E1210" s="6" t="s">
        <v>3250</v>
      </c>
      <c r="F1210" s="5">
        <v>19.46</v>
      </c>
      <c r="G1210">
        <f t="shared" si="18"/>
        <v>3</v>
      </c>
      <c r="H1210" s="3" t="s">
        <v>3249</v>
      </c>
      <c r="I1210" s="4"/>
      <c r="J1210" s="3" t="s">
        <v>3248</v>
      </c>
      <c r="K1210" s="4" t="s">
        <v>3247</v>
      </c>
      <c r="L1210" s="3" t="s">
        <v>3246</v>
      </c>
      <c r="M1210" s="4"/>
      <c r="N1210" s="3" t="s">
        <v>3245</v>
      </c>
      <c r="O1210" s="4"/>
      <c r="P1210" t="s">
        <v>907</v>
      </c>
      <c r="Q1210" s="3"/>
      <c r="R1210" s="4"/>
      <c r="S1210" t="s">
        <v>907</v>
      </c>
      <c r="T1210" s="3"/>
      <c r="U1210" s="4"/>
      <c r="V1210" s="3" t="s">
        <v>3244</v>
      </c>
      <c r="W1210" s="4" t="s">
        <v>3243</v>
      </c>
      <c r="X1210" s="3" t="s">
        <v>3242</v>
      </c>
      <c r="Y1210" s="4"/>
      <c r="Z1210" t="s">
        <v>907</v>
      </c>
      <c r="AA1210" s="3" t="s">
        <v>3241</v>
      </c>
      <c r="AB1210" s="4"/>
      <c r="AC1210" s="3" t="s">
        <v>3240</v>
      </c>
      <c r="AD1210" s="4"/>
      <c r="AE1210" s="3" t="s">
        <v>3239</v>
      </c>
      <c r="AF1210" s="4" t="s">
        <v>3238</v>
      </c>
      <c r="AG1210" s="3" t="s">
        <v>3237</v>
      </c>
      <c r="AH1210" s="4"/>
      <c r="AI1210" s="3" t="s">
        <v>3236</v>
      </c>
      <c r="AJ1210" s="4"/>
      <c r="AK1210" s="3" t="s">
        <v>3235</v>
      </c>
      <c r="AL1210" s="4"/>
      <c r="AM1210" s="3" t="s">
        <v>3234</v>
      </c>
      <c r="AN1210" s="4"/>
      <c r="AO1210" s="3" t="s">
        <v>3233</v>
      </c>
      <c r="AP1210" s="4"/>
      <c r="AQ1210" s="3" t="s">
        <v>3232</v>
      </c>
      <c r="AR1210" s="4"/>
      <c r="AS1210" s="3" t="s">
        <v>3231</v>
      </c>
      <c r="AT1210" s="4"/>
      <c r="AU1210" s="3" t="s">
        <v>3230</v>
      </c>
      <c r="AV1210" s="4"/>
      <c r="AW1210" s="3" t="s">
        <v>3229</v>
      </c>
      <c r="AX1210" s="4"/>
      <c r="AY1210" s="3" t="s">
        <v>3228</v>
      </c>
      <c r="AZ1210" s="4"/>
      <c r="BA1210" s="3" t="s">
        <v>3227</v>
      </c>
      <c r="BB1210" s="4"/>
      <c r="BC1210" s="3" t="s">
        <v>3226</v>
      </c>
      <c r="BD1210" s="4"/>
      <c r="BE1210" s="3" t="s">
        <v>3225</v>
      </c>
    </row>
    <row r="1211" spans="2:57" customFormat="1">
      <c r="B1211" t="str">
        <f>IFERROR(VLOOKUP(E1211,Swadesh!$C$6:$D$212,2,FALSE),"")</f>
        <v/>
      </c>
      <c r="D1211" t="s">
        <v>2909</v>
      </c>
      <c r="E1211" s="6" t="s">
        <v>3224</v>
      </c>
      <c r="F1211" s="5">
        <v>19.47</v>
      </c>
      <c r="G1211">
        <f t="shared" si="18"/>
        <v>3</v>
      </c>
      <c r="H1211" s="3" t="s">
        <v>3223</v>
      </c>
      <c r="I1211" s="4"/>
      <c r="J1211" s="3" t="s">
        <v>3222</v>
      </c>
      <c r="K1211" s="4"/>
      <c r="L1211" s="3" t="s">
        <v>3221</v>
      </c>
      <c r="M1211" s="4"/>
      <c r="N1211" s="3" t="s">
        <v>3220</v>
      </c>
      <c r="O1211" s="4"/>
      <c r="P1211" t="s">
        <v>907</v>
      </c>
      <c r="Q1211" s="3"/>
      <c r="R1211" s="4"/>
      <c r="S1211" t="s">
        <v>907</v>
      </c>
      <c r="T1211" s="3"/>
      <c r="U1211" s="4"/>
      <c r="V1211" s="3" t="s">
        <v>2332</v>
      </c>
      <c r="W1211" s="4"/>
      <c r="X1211" s="3"/>
      <c r="Y1211" s="4"/>
      <c r="Z1211" t="s">
        <v>907</v>
      </c>
      <c r="AA1211" s="3" t="s">
        <v>3219</v>
      </c>
      <c r="AB1211" s="4" t="s">
        <v>3218</v>
      </c>
      <c r="AC1211" s="3" t="s">
        <v>3217</v>
      </c>
      <c r="AD1211" s="4"/>
      <c r="AE1211" s="3" t="s">
        <v>3216</v>
      </c>
      <c r="AF1211" s="4"/>
      <c r="AG1211" s="3" t="s">
        <v>3215</v>
      </c>
      <c r="AH1211" s="4"/>
      <c r="AI1211" s="3" t="s">
        <v>3214</v>
      </c>
      <c r="AJ1211" s="4"/>
      <c r="AK1211" s="3" t="s">
        <v>3213</v>
      </c>
      <c r="AL1211" s="4"/>
      <c r="AM1211" s="3" t="s">
        <v>3212</v>
      </c>
      <c r="AN1211" s="4"/>
      <c r="AO1211" s="3" t="s">
        <v>3211</v>
      </c>
      <c r="AP1211" s="4"/>
      <c r="AQ1211" s="3" t="s">
        <v>3210</v>
      </c>
      <c r="AR1211" s="4"/>
      <c r="AS1211" s="3" t="s">
        <v>3209</v>
      </c>
      <c r="AT1211" s="4"/>
      <c r="AU1211" s="3" t="s">
        <v>3208</v>
      </c>
      <c r="AV1211" s="4"/>
      <c r="AW1211" s="3" t="s">
        <v>3207</v>
      </c>
      <c r="AX1211" s="4"/>
      <c r="AY1211" s="3" t="s">
        <v>3206</v>
      </c>
      <c r="AZ1211" s="4"/>
      <c r="BA1211" s="3" t="s">
        <v>3205</v>
      </c>
      <c r="BB1211" s="4"/>
      <c r="BC1211" s="3" t="s">
        <v>3204</v>
      </c>
      <c r="BD1211" s="4"/>
      <c r="BE1211" s="3" t="s">
        <v>3203</v>
      </c>
    </row>
    <row r="1212" spans="2:57" customFormat="1">
      <c r="B1212" t="str">
        <f>IFERROR(VLOOKUP(E1212,Swadesh!$C$6:$D$212,2,FALSE),"")</f>
        <v/>
      </c>
      <c r="D1212" t="s">
        <v>2909</v>
      </c>
      <c r="E1212" s="6" t="s">
        <v>3202</v>
      </c>
      <c r="F1212" s="5">
        <v>19.510000000000002</v>
      </c>
      <c r="G1212">
        <f t="shared" si="18"/>
        <v>3</v>
      </c>
      <c r="H1212" s="3" t="s">
        <v>3201</v>
      </c>
      <c r="I1212" s="4" t="s">
        <v>3200</v>
      </c>
      <c r="J1212" s="3" t="s">
        <v>3199</v>
      </c>
      <c r="K1212" s="4" t="s">
        <v>959</v>
      </c>
      <c r="L1212" s="3" t="s">
        <v>3198</v>
      </c>
      <c r="M1212" s="4"/>
      <c r="N1212" s="3" t="s">
        <v>3197</v>
      </c>
      <c r="O1212" s="4"/>
      <c r="P1212" t="s">
        <v>907</v>
      </c>
      <c r="Q1212" s="3"/>
      <c r="R1212" s="4"/>
      <c r="S1212" t="s">
        <v>907</v>
      </c>
      <c r="T1212" s="3" t="s">
        <v>3196</v>
      </c>
      <c r="U1212" s="4"/>
      <c r="V1212" s="3" t="s">
        <v>3195</v>
      </c>
      <c r="W1212" s="4"/>
      <c r="X1212" s="3" t="s">
        <v>3194</v>
      </c>
      <c r="Y1212" s="4"/>
      <c r="Z1212" t="s">
        <v>907</v>
      </c>
      <c r="AA1212" s="3" t="s">
        <v>3193</v>
      </c>
      <c r="AB1212" s="4" t="s">
        <v>3192</v>
      </c>
      <c r="AC1212" s="3" t="s">
        <v>3191</v>
      </c>
      <c r="AD1212" s="4"/>
      <c r="AE1212" s="3" t="s">
        <v>3190</v>
      </c>
      <c r="AF1212" s="4"/>
      <c r="AG1212" s="3" t="s">
        <v>3189</v>
      </c>
      <c r="AH1212" s="4"/>
      <c r="AI1212" s="3" t="s">
        <v>3188</v>
      </c>
      <c r="AJ1212" s="4"/>
      <c r="AK1212" s="3" t="s">
        <v>3187</v>
      </c>
      <c r="AL1212" s="4"/>
      <c r="AM1212" s="3" t="s">
        <v>3186</v>
      </c>
      <c r="AN1212" s="4"/>
      <c r="AO1212" s="3" t="s">
        <v>3185</v>
      </c>
      <c r="AP1212" s="4"/>
      <c r="AQ1212" s="3" t="s">
        <v>3184</v>
      </c>
      <c r="AR1212" s="4"/>
      <c r="AS1212" s="3" t="s">
        <v>3183</v>
      </c>
      <c r="AT1212" s="4"/>
      <c r="AU1212" s="3" t="s">
        <v>3182</v>
      </c>
      <c r="AV1212" s="4"/>
      <c r="AW1212" s="3" t="s">
        <v>3181</v>
      </c>
      <c r="AX1212" s="4"/>
      <c r="AY1212" s="3" t="s">
        <v>3180</v>
      </c>
      <c r="AZ1212" s="4"/>
      <c r="BA1212" s="3" t="s">
        <v>3179</v>
      </c>
      <c r="BB1212" s="4"/>
      <c r="BC1212" s="3" t="s">
        <v>3178</v>
      </c>
      <c r="BD1212" s="4" t="s">
        <v>3177</v>
      </c>
      <c r="BE1212" s="3" t="s">
        <v>3176</v>
      </c>
    </row>
    <row r="1213" spans="2:57" customFormat="1">
      <c r="B1213" t="str">
        <f>IFERROR(VLOOKUP(E1213,Swadesh!$C$6:$D$212,2,FALSE),"")</f>
        <v/>
      </c>
      <c r="D1213" t="s">
        <v>2909</v>
      </c>
      <c r="E1213" s="6" t="s">
        <v>3175</v>
      </c>
      <c r="F1213" s="5">
        <v>19.52</v>
      </c>
      <c r="G1213">
        <f t="shared" si="18"/>
        <v>3</v>
      </c>
      <c r="H1213" s="3" t="s">
        <v>3174</v>
      </c>
      <c r="I1213" s="4"/>
      <c r="J1213" s="3" t="s">
        <v>3173</v>
      </c>
      <c r="K1213" s="4" t="s">
        <v>959</v>
      </c>
      <c r="L1213" s="3" t="s">
        <v>3172</v>
      </c>
      <c r="M1213" s="4"/>
      <c r="N1213" s="3" t="s">
        <v>3171</v>
      </c>
      <c r="O1213" s="4"/>
      <c r="P1213" t="s">
        <v>907</v>
      </c>
      <c r="Q1213" s="3"/>
      <c r="R1213" s="4"/>
      <c r="S1213" t="s">
        <v>907</v>
      </c>
      <c r="T1213" s="3"/>
      <c r="U1213" s="4"/>
      <c r="V1213" s="3" t="s">
        <v>3170</v>
      </c>
      <c r="W1213" s="4"/>
      <c r="X1213" s="3" t="s">
        <v>3169</v>
      </c>
      <c r="Y1213" s="4"/>
      <c r="Z1213" t="s">
        <v>907</v>
      </c>
      <c r="AA1213" s="3"/>
      <c r="AB1213" s="4"/>
      <c r="AC1213" s="3" t="s">
        <v>3168</v>
      </c>
      <c r="AD1213" s="4"/>
      <c r="AE1213" s="3" t="s">
        <v>3167</v>
      </c>
      <c r="AF1213" s="4"/>
      <c r="AG1213" s="3" t="s">
        <v>3166</v>
      </c>
      <c r="AH1213" s="4"/>
      <c r="AI1213" s="3" t="s">
        <v>3165</v>
      </c>
      <c r="AJ1213" s="4"/>
      <c r="AK1213" s="3" t="s">
        <v>3164</v>
      </c>
      <c r="AL1213" s="4"/>
      <c r="AM1213" s="3" t="s">
        <v>3163</v>
      </c>
      <c r="AN1213" s="4"/>
      <c r="AO1213" s="3" t="s">
        <v>3162</v>
      </c>
      <c r="AP1213" s="4"/>
      <c r="AQ1213" s="3" t="s">
        <v>3161</v>
      </c>
      <c r="AR1213" s="4"/>
      <c r="AS1213" s="3" t="s">
        <v>3160</v>
      </c>
      <c r="AT1213" s="4"/>
      <c r="AU1213" s="3" t="s">
        <v>3159</v>
      </c>
      <c r="AV1213" s="4"/>
      <c r="AW1213" s="3" t="s">
        <v>3158</v>
      </c>
      <c r="AX1213" s="4"/>
      <c r="AY1213" s="3" t="s">
        <v>3157</v>
      </c>
      <c r="AZ1213" s="4"/>
      <c r="BA1213" s="3" t="s">
        <v>3156</v>
      </c>
      <c r="BB1213" s="4"/>
      <c r="BC1213" s="3" t="s">
        <v>3155</v>
      </c>
      <c r="BD1213" s="4"/>
      <c r="BE1213" s="3" t="s">
        <v>3154</v>
      </c>
    </row>
    <row r="1214" spans="2:57" customFormat="1">
      <c r="B1214" t="str">
        <f>IFERROR(VLOOKUP(E1214,Swadesh!$C$6:$D$212,2,FALSE),"")</f>
        <v/>
      </c>
      <c r="D1214" t="s">
        <v>2909</v>
      </c>
      <c r="E1214" s="6" t="s">
        <v>3153</v>
      </c>
      <c r="F1214" s="5">
        <v>19.54</v>
      </c>
      <c r="G1214">
        <f t="shared" si="18"/>
        <v>3</v>
      </c>
      <c r="H1214" s="3" t="s">
        <v>3152</v>
      </c>
      <c r="I1214" s="4" t="s">
        <v>3151</v>
      </c>
      <c r="J1214" s="3" t="s">
        <v>3150</v>
      </c>
      <c r="K1214" s="4" t="s">
        <v>3149</v>
      </c>
      <c r="L1214" s="3" t="s">
        <v>3148</v>
      </c>
      <c r="M1214" s="4"/>
      <c r="N1214" s="3" t="s">
        <v>3147</v>
      </c>
      <c r="O1214" s="4"/>
      <c r="P1214" t="s">
        <v>907</v>
      </c>
      <c r="Q1214" s="3"/>
      <c r="R1214" s="4"/>
      <c r="S1214" t="s">
        <v>907</v>
      </c>
      <c r="T1214" s="3"/>
      <c r="U1214" s="4"/>
      <c r="V1214" s="3"/>
      <c r="W1214" s="4"/>
      <c r="X1214" s="3" t="s">
        <v>3146</v>
      </c>
      <c r="Y1214" s="4"/>
      <c r="Z1214" t="s">
        <v>907</v>
      </c>
      <c r="AA1214" s="3" t="s">
        <v>3145</v>
      </c>
      <c r="AB1214" s="4" t="s">
        <v>3144</v>
      </c>
      <c r="AC1214" s="3" t="s">
        <v>3143</v>
      </c>
      <c r="AD1214" s="4"/>
      <c r="AE1214" s="3" t="s">
        <v>3142</v>
      </c>
      <c r="AF1214" s="4"/>
      <c r="AG1214" s="3" t="s">
        <v>3141</v>
      </c>
      <c r="AH1214" s="4"/>
      <c r="AI1214" s="3" t="s">
        <v>3140</v>
      </c>
      <c r="AJ1214" s="4"/>
      <c r="AK1214" s="3" t="s">
        <v>3139</v>
      </c>
      <c r="AL1214" s="4"/>
      <c r="AM1214" s="3" t="s">
        <v>3138</v>
      </c>
      <c r="AN1214" s="4"/>
      <c r="AO1214" s="3" t="s">
        <v>3137</v>
      </c>
      <c r="AP1214" s="4"/>
      <c r="AQ1214" s="3" t="s">
        <v>3136</v>
      </c>
      <c r="AR1214" s="4"/>
      <c r="AS1214" s="3" t="s">
        <v>3135</v>
      </c>
      <c r="AT1214" s="4"/>
      <c r="AU1214" s="3" t="s">
        <v>3134</v>
      </c>
      <c r="AV1214" s="4"/>
      <c r="AW1214" s="3" t="s">
        <v>3133</v>
      </c>
      <c r="AX1214" s="4"/>
      <c r="AY1214" s="3" t="s">
        <v>3132</v>
      </c>
      <c r="AZ1214" s="4"/>
      <c r="BA1214" s="3" t="s">
        <v>3131</v>
      </c>
      <c r="BB1214" s="4"/>
      <c r="BC1214" s="3" t="s">
        <v>3130</v>
      </c>
      <c r="BD1214" s="4"/>
      <c r="BE1214" s="3" t="s">
        <v>3129</v>
      </c>
    </row>
    <row r="1215" spans="2:57" customFormat="1">
      <c r="B1215" t="str">
        <f>IFERROR(VLOOKUP(E1215,Swadesh!$C$6:$D$212,2,FALSE),"")</f>
        <v/>
      </c>
      <c r="D1215" t="s">
        <v>2909</v>
      </c>
      <c r="E1215" s="6" t="s">
        <v>3128</v>
      </c>
      <c r="F1215" s="5">
        <v>19.55</v>
      </c>
      <c r="G1215">
        <f t="shared" si="18"/>
        <v>3</v>
      </c>
      <c r="H1215" s="3" t="s">
        <v>3127</v>
      </c>
      <c r="I1215" s="4"/>
      <c r="J1215" s="3" t="s">
        <v>3126</v>
      </c>
      <c r="K1215" s="4" t="s">
        <v>959</v>
      </c>
      <c r="L1215" s="3" t="s">
        <v>3125</v>
      </c>
      <c r="M1215" s="4"/>
      <c r="N1215" s="3" t="s">
        <v>3124</v>
      </c>
      <c r="O1215" s="4"/>
      <c r="P1215" t="s">
        <v>907</v>
      </c>
      <c r="Q1215" s="3"/>
      <c r="R1215" s="4"/>
      <c r="S1215" t="s">
        <v>907</v>
      </c>
      <c r="T1215" s="3"/>
      <c r="U1215" s="4"/>
      <c r="V1215" s="3" t="s">
        <v>3123</v>
      </c>
      <c r="W1215" s="4"/>
      <c r="X1215" s="3" t="s">
        <v>3122</v>
      </c>
      <c r="Y1215" s="4"/>
      <c r="Z1215" t="s">
        <v>907</v>
      </c>
      <c r="AA1215" s="3" t="s">
        <v>3121</v>
      </c>
      <c r="AB1215" s="4"/>
      <c r="AC1215" s="3" t="s">
        <v>3120</v>
      </c>
      <c r="AD1215" s="4"/>
      <c r="AE1215" s="3" t="s">
        <v>3119</v>
      </c>
      <c r="AF1215" s="4"/>
      <c r="AG1215" s="3" t="s">
        <v>3118</v>
      </c>
      <c r="AH1215" s="4"/>
      <c r="AI1215" s="3" t="s">
        <v>3117</v>
      </c>
      <c r="AJ1215" s="4" t="s">
        <v>3116</v>
      </c>
      <c r="AK1215" s="3" t="s">
        <v>3115</v>
      </c>
      <c r="AL1215" s="4"/>
      <c r="AM1215" s="3" t="s">
        <v>3114</v>
      </c>
      <c r="AN1215" s="4"/>
      <c r="AO1215" s="3" t="s">
        <v>3091</v>
      </c>
      <c r="AP1215" s="4"/>
      <c r="AQ1215" s="3" t="s">
        <v>3113</v>
      </c>
      <c r="AR1215" s="4"/>
      <c r="AS1215" s="3" t="s">
        <v>3112</v>
      </c>
      <c r="AT1215" s="4"/>
      <c r="AU1215" s="3" t="s">
        <v>3111</v>
      </c>
      <c r="AV1215" s="4"/>
      <c r="AW1215" s="3" t="s">
        <v>3110</v>
      </c>
      <c r="AX1215" s="4"/>
      <c r="AY1215" s="3" t="s">
        <v>3109</v>
      </c>
      <c r="AZ1215" s="4"/>
      <c r="BA1215" s="3" t="s">
        <v>3087</v>
      </c>
      <c r="BB1215" s="4"/>
      <c r="BC1215" s="3" t="s">
        <v>3108</v>
      </c>
      <c r="BD1215" s="4"/>
      <c r="BE1215" s="3" t="s">
        <v>3107</v>
      </c>
    </row>
    <row r="1216" spans="2:57" customFormat="1">
      <c r="B1216" t="str">
        <f>IFERROR(VLOOKUP(E1216,Swadesh!$C$6:$D$212,2,FALSE),"")</f>
        <v/>
      </c>
      <c r="D1216" t="s">
        <v>2909</v>
      </c>
      <c r="E1216" s="6" t="s">
        <v>3106</v>
      </c>
      <c r="F1216" s="5">
        <v>19.559999999999999</v>
      </c>
      <c r="G1216">
        <f t="shared" si="18"/>
        <v>3</v>
      </c>
      <c r="H1216" s="3" t="s">
        <v>3105</v>
      </c>
      <c r="I1216" s="4"/>
      <c r="J1216" s="3" t="s">
        <v>3104</v>
      </c>
      <c r="K1216" s="4" t="s">
        <v>959</v>
      </c>
      <c r="L1216" s="3" t="s">
        <v>3103</v>
      </c>
      <c r="M1216" s="4"/>
      <c r="N1216" s="3" t="s">
        <v>3102</v>
      </c>
      <c r="O1216" s="4"/>
      <c r="P1216" t="s">
        <v>907</v>
      </c>
      <c r="Q1216" s="3"/>
      <c r="R1216" s="4"/>
      <c r="S1216" t="s">
        <v>907</v>
      </c>
      <c r="T1216" s="3" t="s">
        <v>3101</v>
      </c>
      <c r="U1216" s="4"/>
      <c r="V1216" s="3" t="s">
        <v>3100</v>
      </c>
      <c r="W1216" s="4"/>
      <c r="X1216" s="3" t="s">
        <v>3099</v>
      </c>
      <c r="Y1216" s="4"/>
      <c r="Z1216" t="s">
        <v>907</v>
      </c>
      <c r="AA1216" s="3"/>
      <c r="AB1216" s="4" t="s">
        <v>3098</v>
      </c>
      <c r="AC1216" s="3" t="s">
        <v>3097</v>
      </c>
      <c r="AD1216" s="4"/>
      <c r="AE1216" s="3" t="s">
        <v>3096</v>
      </c>
      <c r="AF1216" s="4" t="s">
        <v>3095</v>
      </c>
      <c r="AG1216" s="3" t="s">
        <v>3094</v>
      </c>
      <c r="AH1216" s="4"/>
      <c r="AI1216" s="3" t="s">
        <v>3093</v>
      </c>
      <c r="AJ1216" s="4"/>
      <c r="AK1216" s="3" t="s">
        <v>3070</v>
      </c>
      <c r="AL1216" s="4"/>
      <c r="AM1216" s="3" t="s">
        <v>3092</v>
      </c>
      <c r="AN1216" s="4"/>
      <c r="AO1216" s="3" t="s">
        <v>3091</v>
      </c>
      <c r="AP1216" s="4" t="s">
        <v>3090</v>
      </c>
      <c r="AQ1216" s="3" t="s">
        <v>3089</v>
      </c>
      <c r="AR1216" s="4"/>
      <c r="AS1216" s="3" t="s">
        <v>923</v>
      </c>
      <c r="AT1216" s="4"/>
      <c r="AU1216" s="3" t="s">
        <v>2897</v>
      </c>
      <c r="AV1216" s="4"/>
      <c r="AW1216" s="3" t="s">
        <v>3088</v>
      </c>
      <c r="AX1216" s="4"/>
      <c r="AY1216" s="3" t="s">
        <v>3087</v>
      </c>
      <c r="AZ1216" s="4"/>
      <c r="BA1216" s="3" t="s">
        <v>3086</v>
      </c>
      <c r="BB1216" s="4"/>
      <c r="BC1216" s="3" t="s">
        <v>3061</v>
      </c>
      <c r="BD1216" s="4"/>
      <c r="BE1216" s="3" t="s">
        <v>3085</v>
      </c>
    </row>
    <row r="1217" spans="2:57" customFormat="1">
      <c r="B1217" t="str">
        <f>IFERROR(VLOOKUP(E1217,Swadesh!$C$6:$D$212,2,FALSE),"")</f>
        <v/>
      </c>
      <c r="D1217" t="s">
        <v>2909</v>
      </c>
      <c r="E1217" s="6" t="s">
        <v>3084</v>
      </c>
      <c r="F1217" s="5">
        <v>19.57</v>
      </c>
      <c r="G1217">
        <f t="shared" si="18"/>
        <v>3</v>
      </c>
      <c r="H1217" s="3" t="s">
        <v>3083</v>
      </c>
      <c r="I1217" s="4" t="s">
        <v>3082</v>
      </c>
      <c r="J1217" s="3" t="s">
        <v>3081</v>
      </c>
      <c r="K1217" s="4" t="s">
        <v>959</v>
      </c>
      <c r="L1217" s="3" t="s">
        <v>3080</v>
      </c>
      <c r="M1217" s="4"/>
      <c r="N1217" s="3" t="s">
        <v>3079</v>
      </c>
      <c r="O1217" s="4"/>
      <c r="P1217" t="s">
        <v>907</v>
      </c>
      <c r="Q1217" s="3"/>
      <c r="R1217" s="4"/>
      <c r="S1217" t="s">
        <v>907</v>
      </c>
      <c r="T1217" s="3"/>
      <c r="U1217" s="4"/>
      <c r="V1217" s="3" t="s">
        <v>3078</v>
      </c>
      <c r="W1217" s="4"/>
      <c r="X1217" s="3" t="s">
        <v>3077</v>
      </c>
      <c r="Y1217" s="4" t="s">
        <v>973</v>
      </c>
      <c r="Z1217" t="s">
        <v>907</v>
      </c>
      <c r="AA1217" s="3"/>
      <c r="AB1217" s="4"/>
      <c r="AC1217" s="3" t="s">
        <v>3076</v>
      </c>
      <c r="AD1217" s="4" t="s">
        <v>3075</v>
      </c>
      <c r="AE1217" s="3" t="s">
        <v>3074</v>
      </c>
      <c r="AF1217" s="4" t="s">
        <v>3073</v>
      </c>
      <c r="AG1217" s="3" t="s">
        <v>3072</v>
      </c>
      <c r="AH1217" s="4"/>
      <c r="AI1217" s="3" t="s">
        <v>3071</v>
      </c>
      <c r="AJ1217" s="4"/>
      <c r="AK1217" s="3" t="s">
        <v>3070</v>
      </c>
      <c r="AL1217" s="4"/>
      <c r="AM1217" s="3" t="s">
        <v>3069</v>
      </c>
      <c r="AN1217" s="4"/>
      <c r="AO1217" s="3" t="s">
        <v>3068</v>
      </c>
      <c r="AP1217" s="4"/>
      <c r="AQ1217" s="3" t="s">
        <v>3067</v>
      </c>
      <c r="AR1217" s="4"/>
      <c r="AS1217" s="3" t="s">
        <v>3066</v>
      </c>
      <c r="AT1217" s="4"/>
      <c r="AU1217" s="3" t="s">
        <v>3065</v>
      </c>
      <c r="AV1217" s="4"/>
      <c r="AW1217" s="3" t="s">
        <v>3064</v>
      </c>
      <c r="AX1217" s="4"/>
      <c r="AY1217" s="3" t="s">
        <v>3063</v>
      </c>
      <c r="AZ1217" s="4"/>
      <c r="BA1217" s="3" t="s">
        <v>3062</v>
      </c>
      <c r="BB1217" s="4"/>
      <c r="BC1217" s="3" t="s">
        <v>3061</v>
      </c>
      <c r="BD1217" s="4"/>
      <c r="BE1217" s="3" t="s">
        <v>3060</v>
      </c>
    </row>
    <row r="1218" spans="2:57" customFormat="1">
      <c r="B1218" t="str">
        <f>IFERROR(VLOOKUP(E1218,Swadesh!$C$6:$D$212,2,FALSE),"")</f>
        <v/>
      </c>
      <c r="D1218" t="s">
        <v>2909</v>
      </c>
      <c r="E1218" s="6" t="s">
        <v>3059</v>
      </c>
      <c r="F1218" s="5">
        <v>19.579999999999998</v>
      </c>
      <c r="G1218">
        <f t="shared" si="18"/>
        <v>3</v>
      </c>
      <c r="H1218" s="3" t="s">
        <v>3058</v>
      </c>
      <c r="I1218" s="4" t="s">
        <v>3057</v>
      </c>
      <c r="J1218" s="3" t="s">
        <v>3056</v>
      </c>
      <c r="K1218" s="4" t="s">
        <v>959</v>
      </c>
      <c r="L1218" s="3" t="s">
        <v>3055</v>
      </c>
      <c r="M1218" s="4"/>
      <c r="N1218" s="3" t="s">
        <v>3054</v>
      </c>
      <c r="O1218" s="4"/>
      <c r="P1218" t="s">
        <v>907</v>
      </c>
      <c r="Q1218" s="3"/>
      <c r="R1218" s="4"/>
      <c r="S1218" t="s">
        <v>907</v>
      </c>
      <c r="T1218" s="3"/>
      <c r="U1218" s="4"/>
      <c r="V1218" s="3" t="s">
        <v>3053</v>
      </c>
      <c r="W1218" s="4"/>
      <c r="X1218" s="3" t="s">
        <v>3052</v>
      </c>
      <c r="Y1218" s="4"/>
      <c r="Z1218" t="s">
        <v>907</v>
      </c>
      <c r="AA1218" s="3" t="s">
        <v>3051</v>
      </c>
      <c r="AB1218" s="4"/>
      <c r="AC1218" s="3" t="s">
        <v>3050</v>
      </c>
      <c r="AD1218" s="4"/>
      <c r="AE1218" s="3" t="s">
        <v>3049</v>
      </c>
      <c r="AF1218" s="4"/>
      <c r="AG1218" s="3" t="s">
        <v>3048</v>
      </c>
      <c r="AH1218" s="4"/>
      <c r="AI1218" s="3" t="s">
        <v>3047</v>
      </c>
      <c r="AJ1218" s="4"/>
      <c r="AK1218" s="3" t="s">
        <v>3046</v>
      </c>
      <c r="AL1218" s="4"/>
      <c r="AM1218" s="3" t="s">
        <v>3045</v>
      </c>
      <c r="AN1218" s="4"/>
      <c r="AO1218" s="3" t="s">
        <v>3044</v>
      </c>
      <c r="AP1218" s="4"/>
      <c r="AQ1218" s="3" t="s">
        <v>3043</v>
      </c>
      <c r="AR1218" s="4"/>
      <c r="AS1218" s="3" t="s">
        <v>3042</v>
      </c>
      <c r="AT1218" s="4"/>
      <c r="AU1218" s="3" t="s">
        <v>3041</v>
      </c>
      <c r="AV1218" s="4"/>
      <c r="AW1218" s="3" t="s">
        <v>3040</v>
      </c>
      <c r="AX1218" s="4" t="s">
        <v>3039</v>
      </c>
      <c r="AY1218" s="3" t="s">
        <v>3038</v>
      </c>
      <c r="AZ1218" s="4"/>
      <c r="BA1218" s="3" t="s">
        <v>3037</v>
      </c>
      <c r="BB1218" s="4"/>
      <c r="BC1218" s="3" t="s">
        <v>3036</v>
      </c>
      <c r="BD1218" s="4" t="s">
        <v>3035</v>
      </c>
      <c r="BE1218" s="3" t="s">
        <v>3034</v>
      </c>
    </row>
    <row r="1219" spans="2:57" customFormat="1">
      <c r="B1219" t="str">
        <f>IFERROR(VLOOKUP(E1219,Swadesh!$C$6:$D$212,2,FALSE),"")</f>
        <v/>
      </c>
      <c r="D1219" t="s">
        <v>2909</v>
      </c>
      <c r="E1219" s="6" t="s">
        <v>3033</v>
      </c>
      <c r="F1219" s="5">
        <v>19.59</v>
      </c>
      <c r="G1219">
        <f t="shared" ref="G1219:G1282" si="19">LEN(F1219)-2</f>
        <v>3</v>
      </c>
      <c r="H1219" s="3" t="s">
        <v>3032</v>
      </c>
      <c r="I1219" s="4" t="s">
        <v>3031</v>
      </c>
      <c r="J1219" s="3" t="s">
        <v>3030</v>
      </c>
      <c r="K1219" s="4" t="s">
        <v>3029</v>
      </c>
      <c r="L1219" s="3" t="s">
        <v>3028</v>
      </c>
      <c r="M1219" s="4"/>
      <c r="N1219" s="3" t="s">
        <v>3027</v>
      </c>
      <c r="O1219" s="4"/>
      <c r="P1219" t="s">
        <v>907</v>
      </c>
      <c r="Q1219" s="3"/>
      <c r="R1219" s="4"/>
      <c r="S1219" t="s">
        <v>907</v>
      </c>
      <c r="T1219" s="3" t="s">
        <v>3026</v>
      </c>
      <c r="U1219" s="4"/>
      <c r="V1219" s="3" t="s">
        <v>3025</v>
      </c>
      <c r="W1219" s="4" t="s">
        <v>3024</v>
      </c>
      <c r="X1219" s="3" t="s">
        <v>3023</v>
      </c>
      <c r="Y1219" s="4"/>
      <c r="Z1219" t="s">
        <v>907</v>
      </c>
      <c r="AA1219" s="3" t="s">
        <v>3022</v>
      </c>
      <c r="AB1219" s="4"/>
      <c r="AC1219" s="3" t="s">
        <v>3021</v>
      </c>
      <c r="AD1219" s="4"/>
      <c r="AE1219" s="3" t="s">
        <v>3020</v>
      </c>
      <c r="AF1219" s="4"/>
      <c r="AG1219" s="3" t="s">
        <v>3019</v>
      </c>
      <c r="AH1219" s="4" t="s">
        <v>3018</v>
      </c>
      <c r="AI1219" s="3" t="s">
        <v>3017</v>
      </c>
      <c r="AJ1219" s="4"/>
      <c r="AK1219" s="3" t="s">
        <v>3016</v>
      </c>
      <c r="AL1219" s="4"/>
      <c r="AM1219" s="3" t="s">
        <v>3015</v>
      </c>
      <c r="AN1219" s="4"/>
      <c r="AO1219" s="3" t="s">
        <v>3014</v>
      </c>
      <c r="AP1219" s="4"/>
      <c r="AQ1219" s="3" t="s">
        <v>3013</v>
      </c>
      <c r="AR1219" s="4"/>
      <c r="AS1219" s="3" t="s">
        <v>3012</v>
      </c>
      <c r="AT1219" s="4"/>
      <c r="AU1219" s="3" t="s">
        <v>3011</v>
      </c>
      <c r="AV1219" s="4"/>
      <c r="AW1219" s="3" t="s">
        <v>3010</v>
      </c>
      <c r="AX1219" s="4"/>
      <c r="AY1219" s="3" t="s">
        <v>3009</v>
      </c>
      <c r="AZ1219" s="4"/>
      <c r="BA1219" s="3" t="s">
        <v>3008</v>
      </c>
      <c r="BB1219" s="4"/>
      <c r="BC1219" s="3" t="s">
        <v>3007</v>
      </c>
      <c r="BD1219" s="4"/>
      <c r="BE1219" s="3" t="s">
        <v>3006</v>
      </c>
    </row>
    <row r="1220" spans="2:57" customFormat="1">
      <c r="B1220" t="str">
        <f>IFERROR(VLOOKUP(E1220,Swadesh!$C$6:$D$212,2,FALSE),"")</f>
        <v/>
      </c>
      <c r="D1220" t="s">
        <v>2909</v>
      </c>
      <c r="E1220" s="6" t="s">
        <v>3005</v>
      </c>
      <c r="F1220" s="5">
        <v>19.61</v>
      </c>
      <c r="G1220">
        <f t="shared" si="19"/>
        <v>3</v>
      </c>
      <c r="H1220" s="3" t="s">
        <v>3004</v>
      </c>
      <c r="I1220" s="4"/>
      <c r="J1220" s="3" t="s">
        <v>3003</v>
      </c>
      <c r="K1220" s="4" t="s">
        <v>959</v>
      </c>
      <c r="L1220" s="3" t="s">
        <v>3002</v>
      </c>
      <c r="M1220" s="4"/>
      <c r="N1220" s="3" t="s">
        <v>3001</v>
      </c>
      <c r="O1220" s="4"/>
      <c r="P1220" t="s">
        <v>907</v>
      </c>
      <c r="Q1220" s="3"/>
      <c r="R1220" s="4"/>
      <c r="S1220" t="s">
        <v>907</v>
      </c>
      <c r="T1220" s="3" t="s">
        <v>3000</v>
      </c>
      <c r="U1220" s="4"/>
      <c r="V1220" s="3" t="s">
        <v>2999</v>
      </c>
      <c r="W1220" s="4"/>
      <c r="X1220" s="3"/>
      <c r="Y1220" s="4"/>
      <c r="Z1220" t="s">
        <v>907</v>
      </c>
      <c r="AA1220" s="3" t="s">
        <v>2998</v>
      </c>
      <c r="AB1220" s="4"/>
      <c r="AC1220" s="3" t="s">
        <v>2997</v>
      </c>
      <c r="AD1220" s="4"/>
      <c r="AE1220" s="3" t="s">
        <v>2996</v>
      </c>
      <c r="AF1220" s="4"/>
      <c r="AG1220" s="3" t="s">
        <v>2995</v>
      </c>
      <c r="AH1220" s="4"/>
      <c r="AI1220" s="3" t="s">
        <v>2994</v>
      </c>
      <c r="AJ1220" s="4"/>
      <c r="AK1220" s="3" t="s">
        <v>2993</v>
      </c>
      <c r="AL1220" s="4"/>
      <c r="AM1220" s="3" t="s">
        <v>2992</v>
      </c>
      <c r="AN1220" s="4"/>
      <c r="AO1220" s="3" t="s">
        <v>2991</v>
      </c>
      <c r="AP1220" s="4"/>
      <c r="AQ1220" s="3" t="s">
        <v>2990</v>
      </c>
      <c r="AR1220" s="4" t="s">
        <v>2989</v>
      </c>
      <c r="AS1220" s="3" t="s">
        <v>2988</v>
      </c>
      <c r="AT1220" s="4"/>
      <c r="AU1220" s="3" t="s">
        <v>2987</v>
      </c>
      <c r="AV1220" s="4"/>
      <c r="AW1220" s="3" t="s">
        <v>2986</v>
      </c>
      <c r="AX1220" s="4" t="s">
        <v>2985</v>
      </c>
      <c r="AY1220" s="3" t="s">
        <v>2984</v>
      </c>
      <c r="AZ1220" s="4"/>
      <c r="BA1220" s="3" t="s">
        <v>2983</v>
      </c>
      <c r="BB1220" s="4"/>
      <c r="BC1220" s="3" t="s">
        <v>2982</v>
      </c>
      <c r="BD1220" s="4"/>
      <c r="BE1220" s="3" t="s">
        <v>2981</v>
      </c>
    </row>
    <row r="1221" spans="2:57" customFormat="1">
      <c r="B1221" t="str">
        <f>IFERROR(VLOOKUP(E1221,Swadesh!$C$6:$D$212,2,FALSE),"")</f>
        <v/>
      </c>
      <c r="D1221" t="s">
        <v>2909</v>
      </c>
      <c r="E1221" s="6" t="s">
        <v>2980</v>
      </c>
      <c r="F1221" s="5">
        <v>19.62</v>
      </c>
      <c r="G1221">
        <f t="shared" si="19"/>
        <v>3</v>
      </c>
      <c r="H1221" s="3" t="s">
        <v>2979</v>
      </c>
      <c r="I1221" s="4"/>
      <c r="J1221" s="3" t="s">
        <v>2978</v>
      </c>
      <c r="K1221" s="4"/>
      <c r="L1221" s="3" t="s">
        <v>2977</v>
      </c>
      <c r="M1221" s="4"/>
      <c r="N1221" s="3" t="s">
        <v>2976</v>
      </c>
      <c r="O1221" s="4"/>
      <c r="P1221" t="s">
        <v>907</v>
      </c>
      <c r="Q1221" s="3"/>
      <c r="R1221" s="4" t="s">
        <v>2975</v>
      </c>
      <c r="S1221" t="s">
        <v>907</v>
      </c>
      <c r="T1221" s="3" t="s">
        <v>2974</v>
      </c>
      <c r="U1221" s="4"/>
      <c r="V1221" s="3" t="s">
        <v>2973</v>
      </c>
      <c r="W1221" s="4" t="s">
        <v>2972</v>
      </c>
      <c r="X1221" s="3" t="s">
        <v>2971</v>
      </c>
      <c r="Y1221" s="4"/>
      <c r="Z1221" t="s">
        <v>907</v>
      </c>
      <c r="AA1221" s="3"/>
      <c r="AB1221" s="4"/>
      <c r="AC1221" s="3" t="s">
        <v>2970</v>
      </c>
      <c r="AD1221" s="4" t="s">
        <v>2969</v>
      </c>
      <c r="AE1221" s="3" t="s">
        <v>2968</v>
      </c>
      <c r="AF1221" s="4" t="s">
        <v>2967</v>
      </c>
      <c r="AG1221" s="3" t="s">
        <v>2966</v>
      </c>
      <c r="AH1221" s="4"/>
      <c r="AI1221" s="3" t="s">
        <v>2965</v>
      </c>
      <c r="AJ1221" s="4"/>
      <c r="AK1221" s="3" t="s">
        <v>2964</v>
      </c>
      <c r="AL1221" s="4"/>
      <c r="AM1221" s="3" t="s">
        <v>2963</v>
      </c>
      <c r="AN1221" s="4"/>
      <c r="AO1221" s="3" t="s">
        <v>2962</v>
      </c>
      <c r="AP1221" s="4"/>
      <c r="AQ1221" s="3" t="s">
        <v>2961</v>
      </c>
      <c r="AR1221" s="4" t="s">
        <v>2960</v>
      </c>
      <c r="AS1221" s="3" t="s">
        <v>2959</v>
      </c>
      <c r="AT1221" s="4"/>
      <c r="AU1221" s="3" t="s">
        <v>2958</v>
      </c>
      <c r="AV1221" s="4"/>
      <c r="AW1221" s="3" t="s">
        <v>2957</v>
      </c>
      <c r="AX1221" s="4"/>
      <c r="AY1221" s="3" t="s">
        <v>2956</v>
      </c>
      <c r="AZ1221" s="4"/>
      <c r="BA1221" s="3" t="s">
        <v>2955</v>
      </c>
      <c r="BB1221" s="4"/>
      <c r="BC1221" s="3" t="s">
        <v>2954</v>
      </c>
      <c r="BD1221" s="4"/>
      <c r="BE1221" s="3" t="s">
        <v>2953</v>
      </c>
    </row>
    <row r="1222" spans="2:57" customFormat="1">
      <c r="B1222" t="str">
        <f>IFERROR(VLOOKUP(E1222,Swadesh!$C$6:$D$212,2,FALSE),"")</f>
        <v/>
      </c>
      <c r="D1222" t="s">
        <v>2909</v>
      </c>
      <c r="E1222" s="6" t="s">
        <v>2952</v>
      </c>
      <c r="F1222" s="5">
        <v>19.63</v>
      </c>
      <c r="G1222">
        <f t="shared" si="19"/>
        <v>3</v>
      </c>
      <c r="H1222" s="3" t="s">
        <v>2951</v>
      </c>
      <c r="I1222" s="4" t="s">
        <v>2950</v>
      </c>
      <c r="J1222" s="3" t="s">
        <v>2949</v>
      </c>
      <c r="K1222" s="4" t="s">
        <v>2948</v>
      </c>
      <c r="L1222" s="3" t="s">
        <v>2947</v>
      </c>
      <c r="M1222" s="4"/>
      <c r="N1222" s="3" t="s">
        <v>2946</v>
      </c>
      <c r="O1222" s="4"/>
      <c r="P1222" t="s">
        <v>907</v>
      </c>
      <c r="Q1222" s="3"/>
      <c r="R1222" s="4"/>
      <c r="S1222" t="s">
        <v>907</v>
      </c>
      <c r="T1222" s="3"/>
      <c r="U1222" s="4"/>
      <c r="V1222" s="3"/>
      <c r="W1222" s="4"/>
      <c r="X1222" s="3"/>
      <c r="Y1222" s="4"/>
      <c r="Z1222" t="s">
        <v>907</v>
      </c>
      <c r="AA1222" s="3"/>
      <c r="AB1222" s="4"/>
      <c r="AC1222" s="3" t="s">
        <v>2945</v>
      </c>
      <c r="AD1222" s="4" t="s">
        <v>2944</v>
      </c>
      <c r="AE1222" s="3" t="s">
        <v>2943</v>
      </c>
      <c r="AF1222" s="4"/>
      <c r="AG1222" s="3" t="s">
        <v>2942</v>
      </c>
      <c r="AH1222" s="4"/>
      <c r="AI1222" s="3" t="s">
        <v>2238</v>
      </c>
      <c r="AJ1222" s="4"/>
      <c r="AK1222" s="3"/>
      <c r="AL1222" s="4"/>
      <c r="AM1222" s="3" t="s">
        <v>2941</v>
      </c>
      <c r="AN1222" s="4"/>
      <c r="AO1222" s="3" t="s">
        <v>2940</v>
      </c>
      <c r="AP1222" s="4"/>
      <c r="AQ1222" s="3" t="s">
        <v>2939</v>
      </c>
      <c r="AR1222" s="4"/>
      <c r="AS1222" s="3" t="s">
        <v>923</v>
      </c>
      <c r="AT1222" s="4"/>
      <c r="AU1222" s="3" t="s">
        <v>2938</v>
      </c>
      <c r="AV1222" s="4"/>
      <c r="AW1222" s="3" t="s">
        <v>2937</v>
      </c>
      <c r="AX1222" s="4"/>
      <c r="AY1222" s="3" t="s">
        <v>2936</v>
      </c>
      <c r="AZ1222" s="4"/>
      <c r="BA1222" s="3" t="s">
        <v>2935</v>
      </c>
      <c r="BB1222" s="4"/>
      <c r="BC1222" s="3" t="s">
        <v>2934</v>
      </c>
      <c r="BD1222" s="4"/>
      <c r="BE1222" s="3" t="s">
        <v>1872</v>
      </c>
    </row>
    <row r="1223" spans="2:57" customFormat="1">
      <c r="B1223" t="str">
        <f>IFERROR(VLOOKUP(E1223,Swadesh!$C$6:$D$212,2,FALSE),"")</f>
        <v/>
      </c>
      <c r="D1223" t="s">
        <v>2909</v>
      </c>
      <c r="E1223" s="6" t="s">
        <v>2933</v>
      </c>
      <c r="F1223" s="5">
        <v>19.649999999999999</v>
      </c>
      <c r="G1223">
        <f t="shared" si="19"/>
        <v>3</v>
      </c>
      <c r="H1223" s="3" t="s">
        <v>2932</v>
      </c>
      <c r="I1223" s="4" t="s">
        <v>2931</v>
      </c>
      <c r="J1223" s="3" t="s">
        <v>2930</v>
      </c>
      <c r="K1223" s="4" t="s">
        <v>2929</v>
      </c>
      <c r="L1223" s="3" t="s">
        <v>2928</v>
      </c>
      <c r="M1223" s="4"/>
      <c r="N1223" s="3" t="s">
        <v>2927</v>
      </c>
      <c r="O1223" s="4"/>
      <c r="P1223" t="s">
        <v>907</v>
      </c>
      <c r="Q1223" s="3"/>
      <c r="R1223" s="4"/>
      <c r="S1223" t="s">
        <v>907</v>
      </c>
      <c r="T1223" s="3"/>
      <c r="U1223" s="4"/>
      <c r="V1223" s="3" t="s">
        <v>2926</v>
      </c>
      <c r="W1223" s="4"/>
      <c r="X1223" s="3" t="s">
        <v>2925</v>
      </c>
      <c r="Y1223" s="4"/>
      <c r="Z1223" t="s">
        <v>907</v>
      </c>
      <c r="AA1223" s="3" t="e">
        <f>-namiki</f>
        <v>#NAME?</v>
      </c>
      <c r="AB1223" s="4"/>
      <c r="AC1223" s="3" t="s">
        <v>2924</v>
      </c>
      <c r="AD1223" s="4"/>
      <c r="AE1223" s="3" t="s">
        <v>2923</v>
      </c>
      <c r="AF1223" s="4"/>
      <c r="AG1223" s="3" t="s">
        <v>2922</v>
      </c>
      <c r="AH1223" s="4"/>
      <c r="AI1223" s="3" t="s">
        <v>2921</v>
      </c>
      <c r="AJ1223" s="4"/>
      <c r="AK1223" s="3" t="s">
        <v>2920</v>
      </c>
      <c r="AL1223" s="4"/>
      <c r="AM1223" s="3" t="s">
        <v>2919</v>
      </c>
      <c r="AN1223" s="4"/>
      <c r="AO1223" s="3"/>
      <c r="AP1223" s="4"/>
      <c r="AQ1223" s="3" t="s">
        <v>2918</v>
      </c>
      <c r="AR1223" s="4"/>
      <c r="AS1223" s="3" t="s">
        <v>2917</v>
      </c>
      <c r="AT1223" s="4"/>
      <c r="AU1223" s="3" t="s">
        <v>2916</v>
      </c>
      <c r="AV1223" s="4"/>
      <c r="AW1223" s="3" t="s">
        <v>2915</v>
      </c>
      <c r="AX1223" s="4"/>
      <c r="AY1223" s="3" t="s">
        <v>2914</v>
      </c>
      <c r="AZ1223" s="4"/>
      <c r="BA1223" s="3" t="s">
        <v>2913</v>
      </c>
      <c r="BB1223" s="4"/>
      <c r="BC1223" s="3" t="s">
        <v>2912</v>
      </c>
      <c r="BD1223" s="4" t="s">
        <v>2911</v>
      </c>
      <c r="BE1223" s="3" t="s">
        <v>2910</v>
      </c>
    </row>
    <row r="1224" spans="2:57" customFormat="1">
      <c r="B1224" t="str">
        <f>IFERROR(VLOOKUP(E1224,Swadesh!$C$6:$D$212,2,FALSE),"")</f>
        <v/>
      </c>
      <c r="D1224" t="s">
        <v>2909</v>
      </c>
      <c r="E1224" s="6" t="s">
        <v>2908</v>
      </c>
      <c r="F1224" s="5">
        <v>19.72</v>
      </c>
      <c r="G1224">
        <f t="shared" si="19"/>
        <v>3</v>
      </c>
      <c r="H1224" s="3" t="s">
        <v>2907</v>
      </c>
      <c r="I1224" s="4"/>
      <c r="J1224" s="3" t="s">
        <v>2906</v>
      </c>
      <c r="K1224" s="4" t="s">
        <v>1129</v>
      </c>
      <c r="L1224" s="3" t="s">
        <v>2905</v>
      </c>
      <c r="M1224" s="4"/>
      <c r="N1224" s="3" t="s">
        <v>2904</v>
      </c>
      <c r="O1224" s="4"/>
      <c r="P1224" t="s">
        <v>907</v>
      </c>
      <c r="Q1224" s="3"/>
      <c r="R1224" s="4"/>
      <c r="S1224" t="s">
        <v>907</v>
      </c>
      <c r="T1224" s="3"/>
      <c r="U1224" s="4"/>
      <c r="V1224" s="3"/>
      <c r="W1224" s="4"/>
      <c r="X1224" s="3" t="s">
        <v>2903</v>
      </c>
      <c r="Y1224" s="4"/>
      <c r="Z1224" t="s">
        <v>907</v>
      </c>
      <c r="AA1224" s="3" t="s">
        <v>2902</v>
      </c>
      <c r="AB1224" s="4"/>
      <c r="AC1224" s="3" t="s">
        <v>2901</v>
      </c>
      <c r="AD1224" s="4"/>
      <c r="AE1224" s="3" t="s">
        <v>2900</v>
      </c>
      <c r="AF1224" s="4"/>
      <c r="AG1224" s="3" t="s">
        <v>2899</v>
      </c>
      <c r="AH1224" s="4"/>
      <c r="AI1224" s="3" t="s">
        <v>2898</v>
      </c>
      <c r="AJ1224" s="4"/>
      <c r="AK1224" s="3" t="s">
        <v>2897</v>
      </c>
      <c r="AL1224" s="4"/>
      <c r="AM1224" s="3" t="s">
        <v>2896</v>
      </c>
      <c r="AN1224" s="4"/>
      <c r="AO1224" s="3" t="s">
        <v>2895</v>
      </c>
      <c r="AP1224" s="4"/>
      <c r="AQ1224" s="3" t="s">
        <v>2894</v>
      </c>
      <c r="AR1224" s="4" t="s">
        <v>2893</v>
      </c>
      <c r="AS1224" s="3" t="s">
        <v>2892</v>
      </c>
      <c r="AT1224" s="4"/>
      <c r="AU1224" s="3" t="s">
        <v>2891</v>
      </c>
      <c r="AV1224" s="4"/>
      <c r="AW1224" s="3" t="s">
        <v>2890</v>
      </c>
      <c r="AX1224" s="4" t="s">
        <v>2889</v>
      </c>
      <c r="AY1224" s="3" t="s">
        <v>2888</v>
      </c>
      <c r="AZ1224" s="4"/>
      <c r="BA1224" s="3" t="s">
        <v>2887</v>
      </c>
      <c r="BB1224" s="4"/>
      <c r="BC1224" s="3" t="s">
        <v>2886</v>
      </c>
      <c r="BD1224" s="4" t="s">
        <v>2885</v>
      </c>
      <c r="BE1224" s="3" t="s">
        <v>2884</v>
      </c>
    </row>
    <row r="1225" spans="2:57" customFormat="1">
      <c r="B1225" t="str">
        <f>IFERROR(VLOOKUP(E1225,Swadesh!$C$6:$D$212,2,FALSE),"")</f>
        <v/>
      </c>
      <c r="D1225" t="s">
        <v>2020</v>
      </c>
      <c r="E1225" s="6" t="s">
        <v>2883</v>
      </c>
      <c r="F1225" s="5">
        <v>20.11</v>
      </c>
      <c r="G1225">
        <f t="shared" si="19"/>
        <v>3</v>
      </c>
      <c r="H1225" s="3" t="s">
        <v>2882</v>
      </c>
      <c r="I1225" s="4"/>
      <c r="J1225" s="3" t="s">
        <v>2881</v>
      </c>
      <c r="K1225" s="4"/>
      <c r="L1225" s="3" t="s">
        <v>2880</v>
      </c>
      <c r="M1225" s="4"/>
      <c r="N1225" s="3" t="s">
        <v>2879</v>
      </c>
      <c r="O1225" s="4"/>
      <c r="P1225" t="s">
        <v>907</v>
      </c>
      <c r="Q1225" s="3"/>
      <c r="R1225" s="4"/>
      <c r="S1225" t="s">
        <v>907</v>
      </c>
      <c r="T1225" s="3" t="s">
        <v>2878</v>
      </c>
      <c r="U1225" s="4"/>
      <c r="V1225" s="3" t="s">
        <v>2877</v>
      </c>
      <c r="W1225" s="4"/>
      <c r="X1225" s="3" t="s">
        <v>2876</v>
      </c>
      <c r="Y1225" s="4"/>
      <c r="Z1225" t="s">
        <v>907</v>
      </c>
      <c r="AA1225" s="3" t="s">
        <v>2875</v>
      </c>
      <c r="AB1225" s="4"/>
      <c r="AC1225" s="3" t="s">
        <v>2874</v>
      </c>
      <c r="AD1225" s="4"/>
      <c r="AE1225" s="3" t="s">
        <v>2873</v>
      </c>
      <c r="AF1225" s="4"/>
      <c r="AG1225" s="3" t="s">
        <v>2872</v>
      </c>
      <c r="AH1225" s="4"/>
      <c r="AI1225" s="3" t="s">
        <v>2871</v>
      </c>
      <c r="AJ1225" s="4"/>
      <c r="AK1225" s="3" t="s">
        <v>2870</v>
      </c>
      <c r="AL1225" s="4"/>
      <c r="AM1225" s="3" t="s">
        <v>2869</v>
      </c>
      <c r="AN1225" s="4"/>
      <c r="AO1225" s="3" t="s">
        <v>2868</v>
      </c>
      <c r="AP1225" s="4"/>
      <c r="AQ1225" s="3" t="s">
        <v>2867</v>
      </c>
      <c r="AR1225" s="4" t="s">
        <v>2866</v>
      </c>
      <c r="AS1225" s="3" t="s">
        <v>2865</v>
      </c>
      <c r="AT1225" s="4"/>
      <c r="AU1225" s="3" t="s">
        <v>2864</v>
      </c>
      <c r="AV1225" s="4"/>
      <c r="AW1225" s="3" t="s">
        <v>2863</v>
      </c>
      <c r="AX1225" s="4"/>
      <c r="AY1225" s="3" t="s">
        <v>2862</v>
      </c>
      <c r="AZ1225" s="4"/>
      <c r="BA1225" s="3" t="s">
        <v>2861</v>
      </c>
      <c r="BB1225" s="4"/>
      <c r="BC1225" s="3" t="s">
        <v>2860</v>
      </c>
      <c r="BD1225" s="4"/>
      <c r="BE1225" s="3" t="s">
        <v>2859</v>
      </c>
    </row>
    <row r="1226" spans="2:57" customFormat="1">
      <c r="B1226" t="str">
        <f>IFERROR(VLOOKUP(E1226,Swadesh!$C$6:$D$212,2,FALSE),"")</f>
        <v/>
      </c>
      <c r="D1226" t="s">
        <v>2020</v>
      </c>
      <c r="E1226" s="6" t="s">
        <v>2858</v>
      </c>
      <c r="F1226" s="5">
        <v>20.13</v>
      </c>
      <c r="G1226">
        <f t="shared" si="19"/>
        <v>3</v>
      </c>
      <c r="H1226" s="3" t="s">
        <v>2857</v>
      </c>
      <c r="I1226" s="4"/>
      <c r="J1226" s="3" t="s">
        <v>2856</v>
      </c>
      <c r="K1226" s="4" t="s">
        <v>2855</v>
      </c>
      <c r="L1226" s="3" t="s">
        <v>2854</v>
      </c>
      <c r="M1226" s="4"/>
      <c r="N1226" s="3" t="s">
        <v>2853</v>
      </c>
      <c r="O1226" s="4"/>
      <c r="P1226" t="s">
        <v>907</v>
      </c>
      <c r="Q1226" s="3"/>
      <c r="R1226" s="4"/>
      <c r="S1226" t="s">
        <v>907</v>
      </c>
      <c r="T1226" s="3"/>
      <c r="U1226" s="4"/>
      <c r="V1226" s="3" t="s">
        <v>2852</v>
      </c>
      <c r="W1226" s="4"/>
      <c r="X1226" s="3" t="s">
        <v>2851</v>
      </c>
      <c r="Y1226" s="4"/>
      <c r="Z1226" t="s">
        <v>907</v>
      </c>
      <c r="AA1226" s="3" t="s">
        <v>2850</v>
      </c>
      <c r="AB1226" s="4"/>
      <c r="AC1226" s="3" t="s">
        <v>2849</v>
      </c>
      <c r="AD1226" s="4"/>
      <c r="AE1226" s="3" t="s">
        <v>2848</v>
      </c>
      <c r="AF1226" s="4"/>
      <c r="AG1226" s="3" t="s">
        <v>2847</v>
      </c>
      <c r="AH1226" s="4"/>
      <c r="AI1226" s="3" t="s">
        <v>2846</v>
      </c>
      <c r="AJ1226" s="4"/>
      <c r="AK1226" s="3" t="s">
        <v>2845</v>
      </c>
      <c r="AL1226" s="4"/>
      <c r="AM1226" s="3" t="s">
        <v>2844</v>
      </c>
      <c r="AN1226" s="4"/>
      <c r="AO1226" s="3" t="s">
        <v>2843</v>
      </c>
      <c r="AP1226" s="4"/>
      <c r="AQ1226" s="3" t="s">
        <v>2842</v>
      </c>
      <c r="AR1226" s="4"/>
      <c r="AS1226" s="3" t="s">
        <v>2841</v>
      </c>
      <c r="AT1226" s="4" t="s">
        <v>2840</v>
      </c>
      <c r="AU1226" s="3" t="s">
        <v>2839</v>
      </c>
      <c r="AV1226" s="4"/>
      <c r="AW1226" s="3" t="s">
        <v>2838</v>
      </c>
      <c r="AX1226" s="4" t="s">
        <v>2837</v>
      </c>
      <c r="AY1226" s="3" t="s">
        <v>2836</v>
      </c>
      <c r="AZ1226" s="4"/>
      <c r="BA1226" s="3" t="s">
        <v>2835</v>
      </c>
      <c r="BB1226" s="4"/>
      <c r="BC1226" s="3" t="s">
        <v>2834</v>
      </c>
      <c r="BD1226" s="4"/>
      <c r="BE1226" s="3" t="s">
        <v>2833</v>
      </c>
    </row>
    <row r="1227" spans="2:57" customFormat="1">
      <c r="B1227" t="str">
        <f>IFERROR(VLOOKUP(E1227,Swadesh!$C$6:$D$212,2,FALSE),"")</f>
        <v/>
      </c>
      <c r="D1227" t="s">
        <v>2020</v>
      </c>
      <c r="E1227" s="6" t="s">
        <v>2832</v>
      </c>
      <c r="F1227" s="5">
        <v>20.14</v>
      </c>
      <c r="G1227">
        <f t="shared" si="19"/>
        <v>3</v>
      </c>
      <c r="H1227" s="3" t="s">
        <v>2831</v>
      </c>
      <c r="I1227" s="4" t="s">
        <v>2830</v>
      </c>
      <c r="J1227" s="3" t="s">
        <v>2829</v>
      </c>
      <c r="K1227" s="4" t="s">
        <v>959</v>
      </c>
      <c r="L1227" s="3" t="s">
        <v>2828</v>
      </c>
      <c r="M1227" s="4"/>
      <c r="N1227" s="3" t="s">
        <v>2827</v>
      </c>
      <c r="O1227" s="4"/>
      <c r="P1227" t="s">
        <v>907</v>
      </c>
      <c r="Q1227" s="3"/>
      <c r="R1227" s="4"/>
      <c r="S1227" t="s">
        <v>907</v>
      </c>
      <c r="T1227" s="3" t="s">
        <v>2826</v>
      </c>
      <c r="U1227" s="4"/>
      <c r="V1227" s="3" t="s">
        <v>2825</v>
      </c>
      <c r="W1227" s="4" t="s">
        <v>2824</v>
      </c>
      <c r="X1227" s="3" t="s">
        <v>2823</v>
      </c>
      <c r="Y1227" s="4"/>
      <c r="Z1227" t="s">
        <v>907</v>
      </c>
      <c r="AA1227" s="3" t="s">
        <v>2822</v>
      </c>
      <c r="AB1227" s="4" t="s">
        <v>2821</v>
      </c>
      <c r="AC1227" s="3" t="s">
        <v>2820</v>
      </c>
      <c r="AD1227" s="4"/>
      <c r="AE1227" s="3" t="s">
        <v>2819</v>
      </c>
      <c r="AF1227" s="4" t="s">
        <v>2818</v>
      </c>
      <c r="AG1227" s="3" t="s">
        <v>2817</v>
      </c>
      <c r="AH1227" s="4"/>
      <c r="AI1227" s="3" t="s">
        <v>2816</v>
      </c>
      <c r="AJ1227" s="4"/>
      <c r="AK1227" s="3" t="s">
        <v>2815</v>
      </c>
      <c r="AL1227" s="4"/>
      <c r="AM1227" s="3" t="s">
        <v>2814</v>
      </c>
      <c r="AN1227" s="4"/>
      <c r="AO1227" s="3" t="s">
        <v>2813</v>
      </c>
      <c r="AP1227" s="4"/>
      <c r="AQ1227" s="3" t="s">
        <v>2812</v>
      </c>
      <c r="AR1227" s="4"/>
      <c r="AS1227" s="3" t="s">
        <v>2811</v>
      </c>
      <c r="AT1227" s="4"/>
      <c r="AU1227" s="3" t="s">
        <v>2810</v>
      </c>
      <c r="AV1227" s="4"/>
      <c r="AW1227" s="3" t="s">
        <v>2809</v>
      </c>
      <c r="AX1227" s="4"/>
      <c r="AY1227" s="3" t="s">
        <v>2808</v>
      </c>
      <c r="AZ1227" s="4"/>
      <c r="BA1227" s="3" t="s">
        <v>2807</v>
      </c>
      <c r="BB1227" s="4"/>
      <c r="BC1227" s="3" t="s">
        <v>2806</v>
      </c>
      <c r="BD1227" s="4"/>
      <c r="BE1227" s="3" t="s">
        <v>2805</v>
      </c>
    </row>
    <row r="1228" spans="2:57" customFormat="1">
      <c r="B1228" t="str">
        <f>IFERROR(VLOOKUP(E1228,Swadesh!$C$6:$D$212,2,FALSE),"")</f>
        <v/>
      </c>
      <c r="D1228" t="s">
        <v>2020</v>
      </c>
      <c r="E1228" s="6" t="s">
        <v>2804</v>
      </c>
      <c r="F1228" s="5">
        <v>20.149999999999999</v>
      </c>
      <c r="G1228">
        <f t="shared" si="19"/>
        <v>3</v>
      </c>
      <c r="H1228" s="3" t="s">
        <v>2803</v>
      </c>
      <c r="I1228" s="4"/>
      <c r="J1228" s="3" t="s">
        <v>2802</v>
      </c>
      <c r="K1228" s="4" t="s">
        <v>1129</v>
      </c>
      <c r="L1228" s="3" t="s">
        <v>2801</v>
      </c>
      <c r="M1228" s="4"/>
      <c r="N1228" s="3" t="s">
        <v>2800</v>
      </c>
      <c r="O1228" s="4"/>
      <c r="P1228" t="s">
        <v>907</v>
      </c>
      <c r="Q1228" s="3"/>
      <c r="R1228" s="4"/>
      <c r="S1228" t="s">
        <v>907</v>
      </c>
      <c r="T1228" s="3"/>
      <c r="U1228" s="4"/>
      <c r="V1228" s="3" t="s">
        <v>2799</v>
      </c>
      <c r="W1228" s="4"/>
      <c r="X1228" s="3" t="s">
        <v>2798</v>
      </c>
      <c r="Y1228" s="4"/>
      <c r="Z1228" t="s">
        <v>907</v>
      </c>
      <c r="AA1228" s="3"/>
      <c r="AB1228" s="4"/>
      <c r="AC1228" s="3" t="s">
        <v>2797</v>
      </c>
      <c r="AD1228" s="4"/>
      <c r="AE1228" s="3" t="s">
        <v>2796</v>
      </c>
      <c r="AF1228" s="4"/>
      <c r="AG1228" s="3" t="s">
        <v>2795</v>
      </c>
      <c r="AH1228" s="4"/>
      <c r="AI1228" s="3" t="s">
        <v>2794</v>
      </c>
      <c r="AJ1228" s="4"/>
      <c r="AK1228" s="3" t="s">
        <v>2793</v>
      </c>
      <c r="AL1228" s="4"/>
      <c r="AM1228" s="3" t="s">
        <v>2792</v>
      </c>
      <c r="AN1228" s="4"/>
      <c r="AO1228" s="3" t="s">
        <v>2791</v>
      </c>
      <c r="AP1228" s="4"/>
      <c r="AQ1228" s="3" t="s">
        <v>2790</v>
      </c>
      <c r="AR1228" s="4"/>
      <c r="AS1228" s="3" t="s">
        <v>2789</v>
      </c>
      <c r="AT1228" s="4"/>
      <c r="AU1228" s="3" t="s">
        <v>2788</v>
      </c>
      <c r="AV1228" s="4"/>
      <c r="AW1228" s="3" t="s">
        <v>2787</v>
      </c>
      <c r="AX1228" s="4"/>
      <c r="AY1228" s="3" t="s">
        <v>2786</v>
      </c>
      <c r="AZ1228" s="4"/>
      <c r="BA1228" s="3" t="s">
        <v>2785</v>
      </c>
      <c r="BB1228" s="4"/>
      <c r="BC1228" s="3" t="s">
        <v>2784</v>
      </c>
      <c r="BD1228" s="4"/>
      <c r="BE1228" s="3" t="s">
        <v>2783</v>
      </c>
    </row>
    <row r="1229" spans="2:57" customFormat="1">
      <c r="B1229" t="str">
        <f>IFERROR(VLOOKUP(E1229,Swadesh!$C$6:$D$212,2,FALSE),"")</f>
        <v/>
      </c>
      <c r="D1229" t="s">
        <v>2020</v>
      </c>
      <c r="E1229" s="6" t="s">
        <v>2782</v>
      </c>
      <c r="F1229" s="5">
        <v>20.170000000000002</v>
      </c>
      <c r="G1229">
        <f t="shared" si="19"/>
        <v>3</v>
      </c>
      <c r="H1229" s="3" t="s">
        <v>2781</v>
      </c>
      <c r="I1229" s="4"/>
      <c r="J1229" s="3" t="s">
        <v>2780</v>
      </c>
      <c r="K1229" s="4" t="s">
        <v>959</v>
      </c>
      <c r="L1229" s="3" t="s">
        <v>2779</v>
      </c>
      <c r="M1229" s="4"/>
      <c r="N1229" s="3" t="s">
        <v>2778</v>
      </c>
      <c r="O1229" s="4"/>
      <c r="P1229" t="s">
        <v>907</v>
      </c>
      <c r="Q1229" s="3"/>
      <c r="R1229" s="4"/>
      <c r="S1229" t="s">
        <v>907</v>
      </c>
      <c r="T1229" s="3"/>
      <c r="U1229" s="4"/>
      <c r="V1229" s="3" t="s">
        <v>2777</v>
      </c>
      <c r="W1229" s="4"/>
      <c r="X1229" s="3" t="s">
        <v>2776</v>
      </c>
      <c r="Y1229" s="4"/>
      <c r="Z1229" t="s">
        <v>907</v>
      </c>
      <c r="AA1229" s="3"/>
      <c r="AB1229" s="4"/>
      <c r="AC1229" s="3" t="s">
        <v>2775</v>
      </c>
      <c r="AD1229" s="4"/>
      <c r="AE1229" s="3" t="s">
        <v>2774</v>
      </c>
      <c r="AF1229" s="4" t="s">
        <v>2773</v>
      </c>
      <c r="AG1229" s="3" t="s">
        <v>2772</v>
      </c>
      <c r="AH1229" s="4"/>
      <c r="AI1229" s="3" t="s">
        <v>2771</v>
      </c>
      <c r="AJ1229" s="4"/>
      <c r="AK1229" s="3" t="s">
        <v>2770</v>
      </c>
      <c r="AL1229" s="4"/>
      <c r="AM1229" s="3" t="s">
        <v>2766</v>
      </c>
      <c r="AN1229" s="4"/>
      <c r="AO1229" s="3" t="s">
        <v>2769</v>
      </c>
      <c r="AP1229" s="4"/>
      <c r="AQ1229" s="3" t="s">
        <v>2766</v>
      </c>
      <c r="AR1229" s="4"/>
      <c r="AS1229" s="3" t="s">
        <v>2768</v>
      </c>
      <c r="AT1229" s="4"/>
      <c r="AU1229" s="3" t="s">
        <v>2767</v>
      </c>
      <c r="AV1229" s="4"/>
      <c r="AW1229" s="3" t="s">
        <v>2766</v>
      </c>
      <c r="AX1229" s="4"/>
      <c r="AY1229" s="3" t="s">
        <v>2765</v>
      </c>
      <c r="AZ1229" s="4"/>
      <c r="BA1229" s="3" t="s">
        <v>2764</v>
      </c>
      <c r="BB1229" s="4"/>
      <c r="BC1229" s="3" t="s">
        <v>2763</v>
      </c>
      <c r="BD1229" s="4"/>
      <c r="BE1229" s="3" t="s">
        <v>2762</v>
      </c>
    </row>
    <row r="1230" spans="2:57" customFormat="1">
      <c r="B1230" t="str">
        <f>IFERROR(VLOOKUP(E1230,Swadesh!$C$6:$D$212,2,FALSE),"")</f>
        <v/>
      </c>
      <c r="D1230" t="s">
        <v>2020</v>
      </c>
      <c r="E1230" s="6" t="s">
        <v>2761</v>
      </c>
      <c r="F1230" s="5">
        <v>20.21</v>
      </c>
      <c r="G1230">
        <f t="shared" si="19"/>
        <v>3</v>
      </c>
      <c r="H1230" s="3" t="s">
        <v>2760</v>
      </c>
      <c r="I1230" s="4"/>
      <c r="J1230" s="3" t="s">
        <v>923</v>
      </c>
      <c r="K1230" s="4"/>
      <c r="L1230" s="3" t="s">
        <v>2759</v>
      </c>
      <c r="M1230" s="4" t="s">
        <v>2758</v>
      </c>
      <c r="N1230" s="3" t="s">
        <v>2757</v>
      </c>
      <c r="O1230" s="4"/>
      <c r="P1230" t="s">
        <v>907</v>
      </c>
      <c r="Q1230" s="3"/>
      <c r="R1230" s="4"/>
      <c r="S1230" t="s">
        <v>907</v>
      </c>
      <c r="T1230" s="3"/>
      <c r="U1230" s="4"/>
      <c r="V1230" s="3" t="s">
        <v>2756</v>
      </c>
      <c r="W1230" s="4"/>
      <c r="X1230" s="3" t="s">
        <v>2755</v>
      </c>
      <c r="Y1230" s="4"/>
      <c r="Z1230" t="s">
        <v>907</v>
      </c>
      <c r="AA1230" s="3"/>
      <c r="AB1230" s="4"/>
      <c r="AC1230" s="3" t="s">
        <v>2754</v>
      </c>
      <c r="AD1230" s="4"/>
      <c r="AE1230" s="3" t="s">
        <v>2753</v>
      </c>
      <c r="AF1230" s="4"/>
      <c r="AG1230" s="3" t="s">
        <v>2752</v>
      </c>
      <c r="AH1230" s="4"/>
      <c r="AI1230" s="3" t="s">
        <v>2751</v>
      </c>
      <c r="AJ1230" s="4"/>
      <c r="AK1230" s="3" t="s">
        <v>2750</v>
      </c>
      <c r="AL1230" s="4"/>
      <c r="AM1230" s="3" t="s">
        <v>2749</v>
      </c>
      <c r="AN1230" s="4"/>
      <c r="AO1230" s="3" t="s">
        <v>2748</v>
      </c>
      <c r="AP1230" s="4"/>
      <c r="AQ1230" s="3" t="s">
        <v>2747</v>
      </c>
      <c r="AR1230" s="4"/>
      <c r="AS1230" s="3" t="s">
        <v>2746</v>
      </c>
      <c r="AT1230" s="4"/>
      <c r="AU1230" s="3" t="s">
        <v>2745</v>
      </c>
      <c r="AV1230" s="4"/>
      <c r="AW1230" s="3" t="s">
        <v>2744</v>
      </c>
      <c r="AX1230" s="4"/>
      <c r="AY1230" s="3" t="s">
        <v>2743</v>
      </c>
      <c r="AZ1230" s="4"/>
      <c r="BA1230" s="3" t="s">
        <v>2742</v>
      </c>
      <c r="BB1230" s="4"/>
      <c r="BC1230" s="3" t="s">
        <v>2741</v>
      </c>
      <c r="BD1230" s="4"/>
      <c r="BE1230" s="3" t="s">
        <v>2740</v>
      </c>
    </row>
    <row r="1231" spans="2:57" customFormat="1">
      <c r="B1231" t="str">
        <f>IFERROR(VLOOKUP(E1231,Swadesh!$C$6:$D$212,2,FALSE),"")</f>
        <v/>
      </c>
      <c r="D1231" t="s">
        <v>2020</v>
      </c>
      <c r="E1231" s="6" t="s">
        <v>2739</v>
      </c>
      <c r="F1231" s="5">
        <v>20.22</v>
      </c>
      <c r="G1231">
        <f t="shared" si="19"/>
        <v>3</v>
      </c>
      <c r="H1231" s="3" t="s">
        <v>2738</v>
      </c>
      <c r="I1231" s="4" t="s">
        <v>2737</v>
      </c>
      <c r="J1231" s="3" t="s">
        <v>2736</v>
      </c>
      <c r="K1231" s="4"/>
      <c r="L1231" s="3" t="s">
        <v>2735</v>
      </c>
      <c r="M1231" s="4"/>
      <c r="N1231" s="3" t="s">
        <v>2734</v>
      </c>
      <c r="O1231" s="4"/>
      <c r="P1231" t="s">
        <v>907</v>
      </c>
      <c r="Q1231" s="3"/>
      <c r="R1231" s="4"/>
      <c r="S1231" t="s">
        <v>907</v>
      </c>
      <c r="T1231" s="3"/>
      <c r="U1231" s="4"/>
      <c r="V1231" s="3" t="s">
        <v>2733</v>
      </c>
      <c r="W1231" s="4"/>
      <c r="X1231" s="3" t="s">
        <v>2732</v>
      </c>
      <c r="Y1231" s="4"/>
      <c r="Z1231" t="s">
        <v>907</v>
      </c>
      <c r="AA1231" s="3"/>
      <c r="AB1231" s="4"/>
      <c r="AC1231" s="3" t="s">
        <v>2731</v>
      </c>
      <c r="AD1231" s="4" t="s">
        <v>2730</v>
      </c>
      <c r="AE1231" s="3"/>
      <c r="AF1231" s="4"/>
      <c r="AG1231" s="3" t="s">
        <v>2729</v>
      </c>
      <c r="AH1231" s="4"/>
      <c r="AI1231" s="3" t="s">
        <v>2728</v>
      </c>
      <c r="AJ1231" s="4"/>
      <c r="AK1231" s="3" t="s">
        <v>2727</v>
      </c>
      <c r="AL1231" s="4"/>
      <c r="AM1231" s="3" t="s">
        <v>2726</v>
      </c>
      <c r="AN1231" s="4"/>
      <c r="AO1231" s="3" t="s">
        <v>2725</v>
      </c>
      <c r="AP1231" s="4"/>
      <c r="AQ1231" s="3" t="s">
        <v>2724</v>
      </c>
      <c r="AR1231" s="4"/>
      <c r="AS1231" s="3" t="s">
        <v>2723</v>
      </c>
      <c r="AT1231" s="4" t="s">
        <v>2722</v>
      </c>
      <c r="AU1231" s="3" t="s">
        <v>2721</v>
      </c>
      <c r="AV1231" s="4"/>
      <c r="AW1231" s="3" t="s">
        <v>2720</v>
      </c>
      <c r="AX1231" s="4"/>
      <c r="AY1231" s="3" t="s">
        <v>2719</v>
      </c>
      <c r="AZ1231" s="4"/>
      <c r="BA1231" s="3" t="s">
        <v>2718</v>
      </c>
      <c r="BB1231" s="4"/>
      <c r="BC1231" s="3" t="s">
        <v>2717</v>
      </c>
      <c r="BD1231" s="4"/>
      <c r="BE1231" s="3" t="s">
        <v>2716</v>
      </c>
    </row>
    <row r="1232" spans="2:57" customFormat="1">
      <c r="B1232" t="str">
        <f>IFERROR(VLOOKUP(E1232,Swadesh!$C$6:$D$212,2,FALSE),"")</f>
        <v/>
      </c>
      <c r="D1232" t="s">
        <v>2020</v>
      </c>
      <c r="E1232" s="6" t="s">
        <v>2715</v>
      </c>
      <c r="F1232" s="5">
        <v>20.222000000000001</v>
      </c>
      <c r="G1232">
        <f t="shared" si="19"/>
        <v>4</v>
      </c>
      <c r="H1232" s="3" t="s">
        <v>2714</v>
      </c>
      <c r="I1232" s="4"/>
      <c r="J1232" s="3" t="s">
        <v>2713</v>
      </c>
      <c r="K1232" s="4" t="s">
        <v>2712</v>
      </c>
      <c r="L1232" s="3" t="s">
        <v>2711</v>
      </c>
      <c r="M1232" s="4"/>
      <c r="N1232" s="3" t="s">
        <v>2710</v>
      </c>
      <c r="O1232" s="4"/>
      <c r="P1232" t="s">
        <v>907</v>
      </c>
      <c r="Q1232" s="3"/>
      <c r="R1232" s="4"/>
      <c r="S1232" t="s">
        <v>907</v>
      </c>
      <c r="T1232" s="3"/>
      <c r="U1232" s="4"/>
      <c r="V1232" s="3"/>
      <c r="W1232" s="4"/>
      <c r="X1232" s="3"/>
      <c r="Y1232" s="4"/>
      <c r="Z1232" t="s">
        <v>907</v>
      </c>
      <c r="AA1232" s="3"/>
      <c r="AB1232" s="4"/>
      <c r="AC1232" s="3" t="s">
        <v>2709</v>
      </c>
      <c r="AD1232" s="4"/>
      <c r="AE1232" s="3"/>
      <c r="AF1232" s="4"/>
      <c r="AG1232" s="3"/>
      <c r="AH1232" s="4"/>
      <c r="AI1232" s="3" t="s">
        <v>2708</v>
      </c>
      <c r="AJ1232" s="4"/>
      <c r="AK1232" s="3"/>
      <c r="AL1232" s="4"/>
      <c r="AM1232" s="3" t="s">
        <v>2707</v>
      </c>
      <c r="AN1232" s="4"/>
      <c r="AO1232" s="3"/>
      <c r="AP1232" s="4"/>
      <c r="AQ1232" s="3" t="s">
        <v>2706</v>
      </c>
      <c r="AR1232" s="4"/>
      <c r="AS1232" s="3" t="s">
        <v>923</v>
      </c>
      <c r="AT1232" s="4"/>
      <c r="AU1232" s="3" t="s">
        <v>2705</v>
      </c>
      <c r="AV1232" s="4"/>
      <c r="AW1232" s="3" t="s">
        <v>2704</v>
      </c>
      <c r="AX1232" s="4"/>
      <c r="AY1232" s="3" t="s">
        <v>2703</v>
      </c>
      <c r="AZ1232" s="4"/>
      <c r="BA1232" s="3" t="s">
        <v>2702</v>
      </c>
      <c r="BB1232" s="4"/>
      <c r="BC1232" s="3" t="s">
        <v>2701</v>
      </c>
      <c r="BD1232" s="4"/>
      <c r="BE1232" s="3" t="s">
        <v>1872</v>
      </c>
    </row>
    <row r="1233" spans="2:57" customFormat="1">
      <c r="B1233" t="str">
        <f>IFERROR(VLOOKUP(E1233,Swadesh!$C$6:$D$212,2,FALSE),"")</f>
        <v/>
      </c>
      <c r="D1233" t="s">
        <v>2020</v>
      </c>
      <c r="E1233" s="6" t="s">
        <v>2700</v>
      </c>
      <c r="F1233" s="5">
        <v>20.23</v>
      </c>
      <c r="G1233">
        <f t="shared" si="19"/>
        <v>3</v>
      </c>
      <c r="H1233" s="3" t="s">
        <v>2699</v>
      </c>
      <c r="I1233" s="4"/>
      <c r="J1233" s="3" t="s">
        <v>2698</v>
      </c>
      <c r="K1233" s="4"/>
      <c r="L1233" s="3" t="s">
        <v>2697</v>
      </c>
      <c r="M1233" s="4"/>
      <c r="N1233" s="3" t="s">
        <v>2696</v>
      </c>
      <c r="O1233" s="4"/>
      <c r="P1233" t="s">
        <v>907</v>
      </c>
      <c r="Q1233" s="3"/>
      <c r="R1233" s="4"/>
      <c r="S1233" t="s">
        <v>907</v>
      </c>
      <c r="T1233" s="3" t="s">
        <v>2695</v>
      </c>
      <c r="U1233" s="4"/>
      <c r="V1233" s="3" t="s">
        <v>2694</v>
      </c>
      <c r="W1233" s="4"/>
      <c r="X1233" s="3" t="s">
        <v>2693</v>
      </c>
      <c r="Y1233" s="4"/>
      <c r="Z1233" t="s">
        <v>907</v>
      </c>
      <c r="AA1233" s="3"/>
      <c r="AB1233" s="4"/>
      <c r="AC1233" s="3" t="s">
        <v>2692</v>
      </c>
      <c r="AD1233" s="4"/>
      <c r="AE1233" s="3" t="s">
        <v>2691</v>
      </c>
      <c r="AF1233" s="4"/>
      <c r="AG1233" s="3" t="s">
        <v>2690</v>
      </c>
      <c r="AH1233" s="4"/>
      <c r="AI1233" s="3" t="s">
        <v>2689</v>
      </c>
      <c r="AJ1233" s="4"/>
      <c r="AK1233" s="3" t="s">
        <v>2688</v>
      </c>
      <c r="AL1233" s="4"/>
      <c r="AM1233" s="3" t="s">
        <v>2687</v>
      </c>
      <c r="AN1233" s="4"/>
      <c r="AO1233" s="3" t="s">
        <v>2686</v>
      </c>
      <c r="AP1233" s="4"/>
      <c r="AQ1233" s="3" t="s">
        <v>2685</v>
      </c>
      <c r="AR1233" s="4"/>
      <c r="AS1233" s="3" t="s">
        <v>923</v>
      </c>
      <c r="AT1233" s="4"/>
      <c r="AU1233" s="3" t="s">
        <v>2684</v>
      </c>
      <c r="AV1233" s="4"/>
      <c r="AW1233" s="3" t="s">
        <v>2683</v>
      </c>
      <c r="AX1233" s="4"/>
      <c r="AY1233" s="3" t="s">
        <v>2682</v>
      </c>
      <c r="AZ1233" s="4"/>
      <c r="BA1233" s="3" t="s">
        <v>2681</v>
      </c>
      <c r="BB1233" s="4"/>
      <c r="BC1233" s="3" t="s">
        <v>2680</v>
      </c>
      <c r="BD1233" s="4"/>
      <c r="BE1233" s="3" t="s">
        <v>2679</v>
      </c>
    </row>
    <row r="1234" spans="2:57" customFormat="1">
      <c r="B1234" t="str">
        <f>IFERROR(VLOOKUP(E1234,Swadesh!$C$6:$D$212,2,FALSE),"")</f>
        <v/>
      </c>
      <c r="D1234" t="s">
        <v>2020</v>
      </c>
      <c r="E1234" s="6" t="s">
        <v>2678</v>
      </c>
      <c r="F1234" s="5">
        <v>20.239999999999998</v>
      </c>
      <c r="G1234">
        <f t="shared" si="19"/>
        <v>3</v>
      </c>
      <c r="H1234" s="3" t="s">
        <v>2677</v>
      </c>
      <c r="I1234" s="4"/>
      <c r="J1234" s="3" t="s">
        <v>2676</v>
      </c>
      <c r="K1234" s="4" t="s">
        <v>2651</v>
      </c>
      <c r="L1234" s="3" t="s">
        <v>2675</v>
      </c>
      <c r="M1234" s="4"/>
      <c r="N1234" s="3" t="s">
        <v>2674</v>
      </c>
      <c r="O1234" s="4"/>
      <c r="P1234" t="s">
        <v>907</v>
      </c>
      <c r="Q1234" s="3"/>
      <c r="R1234" s="4" t="s">
        <v>2673</v>
      </c>
      <c r="S1234" t="s">
        <v>907</v>
      </c>
      <c r="T1234" s="3" t="s">
        <v>2672</v>
      </c>
      <c r="U1234" s="4" t="s">
        <v>2671</v>
      </c>
      <c r="V1234" s="3" t="s">
        <v>2670</v>
      </c>
      <c r="W1234" s="4"/>
      <c r="X1234" s="3" t="s">
        <v>2669</v>
      </c>
      <c r="Y1234" s="4"/>
      <c r="Z1234" t="s">
        <v>907</v>
      </c>
      <c r="AA1234" s="3"/>
      <c r="AB1234" s="4"/>
      <c r="AC1234" s="3" t="s">
        <v>2668</v>
      </c>
      <c r="AD1234" s="4"/>
      <c r="AE1234" s="3" t="s">
        <v>2667</v>
      </c>
      <c r="AF1234" s="4"/>
      <c r="AG1234" s="3" t="s">
        <v>2666</v>
      </c>
      <c r="AH1234" s="4"/>
      <c r="AI1234" s="3" t="s">
        <v>2665</v>
      </c>
      <c r="AJ1234" s="4"/>
      <c r="AK1234" s="3" t="s">
        <v>2664</v>
      </c>
      <c r="AL1234" s="4"/>
      <c r="AM1234" s="3" t="s">
        <v>2663</v>
      </c>
      <c r="AN1234" s="4"/>
      <c r="AO1234" s="3" t="s">
        <v>2662</v>
      </c>
      <c r="AP1234" s="4"/>
      <c r="AQ1234" s="3" t="s">
        <v>2661</v>
      </c>
      <c r="AR1234" s="4"/>
      <c r="AS1234" s="3" t="s">
        <v>923</v>
      </c>
      <c r="AT1234" s="4"/>
      <c r="AU1234" s="3" t="s">
        <v>2660</v>
      </c>
      <c r="AV1234" s="4"/>
      <c r="AW1234" s="3" t="s">
        <v>2659</v>
      </c>
      <c r="AX1234" s="4"/>
      <c r="AY1234" s="3" t="s">
        <v>2658</v>
      </c>
      <c r="AZ1234" s="4"/>
      <c r="BA1234" s="3" t="s">
        <v>2657</v>
      </c>
      <c r="BB1234" s="4"/>
      <c r="BC1234" s="3" t="s">
        <v>2656</v>
      </c>
      <c r="BD1234" s="4"/>
      <c r="BE1234" s="3" t="s">
        <v>2655</v>
      </c>
    </row>
    <row r="1235" spans="2:57" customFormat="1">
      <c r="B1235" t="str">
        <f>IFERROR(VLOOKUP(E1235,Swadesh!$C$6:$D$212,2,FALSE),"")</f>
        <v/>
      </c>
      <c r="D1235" t="s">
        <v>2020</v>
      </c>
      <c r="E1235" s="6" t="s">
        <v>2654</v>
      </c>
      <c r="F1235" s="5">
        <v>20.25</v>
      </c>
      <c r="G1235">
        <f t="shared" si="19"/>
        <v>3</v>
      </c>
      <c r="H1235" s="3" t="s">
        <v>2653</v>
      </c>
      <c r="I1235" s="4"/>
      <c r="J1235" s="3" t="s">
        <v>2652</v>
      </c>
      <c r="K1235" s="4" t="s">
        <v>2651</v>
      </c>
      <c r="L1235" s="3" t="s">
        <v>2650</v>
      </c>
      <c r="M1235" s="4"/>
      <c r="N1235" s="3" t="s">
        <v>2649</v>
      </c>
      <c r="O1235" s="4"/>
      <c r="P1235" t="s">
        <v>907</v>
      </c>
      <c r="Q1235" s="3"/>
      <c r="R1235" s="4"/>
      <c r="S1235" t="s">
        <v>907</v>
      </c>
      <c r="T1235" s="3" t="s">
        <v>2648</v>
      </c>
      <c r="U1235" s="4" t="s">
        <v>2647</v>
      </c>
      <c r="V1235" s="3" t="s">
        <v>2646</v>
      </c>
      <c r="W1235" s="4" t="s">
        <v>2645</v>
      </c>
      <c r="X1235" s="3" t="s">
        <v>2644</v>
      </c>
      <c r="Y1235" s="4"/>
      <c r="Z1235" t="s">
        <v>907</v>
      </c>
      <c r="AA1235" s="3"/>
      <c r="AB1235" s="4"/>
      <c r="AC1235" s="3" t="s">
        <v>2643</v>
      </c>
      <c r="AD1235" s="4"/>
      <c r="AE1235" s="3" t="s">
        <v>2642</v>
      </c>
      <c r="AF1235" s="4"/>
      <c r="AG1235" s="3" t="s">
        <v>2641</v>
      </c>
      <c r="AH1235" s="4"/>
      <c r="AI1235" s="3" t="s">
        <v>2640</v>
      </c>
      <c r="AJ1235" s="4"/>
      <c r="AK1235" s="3" t="s">
        <v>2639</v>
      </c>
      <c r="AL1235" s="4"/>
      <c r="AM1235" s="3" t="s">
        <v>2638</v>
      </c>
      <c r="AN1235" s="4"/>
      <c r="AO1235" s="3" t="s">
        <v>2637</v>
      </c>
      <c r="AP1235" s="4"/>
      <c r="AQ1235" s="3" t="s">
        <v>2636</v>
      </c>
      <c r="AR1235" s="4"/>
      <c r="AS1235" s="3" t="s">
        <v>2635</v>
      </c>
      <c r="AT1235" s="4"/>
      <c r="AU1235" s="3" t="s">
        <v>2634</v>
      </c>
      <c r="AV1235" s="4"/>
      <c r="AW1235" s="3" t="s">
        <v>2633</v>
      </c>
      <c r="AX1235" s="4"/>
      <c r="AY1235" s="3" t="s">
        <v>2632</v>
      </c>
      <c r="AZ1235" s="4"/>
      <c r="BA1235" s="3" t="s">
        <v>2631</v>
      </c>
      <c r="BB1235" s="4"/>
      <c r="BC1235" s="3" t="s">
        <v>2630</v>
      </c>
      <c r="BD1235" s="4"/>
      <c r="BE1235" s="3" t="s">
        <v>2629</v>
      </c>
    </row>
    <row r="1236" spans="2:57" customFormat="1">
      <c r="B1236" t="str">
        <f>IFERROR(VLOOKUP(E1236,Swadesh!$C$6:$D$212,2,FALSE),"")</f>
        <v/>
      </c>
      <c r="D1236" t="s">
        <v>2020</v>
      </c>
      <c r="E1236" s="6" t="s">
        <v>2628</v>
      </c>
      <c r="F1236" s="5">
        <v>20.260000000000002</v>
      </c>
      <c r="G1236">
        <f t="shared" si="19"/>
        <v>3</v>
      </c>
      <c r="H1236" s="3" t="s">
        <v>2627</v>
      </c>
      <c r="I1236" s="4"/>
      <c r="J1236" s="3" t="s">
        <v>2602</v>
      </c>
      <c r="K1236" s="4" t="s">
        <v>959</v>
      </c>
      <c r="L1236" s="3" t="s">
        <v>2626</v>
      </c>
      <c r="M1236" s="4"/>
      <c r="N1236" s="3" t="s">
        <v>2625</v>
      </c>
      <c r="O1236" s="4"/>
      <c r="P1236" t="s">
        <v>907</v>
      </c>
      <c r="Q1236" s="3"/>
      <c r="R1236" s="4" t="s">
        <v>2624</v>
      </c>
      <c r="S1236" t="s">
        <v>907</v>
      </c>
      <c r="T1236" s="3" t="s">
        <v>2623</v>
      </c>
      <c r="U1236" s="4" t="s">
        <v>2622</v>
      </c>
      <c r="V1236" s="3" t="s">
        <v>2621</v>
      </c>
      <c r="W1236" s="4" t="s">
        <v>2620</v>
      </c>
      <c r="X1236" s="3" t="s">
        <v>2619</v>
      </c>
      <c r="Y1236" s="4"/>
      <c r="Z1236" t="s">
        <v>907</v>
      </c>
      <c r="AA1236" s="3"/>
      <c r="AB1236" s="4"/>
      <c r="AC1236" s="3" t="s">
        <v>2618</v>
      </c>
      <c r="AD1236" s="4"/>
      <c r="AE1236" s="3"/>
      <c r="AF1236" s="4"/>
      <c r="AG1236" s="3" t="s">
        <v>2617</v>
      </c>
      <c r="AH1236" s="4"/>
      <c r="AI1236" s="3" t="s">
        <v>2616</v>
      </c>
      <c r="AJ1236" s="4"/>
      <c r="AK1236" s="3" t="s">
        <v>2615</v>
      </c>
      <c r="AL1236" s="4"/>
      <c r="AM1236" s="3" t="s">
        <v>2614</v>
      </c>
      <c r="AN1236" s="4"/>
      <c r="AO1236" s="3" t="s">
        <v>2613</v>
      </c>
      <c r="AP1236" s="4"/>
      <c r="AQ1236" s="3" t="s">
        <v>2612</v>
      </c>
      <c r="AR1236" s="4" t="s">
        <v>2611</v>
      </c>
      <c r="AS1236" s="3" t="s">
        <v>923</v>
      </c>
      <c r="AT1236" s="4"/>
      <c r="AU1236" s="3" t="s">
        <v>2610</v>
      </c>
      <c r="AV1236" s="4"/>
      <c r="AW1236" s="3" t="s">
        <v>2609</v>
      </c>
      <c r="AX1236" s="4"/>
      <c r="AY1236" s="3" t="s">
        <v>2608</v>
      </c>
      <c r="AZ1236" s="4"/>
      <c r="BA1236" s="3" t="s">
        <v>2607</v>
      </c>
      <c r="BB1236" s="4"/>
      <c r="BC1236" s="3" t="s">
        <v>2606</v>
      </c>
      <c r="BD1236" s="4"/>
      <c r="BE1236" s="3" t="s">
        <v>2605</v>
      </c>
    </row>
    <row r="1237" spans="2:57" customFormat="1">
      <c r="B1237" t="str">
        <f>IFERROR(VLOOKUP(E1237,Swadesh!$C$6:$D$212,2,FALSE),"")</f>
        <v/>
      </c>
      <c r="D1237" t="s">
        <v>2020</v>
      </c>
      <c r="E1237" s="6" t="s">
        <v>2604</v>
      </c>
      <c r="F1237" s="5">
        <v>20.27</v>
      </c>
      <c r="G1237">
        <f t="shared" si="19"/>
        <v>3</v>
      </c>
      <c r="H1237" s="3" t="s">
        <v>2603</v>
      </c>
      <c r="I1237" s="4"/>
      <c r="J1237" s="3" t="s">
        <v>2602</v>
      </c>
      <c r="K1237" s="4" t="s">
        <v>959</v>
      </c>
      <c r="L1237" s="3" t="s">
        <v>2601</v>
      </c>
      <c r="M1237" s="4"/>
      <c r="N1237" s="3" t="s">
        <v>2600</v>
      </c>
      <c r="O1237" s="4"/>
      <c r="P1237" t="s">
        <v>907</v>
      </c>
      <c r="Q1237" s="3"/>
      <c r="R1237" s="4"/>
      <c r="S1237" t="s">
        <v>907</v>
      </c>
      <c r="T1237" s="3"/>
      <c r="U1237" s="4"/>
      <c r="V1237" s="3" t="s">
        <v>2599</v>
      </c>
      <c r="W1237" s="4"/>
      <c r="X1237" s="3" t="s">
        <v>2598</v>
      </c>
      <c r="Y1237" s="4"/>
      <c r="Z1237" t="s">
        <v>907</v>
      </c>
      <c r="AA1237" s="3"/>
      <c r="AB1237" s="4"/>
      <c r="AC1237" s="3" t="s">
        <v>2597</v>
      </c>
      <c r="AD1237" s="4"/>
      <c r="AE1237" s="3" t="s">
        <v>2596</v>
      </c>
      <c r="AF1237" s="4" t="s">
        <v>2595</v>
      </c>
      <c r="AG1237" s="3" t="s">
        <v>2594</v>
      </c>
      <c r="AH1237" s="4"/>
      <c r="AI1237" s="3" t="s">
        <v>2593</v>
      </c>
      <c r="AJ1237" s="4"/>
      <c r="AK1237" s="3" t="s">
        <v>2592</v>
      </c>
      <c r="AL1237" s="4"/>
      <c r="AM1237" s="3" t="s">
        <v>2591</v>
      </c>
      <c r="AN1237" s="4"/>
      <c r="AO1237" s="3" t="s">
        <v>2590</v>
      </c>
      <c r="AP1237" s="4"/>
      <c r="AQ1237" s="3" t="s">
        <v>2589</v>
      </c>
      <c r="AR1237" s="4"/>
      <c r="AS1237" s="3" t="s">
        <v>2588</v>
      </c>
      <c r="AT1237" s="4"/>
      <c r="AU1237" s="3" t="s">
        <v>2587</v>
      </c>
      <c r="AV1237" s="4"/>
      <c r="AW1237" s="3" t="s">
        <v>2586</v>
      </c>
      <c r="AX1237" s="4"/>
      <c r="AY1237" s="3" t="s">
        <v>2585</v>
      </c>
      <c r="AZ1237" s="4"/>
      <c r="BA1237" s="3" t="s">
        <v>2584</v>
      </c>
      <c r="BB1237" s="4"/>
      <c r="BC1237" s="3" t="s">
        <v>2583</v>
      </c>
      <c r="BD1237" s="4" t="s">
        <v>2582</v>
      </c>
      <c r="BE1237" s="3" t="s">
        <v>2581</v>
      </c>
    </row>
    <row r="1238" spans="2:57" customFormat="1">
      <c r="B1238" t="str">
        <f>IFERROR(VLOOKUP(E1238,Swadesh!$C$6:$D$212,2,FALSE),"")</f>
        <v/>
      </c>
      <c r="D1238" t="s">
        <v>2020</v>
      </c>
      <c r="E1238" s="6" t="s">
        <v>2580</v>
      </c>
      <c r="F1238" s="5">
        <v>20.28</v>
      </c>
      <c r="G1238">
        <f t="shared" si="19"/>
        <v>3</v>
      </c>
      <c r="H1238" s="3"/>
      <c r="I1238" s="4"/>
      <c r="J1238" s="3" t="s">
        <v>2579</v>
      </c>
      <c r="K1238" s="4" t="s">
        <v>1176</v>
      </c>
      <c r="L1238" s="3" t="s">
        <v>2578</v>
      </c>
      <c r="M1238" s="4" t="s">
        <v>2577</v>
      </c>
      <c r="N1238" s="3" t="s">
        <v>2576</v>
      </c>
      <c r="O1238" s="4"/>
      <c r="P1238" t="s">
        <v>907</v>
      </c>
      <c r="Q1238" s="3"/>
      <c r="R1238" s="4"/>
      <c r="S1238" t="s">
        <v>907</v>
      </c>
      <c r="T1238" s="3"/>
      <c r="U1238" s="4"/>
      <c r="V1238" s="3" t="s">
        <v>2575</v>
      </c>
      <c r="W1238" s="4"/>
      <c r="X1238" s="3" t="s">
        <v>2574</v>
      </c>
      <c r="Y1238" s="4"/>
      <c r="Z1238" t="s">
        <v>907</v>
      </c>
      <c r="AA1238" s="3" t="s">
        <v>2573</v>
      </c>
      <c r="AB1238" s="4"/>
      <c r="AC1238" s="3" t="s">
        <v>2572</v>
      </c>
      <c r="AD1238" s="4"/>
      <c r="AE1238" s="3" t="s">
        <v>2571</v>
      </c>
      <c r="AF1238" s="4"/>
      <c r="AG1238" s="3"/>
      <c r="AH1238" s="4"/>
      <c r="AI1238" s="3" t="s">
        <v>2570</v>
      </c>
      <c r="AJ1238" s="4" t="s">
        <v>2569</v>
      </c>
      <c r="AK1238" s="3" t="s">
        <v>2568</v>
      </c>
      <c r="AL1238" s="4"/>
      <c r="AM1238" s="3" t="s">
        <v>2567</v>
      </c>
      <c r="AN1238" s="4"/>
      <c r="AO1238" s="3"/>
      <c r="AP1238" s="4"/>
      <c r="AQ1238" s="3" t="s">
        <v>2566</v>
      </c>
      <c r="AR1238" s="4" t="s">
        <v>2565</v>
      </c>
      <c r="AS1238" s="3" t="s">
        <v>923</v>
      </c>
      <c r="AT1238" s="4"/>
      <c r="AU1238" s="3" t="s">
        <v>2564</v>
      </c>
      <c r="AV1238" s="4"/>
      <c r="AW1238" s="3" t="s">
        <v>2563</v>
      </c>
      <c r="AX1238" s="4"/>
      <c r="AY1238" s="3" t="s">
        <v>923</v>
      </c>
      <c r="AZ1238" s="4"/>
      <c r="BA1238" s="3" t="s">
        <v>2562</v>
      </c>
      <c r="BB1238" s="4"/>
      <c r="BC1238" s="3"/>
      <c r="BD1238" s="4" t="s">
        <v>2561</v>
      </c>
      <c r="BE1238" s="3" t="s">
        <v>2560</v>
      </c>
    </row>
    <row r="1239" spans="2:57" customFormat="1">
      <c r="B1239" t="str">
        <f>IFERROR(VLOOKUP(E1239,Swadesh!$C$6:$D$212,2,FALSE),"")</f>
        <v/>
      </c>
      <c r="D1239" t="s">
        <v>2020</v>
      </c>
      <c r="E1239" s="6" t="s">
        <v>2559</v>
      </c>
      <c r="F1239" s="5">
        <v>20.309999999999999</v>
      </c>
      <c r="G1239">
        <f t="shared" si="19"/>
        <v>3</v>
      </c>
      <c r="H1239" s="3" t="s">
        <v>2558</v>
      </c>
      <c r="I1239" s="4"/>
      <c r="J1239" s="3" t="s">
        <v>2557</v>
      </c>
      <c r="K1239" s="4" t="s">
        <v>2556</v>
      </c>
      <c r="L1239" s="3" t="s">
        <v>2555</v>
      </c>
      <c r="M1239" s="4"/>
      <c r="N1239" s="3" t="s">
        <v>2554</v>
      </c>
      <c r="O1239" s="4"/>
      <c r="P1239" t="s">
        <v>907</v>
      </c>
      <c r="Q1239" s="3"/>
      <c r="R1239" s="4"/>
      <c r="S1239" t="s">
        <v>907</v>
      </c>
      <c r="T1239" s="3"/>
      <c r="U1239" s="4"/>
      <c r="V1239" s="3"/>
      <c r="W1239" s="4"/>
      <c r="X1239" s="3"/>
      <c r="Y1239" s="4"/>
      <c r="Z1239" t="s">
        <v>907</v>
      </c>
      <c r="AA1239" s="3"/>
      <c r="AB1239" s="4"/>
      <c r="AC1239" s="3" t="s">
        <v>2553</v>
      </c>
      <c r="AD1239" s="4"/>
      <c r="AE1239" s="3" t="s">
        <v>2552</v>
      </c>
      <c r="AF1239" s="4"/>
      <c r="AG1239" s="3" t="s">
        <v>2551</v>
      </c>
      <c r="AH1239" s="4"/>
      <c r="AI1239" s="3" t="s">
        <v>2550</v>
      </c>
      <c r="AJ1239" s="4"/>
      <c r="AK1239" s="3"/>
      <c r="AL1239" s="4"/>
      <c r="AM1239" s="3" t="s">
        <v>2549</v>
      </c>
      <c r="AN1239" s="4"/>
      <c r="AO1239" s="3" t="s">
        <v>2548</v>
      </c>
      <c r="AP1239" s="4"/>
      <c r="AQ1239" s="3" t="s">
        <v>2547</v>
      </c>
      <c r="AR1239" s="4"/>
      <c r="AS1239" s="3" t="s">
        <v>2546</v>
      </c>
      <c r="AT1239" s="4"/>
      <c r="AU1239" s="3" t="s">
        <v>2545</v>
      </c>
      <c r="AV1239" s="4"/>
      <c r="AW1239" s="3" t="s">
        <v>2544</v>
      </c>
      <c r="AX1239" s="4"/>
      <c r="AY1239" s="3" t="s">
        <v>2543</v>
      </c>
      <c r="AZ1239" s="4" t="s">
        <v>2248</v>
      </c>
      <c r="BA1239" s="3" t="s">
        <v>2542</v>
      </c>
      <c r="BB1239" s="4"/>
      <c r="BC1239" s="3" t="s">
        <v>2541</v>
      </c>
      <c r="BD1239" s="4"/>
      <c r="BE1239" s="3" t="s">
        <v>1872</v>
      </c>
    </row>
    <row r="1240" spans="2:57" customFormat="1">
      <c r="B1240" t="str">
        <f>IFERROR(VLOOKUP(E1240,Swadesh!$C$6:$D$212,2,FALSE),"")</f>
        <v/>
      </c>
      <c r="D1240" t="s">
        <v>2020</v>
      </c>
      <c r="E1240" s="6" t="s">
        <v>2540</v>
      </c>
      <c r="F1240" s="5">
        <v>20.329999999999998</v>
      </c>
      <c r="G1240">
        <f t="shared" si="19"/>
        <v>3</v>
      </c>
      <c r="H1240" s="3" t="s">
        <v>2539</v>
      </c>
      <c r="I1240" s="4" t="s">
        <v>2538</v>
      </c>
      <c r="J1240" s="3" t="s">
        <v>2537</v>
      </c>
      <c r="K1240" s="4" t="s">
        <v>2536</v>
      </c>
      <c r="L1240" s="3" t="s">
        <v>2535</v>
      </c>
      <c r="M1240" s="4"/>
      <c r="N1240" s="3" t="s">
        <v>2534</v>
      </c>
      <c r="O1240" s="4"/>
      <c r="P1240" t="s">
        <v>907</v>
      </c>
      <c r="Q1240" s="3"/>
      <c r="R1240" s="4"/>
      <c r="S1240" t="s">
        <v>907</v>
      </c>
      <c r="T1240" s="3"/>
      <c r="U1240" s="4"/>
      <c r="V1240" s="3"/>
      <c r="W1240" s="4"/>
      <c r="X1240" s="3" t="s">
        <v>2533</v>
      </c>
      <c r="Y1240" s="4"/>
      <c r="Z1240" t="s">
        <v>907</v>
      </c>
      <c r="AA1240" s="3"/>
      <c r="AB1240" s="4"/>
      <c r="AC1240" s="3" t="s">
        <v>2532</v>
      </c>
      <c r="AD1240" s="4" t="s">
        <v>2531</v>
      </c>
      <c r="AE1240" s="3" t="s">
        <v>2530</v>
      </c>
      <c r="AF1240" s="4"/>
      <c r="AG1240" s="3" t="s">
        <v>2529</v>
      </c>
      <c r="AH1240" s="4"/>
      <c r="AI1240" s="3" t="s">
        <v>2528</v>
      </c>
      <c r="AJ1240" s="4"/>
      <c r="AK1240" s="3" t="s">
        <v>2527</v>
      </c>
      <c r="AL1240" s="4"/>
      <c r="AM1240" s="3" t="s">
        <v>2526</v>
      </c>
      <c r="AN1240" s="4"/>
      <c r="AO1240" s="3" t="s">
        <v>2525</v>
      </c>
      <c r="AP1240" s="4"/>
      <c r="AQ1240" s="3" t="s">
        <v>2524</v>
      </c>
      <c r="AR1240" s="4"/>
      <c r="AS1240" s="3" t="s">
        <v>2523</v>
      </c>
      <c r="AT1240" s="4"/>
      <c r="AU1240" s="3" t="s">
        <v>2522</v>
      </c>
      <c r="AV1240" s="4"/>
      <c r="AW1240" s="3" t="s">
        <v>2521</v>
      </c>
      <c r="AX1240" s="4"/>
      <c r="AY1240" s="3" t="s">
        <v>2520</v>
      </c>
      <c r="AZ1240" s="4" t="s">
        <v>1476</v>
      </c>
      <c r="BA1240" s="3" t="s">
        <v>2519</v>
      </c>
      <c r="BB1240" s="4"/>
      <c r="BC1240" s="3" t="s">
        <v>2518</v>
      </c>
      <c r="BD1240" s="4"/>
      <c r="BE1240" s="3" t="s">
        <v>2517</v>
      </c>
    </row>
    <row r="1241" spans="2:57" customFormat="1">
      <c r="B1241" t="str">
        <f>IFERROR(VLOOKUP(E1241,Swadesh!$C$6:$D$212,2,FALSE),"")</f>
        <v/>
      </c>
      <c r="D1241" t="s">
        <v>2020</v>
      </c>
      <c r="E1241" s="6" t="s">
        <v>2516</v>
      </c>
      <c r="F1241" s="5">
        <v>20.34</v>
      </c>
      <c r="G1241">
        <f t="shared" si="19"/>
        <v>3</v>
      </c>
      <c r="H1241" s="3" t="s">
        <v>2515</v>
      </c>
      <c r="I1241" s="4"/>
      <c r="J1241" s="3" t="s">
        <v>2514</v>
      </c>
      <c r="K1241" s="4" t="s">
        <v>959</v>
      </c>
      <c r="L1241" s="3" t="s">
        <v>2513</v>
      </c>
      <c r="M1241" s="4"/>
      <c r="N1241" s="3" t="s">
        <v>2512</v>
      </c>
      <c r="O1241" s="4"/>
      <c r="P1241" t="s">
        <v>907</v>
      </c>
      <c r="Q1241" s="3"/>
      <c r="R1241" s="4"/>
      <c r="S1241" t="s">
        <v>907</v>
      </c>
      <c r="T1241" s="3"/>
      <c r="U1241" s="4"/>
      <c r="V1241" s="3" t="s">
        <v>2511</v>
      </c>
      <c r="W1241" s="4"/>
      <c r="X1241" s="3" t="s">
        <v>2510</v>
      </c>
      <c r="Y1241" s="4"/>
      <c r="Z1241" t="s">
        <v>907</v>
      </c>
      <c r="AA1241" s="3" t="s">
        <v>2509</v>
      </c>
      <c r="AB1241" s="4"/>
      <c r="AC1241" s="3" t="s">
        <v>2508</v>
      </c>
      <c r="AD1241" s="4"/>
      <c r="AE1241" s="3"/>
      <c r="AF1241" s="4"/>
      <c r="AG1241" s="3" t="s">
        <v>2507</v>
      </c>
      <c r="AH1241" s="4"/>
      <c r="AI1241" s="3" t="s">
        <v>2506</v>
      </c>
      <c r="AJ1241" s="4"/>
      <c r="AK1241" s="3" t="s">
        <v>2505</v>
      </c>
      <c r="AL1241" s="4"/>
      <c r="AM1241" s="3" t="s">
        <v>2504</v>
      </c>
      <c r="AN1241" s="4"/>
      <c r="AO1241" s="3" t="s">
        <v>2503</v>
      </c>
      <c r="AP1241" s="4"/>
      <c r="AQ1241" s="3" t="s">
        <v>2502</v>
      </c>
      <c r="AR1241" s="4" t="s">
        <v>2501</v>
      </c>
      <c r="AS1241" s="3" t="s">
        <v>2500</v>
      </c>
      <c r="AT1241" s="4"/>
      <c r="AU1241" s="3" t="s">
        <v>2499</v>
      </c>
      <c r="AV1241" s="4"/>
      <c r="AW1241" s="3" t="s">
        <v>2498</v>
      </c>
      <c r="AX1241" s="4"/>
      <c r="AY1241" s="3" t="s">
        <v>2497</v>
      </c>
      <c r="AZ1241" s="4"/>
      <c r="BA1241" s="3" t="s">
        <v>2496</v>
      </c>
      <c r="BB1241" s="4"/>
      <c r="BC1241" s="3" t="s">
        <v>2495</v>
      </c>
      <c r="BD1241" s="4"/>
      <c r="BE1241" s="3" t="s">
        <v>2494</v>
      </c>
    </row>
    <row r="1242" spans="2:57" customFormat="1">
      <c r="B1242" t="str">
        <f>IFERROR(VLOOKUP(E1242,Swadesh!$C$6:$D$212,2,FALSE),"")</f>
        <v/>
      </c>
      <c r="D1242" t="s">
        <v>2020</v>
      </c>
      <c r="E1242" s="6" t="s">
        <v>2493</v>
      </c>
      <c r="F1242" s="5">
        <v>20.350000000000001</v>
      </c>
      <c r="G1242">
        <f t="shared" si="19"/>
        <v>3</v>
      </c>
      <c r="H1242" s="3" t="s">
        <v>2492</v>
      </c>
      <c r="I1242" s="4"/>
      <c r="J1242" s="3" t="s">
        <v>2491</v>
      </c>
      <c r="K1242" s="4" t="s">
        <v>1031</v>
      </c>
      <c r="L1242" s="3" t="s">
        <v>2490</v>
      </c>
      <c r="M1242" s="4"/>
      <c r="N1242" s="3" t="s">
        <v>2489</v>
      </c>
      <c r="O1242" s="4"/>
      <c r="P1242" t="s">
        <v>907</v>
      </c>
      <c r="Q1242" s="3"/>
      <c r="R1242" s="4"/>
      <c r="S1242" t="s">
        <v>907</v>
      </c>
      <c r="T1242" s="3" t="s">
        <v>2488</v>
      </c>
      <c r="U1242" s="4"/>
      <c r="V1242" s="3"/>
      <c r="W1242" s="4"/>
      <c r="X1242" s="3" t="s">
        <v>2487</v>
      </c>
      <c r="Y1242" s="4" t="s">
        <v>2486</v>
      </c>
      <c r="Z1242" t="s">
        <v>907</v>
      </c>
      <c r="AA1242" s="3"/>
      <c r="AB1242" s="4"/>
      <c r="AC1242" s="3" t="s">
        <v>2485</v>
      </c>
      <c r="AD1242" s="4"/>
      <c r="AE1242" s="3" t="s">
        <v>2484</v>
      </c>
      <c r="AF1242" s="4" t="s">
        <v>2483</v>
      </c>
      <c r="AG1242" s="3" t="s">
        <v>2482</v>
      </c>
      <c r="AH1242" s="4"/>
      <c r="AI1242" s="3" t="s">
        <v>2481</v>
      </c>
      <c r="AJ1242" s="4"/>
      <c r="AK1242" s="3" t="s">
        <v>2480</v>
      </c>
      <c r="AL1242" s="4"/>
      <c r="AM1242" s="3" t="s">
        <v>2479</v>
      </c>
      <c r="AN1242" s="4"/>
      <c r="AO1242" s="3" t="s">
        <v>2478</v>
      </c>
      <c r="AP1242" s="4"/>
      <c r="AQ1242" s="3" t="s">
        <v>2477</v>
      </c>
      <c r="AR1242" s="4"/>
      <c r="AS1242" s="3" t="s">
        <v>923</v>
      </c>
      <c r="AT1242" s="4"/>
      <c r="AU1242" s="3" t="s">
        <v>2476</v>
      </c>
      <c r="AV1242" s="4"/>
      <c r="AW1242" s="3" t="s">
        <v>2475</v>
      </c>
      <c r="AX1242" s="4"/>
      <c r="AY1242" s="3" t="s">
        <v>2474</v>
      </c>
      <c r="AZ1242" s="4"/>
      <c r="BA1242" s="3" t="s">
        <v>2473</v>
      </c>
      <c r="BB1242" s="4"/>
      <c r="BC1242" s="3" t="s">
        <v>2472</v>
      </c>
      <c r="BD1242" s="4"/>
      <c r="BE1242" s="3" t="s">
        <v>2471</v>
      </c>
    </row>
    <row r="1243" spans="2:57" customFormat="1">
      <c r="B1243" t="str">
        <f>IFERROR(VLOOKUP(E1243,Swadesh!$C$6:$D$212,2,FALSE),"")</f>
        <v/>
      </c>
      <c r="D1243" t="s">
        <v>2020</v>
      </c>
      <c r="E1243" s="6" t="s">
        <v>2470</v>
      </c>
      <c r="F1243" s="5">
        <v>20.36</v>
      </c>
      <c r="G1243">
        <f t="shared" si="19"/>
        <v>3</v>
      </c>
      <c r="H1243" s="3"/>
      <c r="I1243" s="4"/>
      <c r="J1243" s="3" t="s">
        <v>2469</v>
      </c>
      <c r="K1243" s="4" t="s">
        <v>1176</v>
      </c>
      <c r="L1243" s="3"/>
      <c r="M1243" s="4"/>
      <c r="N1243" s="3" t="s">
        <v>2468</v>
      </c>
      <c r="O1243" s="4"/>
      <c r="P1243" t="s">
        <v>907</v>
      </c>
      <c r="Q1243" s="3"/>
      <c r="R1243" s="4"/>
      <c r="S1243" t="s">
        <v>907</v>
      </c>
      <c r="T1243" s="3"/>
      <c r="U1243" s="4"/>
      <c r="V1243" s="3"/>
      <c r="W1243" s="4"/>
      <c r="X1243" s="3" t="s">
        <v>2467</v>
      </c>
      <c r="Y1243" s="4"/>
      <c r="Z1243" t="s">
        <v>907</v>
      </c>
      <c r="AA1243" s="3"/>
      <c r="AB1243" s="4"/>
      <c r="AC1243" s="3" t="s">
        <v>2466</v>
      </c>
      <c r="AD1243" s="4"/>
      <c r="AE1243" s="3" t="s">
        <v>2465</v>
      </c>
      <c r="AF1243" s="4"/>
      <c r="AG1243" s="3" t="s">
        <v>2464</v>
      </c>
      <c r="AH1243" s="4"/>
      <c r="AI1243" s="3" t="s">
        <v>2463</v>
      </c>
      <c r="AJ1243" s="4"/>
      <c r="AK1243" s="3" t="s">
        <v>2462</v>
      </c>
      <c r="AL1243" s="4"/>
      <c r="AM1243" s="3" t="s">
        <v>2462</v>
      </c>
      <c r="AN1243" s="4"/>
      <c r="AO1243" s="3" t="s">
        <v>2459</v>
      </c>
      <c r="AP1243" s="4"/>
      <c r="AQ1243" s="3" t="s">
        <v>2461</v>
      </c>
      <c r="AR1243" s="4"/>
      <c r="AS1243" s="3" t="s">
        <v>2460</v>
      </c>
      <c r="AT1243" s="4"/>
      <c r="AU1243" s="3" t="s">
        <v>2459</v>
      </c>
      <c r="AV1243" s="4"/>
      <c r="AW1243" s="3" t="s">
        <v>2458</v>
      </c>
      <c r="AX1243" s="4"/>
      <c r="AY1243" s="3" t="s">
        <v>2457</v>
      </c>
      <c r="AZ1243" s="4"/>
      <c r="BA1243" s="3" t="s">
        <v>2456</v>
      </c>
      <c r="BB1243" s="4"/>
      <c r="BC1243" s="3" t="s">
        <v>2455</v>
      </c>
      <c r="BD1243" s="4"/>
      <c r="BE1243" s="3" t="s">
        <v>2454</v>
      </c>
    </row>
    <row r="1244" spans="2:57" customFormat="1">
      <c r="B1244" t="str">
        <f>IFERROR(VLOOKUP(E1244,Swadesh!$C$6:$D$212,2,FALSE),"")</f>
        <v/>
      </c>
      <c r="D1244" t="s">
        <v>2020</v>
      </c>
      <c r="E1244" s="6" t="s">
        <v>2453</v>
      </c>
      <c r="F1244" s="5">
        <v>20.41</v>
      </c>
      <c r="G1244">
        <f t="shared" si="19"/>
        <v>3</v>
      </c>
      <c r="H1244" s="3" t="s">
        <v>2452</v>
      </c>
      <c r="I1244" s="4"/>
      <c r="J1244" s="3" t="s">
        <v>2451</v>
      </c>
      <c r="K1244" s="4" t="s">
        <v>959</v>
      </c>
      <c r="L1244" s="3" t="s">
        <v>2450</v>
      </c>
      <c r="M1244" s="4"/>
      <c r="N1244" s="3" t="s">
        <v>2449</v>
      </c>
      <c r="O1244" s="4"/>
      <c r="P1244" t="s">
        <v>907</v>
      </c>
      <c r="Q1244" s="3"/>
      <c r="R1244" s="4"/>
      <c r="S1244" t="s">
        <v>907</v>
      </c>
      <c r="T1244" s="3"/>
      <c r="U1244" s="4" t="s">
        <v>2448</v>
      </c>
      <c r="V1244" s="3" t="s">
        <v>2447</v>
      </c>
      <c r="W1244" s="4"/>
      <c r="X1244" s="3" t="s">
        <v>2446</v>
      </c>
      <c r="Y1244" s="4"/>
      <c r="Z1244" t="s">
        <v>907</v>
      </c>
      <c r="AA1244" s="3"/>
      <c r="AB1244" s="4"/>
      <c r="AC1244" s="3" t="s">
        <v>2445</v>
      </c>
      <c r="AD1244" s="4"/>
      <c r="AE1244" s="3" t="s">
        <v>2444</v>
      </c>
      <c r="AF1244" s="4"/>
      <c r="AG1244" s="3" t="s">
        <v>2443</v>
      </c>
      <c r="AH1244" s="4"/>
      <c r="AI1244" s="3" t="s">
        <v>2442</v>
      </c>
      <c r="AJ1244" s="4"/>
      <c r="AK1244" s="3" t="s">
        <v>2441</v>
      </c>
      <c r="AL1244" s="4"/>
      <c r="AM1244" s="3" t="s">
        <v>2440</v>
      </c>
      <c r="AN1244" s="4"/>
      <c r="AO1244" s="3" t="s">
        <v>2439</v>
      </c>
      <c r="AP1244" s="4"/>
      <c r="AQ1244" s="3" t="s">
        <v>2438</v>
      </c>
      <c r="AR1244" s="4"/>
      <c r="AS1244" s="3" t="s">
        <v>2437</v>
      </c>
      <c r="AT1244" s="4"/>
      <c r="AU1244" s="3" t="s">
        <v>2436</v>
      </c>
      <c r="AV1244" s="4"/>
      <c r="AW1244" s="3" t="s">
        <v>2435</v>
      </c>
      <c r="AX1244" s="4"/>
      <c r="AY1244" s="3" t="s">
        <v>2434</v>
      </c>
      <c r="AZ1244" s="4"/>
      <c r="BA1244" s="3" t="s">
        <v>2433</v>
      </c>
      <c r="BB1244" s="4"/>
      <c r="BC1244" s="3" t="s">
        <v>2432</v>
      </c>
      <c r="BD1244" s="4"/>
      <c r="BE1244" s="3" t="s">
        <v>2431</v>
      </c>
    </row>
    <row r="1245" spans="2:57" customFormat="1">
      <c r="B1245" t="str">
        <f>IFERROR(VLOOKUP(E1245,Swadesh!$C$6:$D$212,2,FALSE),"")</f>
        <v/>
      </c>
      <c r="D1245" t="s">
        <v>2020</v>
      </c>
      <c r="E1245" s="6" t="s">
        <v>2430</v>
      </c>
      <c r="F1245" s="5">
        <v>20.420000000000002</v>
      </c>
      <c r="G1245">
        <f t="shared" si="19"/>
        <v>3</v>
      </c>
      <c r="H1245" s="3" t="s">
        <v>2429</v>
      </c>
      <c r="I1245" s="4"/>
      <c r="J1245" s="3" t="s">
        <v>2428</v>
      </c>
      <c r="K1245" s="4" t="s">
        <v>2427</v>
      </c>
      <c r="L1245" s="3" t="s">
        <v>2426</v>
      </c>
      <c r="M1245" s="4"/>
      <c r="N1245" s="3" t="s">
        <v>2425</v>
      </c>
      <c r="O1245" s="4"/>
      <c r="P1245" t="s">
        <v>907</v>
      </c>
      <c r="Q1245" s="3"/>
      <c r="R1245" s="4"/>
      <c r="S1245" t="s">
        <v>907</v>
      </c>
      <c r="T1245" s="3" t="s">
        <v>2424</v>
      </c>
      <c r="U1245" s="4"/>
      <c r="V1245" s="3" t="s">
        <v>2423</v>
      </c>
      <c r="W1245" s="4"/>
      <c r="X1245" s="3" t="s">
        <v>2422</v>
      </c>
      <c r="Y1245" s="4"/>
      <c r="Z1245" t="s">
        <v>907</v>
      </c>
      <c r="AA1245" s="3"/>
      <c r="AB1245" s="4"/>
      <c r="AC1245" s="3" t="s">
        <v>2421</v>
      </c>
      <c r="AD1245" s="4"/>
      <c r="AE1245" s="3" t="s">
        <v>2420</v>
      </c>
      <c r="AF1245" s="4"/>
      <c r="AG1245" s="3" t="s">
        <v>2419</v>
      </c>
      <c r="AH1245" s="4"/>
      <c r="AI1245" s="3" t="s">
        <v>2418</v>
      </c>
      <c r="AJ1245" s="4"/>
      <c r="AK1245" s="3"/>
      <c r="AL1245" s="4"/>
      <c r="AM1245" s="3" t="s">
        <v>2417</v>
      </c>
      <c r="AN1245" s="4"/>
      <c r="AO1245" s="3" t="s">
        <v>2416</v>
      </c>
      <c r="AP1245" s="4"/>
      <c r="AQ1245" s="3" t="s">
        <v>2415</v>
      </c>
      <c r="AR1245" s="4"/>
      <c r="AS1245" s="3" t="s">
        <v>923</v>
      </c>
      <c r="AT1245" s="4"/>
      <c r="AU1245" s="3" t="s">
        <v>2414</v>
      </c>
      <c r="AV1245" s="4"/>
      <c r="AW1245" s="3" t="s">
        <v>2413</v>
      </c>
      <c r="AX1245" s="4"/>
      <c r="AY1245" s="3" t="s">
        <v>2412</v>
      </c>
      <c r="AZ1245" s="4"/>
      <c r="BA1245" s="3" t="s">
        <v>2411</v>
      </c>
      <c r="BB1245" s="4"/>
      <c r="BC1245" s="3" t="s">
        <v>2410</v>
      </c>
      <c r="BD1245" s="4"/>
      <c r="BE1245" s="3" t="s">
        <v>2409</v>
      </c>
    </row>
    <row r="1246" spans="2:57" customFormat="1">
      <c r="B1246" t="str">
        <f>IFERROR(VLOOKUP(E1246,Swadesh!$C$6:$D$212,2,FALSE),"")</f>
        <v/>
      </c>
      <c r="D1246" t="s">
        <v>2020</v>
      </c>
      <c r="E1246" s="6" t="s">
        <v>2408</v>
      </c>
      <c r="F1246" s="5">
        <v>20.43</v>
      </c>
      <c r="G1246">
        <f t="shared" si="19"/>
        <v>3</v>
      </c>
      <c r="H1246" s="3" t="s">
        <v>2407</v>
      </c>
      <c r="I1246" s="4" t="s">
        <v>2406</v>
      </c>
      <c r="J1246" s="3" t="s">
        <v>2405</v>
      </c>
      <c r="K1246" s="4" t="s">
        <v>2404</v>
      </c>
      <c r="L1246" s="3" t="s">
        <v>2403</v>
      </c>
      <c r="M1246" s="4"/>
      <c r="N1246" s="3" t="s">
        <v>2402</v>
      </c>
      <c r="O1246" s="4"/>
      <c r="P1246" t="s">
        <v>907</v>
      </c>
      <c r="Q1246" s="3"/>
      <c r="R1246" s="4"/>
      <c r="S1246" t="s">
        <v>907</v>
      </c>
      <c r="T1246" s="3"/>
      <c r="U1246" s="4"/>
      <c r="V1246" s="3" t="s">
        <v>2401</v>
      </c>
      <c r="W1246" s="4"/>
      <c r="X1246" s="3"/>
      <c r="Y1246" s="4"/>
      <c r="Z1246" t="s">
        <v>907</v>
      </c>
      <c r="AA1246" s="3" t="s">
        <v>2400</v>
      </c>
      <c r="AB1246" s="4"/>
      <c r="AC1246" s="3" t="s">
        <v>2399</v>
      </c>
      <c r="AD1246" s="4"/>
      <c r="AE1246" s="3" t="s">
        <v>2398</v>
      </c>
      <c r="AF1246" s="4"/>
      <c r="AG1246" s="3" t="s">
        <v>2397</v>
      </c>
      <c r="AH1246" s="4"/>
      <c r="AI1246" s="3" t="s">
        <v>2396</v>
      </c>
      <c r="AJ1246" s="4"/>
      <c r="AK1246" s="3" t="s">
        <v>2395</v>
      </c>
      <c r="AL1246" s="4"/>
      <c r="AM1246" s="3" t="s">
        <v>2394</v>
      </c>
      <c r="AN1246" s="4"/>
      <c r="AO1246" s="3" t="s">
        <v>2393</v>
      </c>
      <c r="AP1246" s="4"/>
      <c r="AQ1246" s="3" t="s">
        <v>2392</v>
      </c>
      <c r="AR1246" s="4"/>
      <c r="AS1246" s="3" t="s">
        <v>923</v>
      </c>
      <c r="AT1246" s="4"/>
      <c r="AU1246" s="3" t="s">
        <v>2391</v>
      </c>
      <c r="AV1246" s="4"/>
      <c r="AW1246" s="3" t="s">
        <v>2390</v>
      </c>
      <c r="AX1246" s="4"/>
      <c r="AY1246" s="3" t="s">
        <v>2389</v>
      </c>
      <c r="AZ1246" s="4"/>
      <c r="BA1246" s="3" t="s">
        <v>2388</v>
      </c>
      <c r="BB1246" s="4"/>
      <c r="BC1246" s="3" t="s">
        <v>2387</v>
      </c>
      <c r="BD1246" s="4"/>
      <c r="BE1246" s="3" t="s">
        <v>2386</v>
      </c>
    </row>
    <row r="1247" spans="2:57" customFormat="1">
      <c r="B1247" t="str">
        <f>IFERROR(VLOOKUP(E1247,Swadesh!$C$6:$D$212,2,FALSE),"")</f>
        <v/>
      </c>
      <c r="D1247" t="s">
        <v>2020</v>
      </c>
      <c r="E1247" s="6" t="s">
        <v>2385</v>
      </c>
      <c r="F1247" s="5">
        <v>20.440000000000001</v>
      </c>
      <c r="G1247">
        <f t="shared" si="19"/>
        <v>3</v>
      </c>
      <c r="H1247" s="3" t="s">
        <v>2384</v>
      </c>
      <c r="I1247" s="4" t="s">
        <v>2383</v>
      </c>
      <c r="J1247" s="3" t="s">
        <v>2382</v>
      </c>
      <c r="K1247" s="4" t="s">
        <v>959</v>
      </c>
      <c r="L1247" s="3" t="s">
        <v>2381</v>
      </c>
      <c r="M1247" s="4"/>
      <c r="N1247" s="3" t="s">
        <v>2380</v>
      </c>
      <c r="O1247" s="4"/>
      <c r="P1247" t="s">
        <v>907</v>
      </c>
      <c r="Q1247" s="3"/>
      <c r="R1247" s="4"/>
      <c r="S1247" t="s">
        <v>907</v>
      </c>
      <c r="T1247" s="3" t="s">
        <v>2379</v>
      </c>
      <c r="U1247" s="4"/>
      <c r="V1247" s="3" t="s">
        <v>2378</v>
      </c>
      <c r="W1247" s="4"/>
      <c r="X1247" s="3" t="s">
        <v>2377</v>
      </c>
      <c r="Y1247" s="4"/>
      <c r="Z1247" t="s">
        <v>907</v>
      </c>
      <c r="AA1247" s="3"/>
      <c r="AB1247" s="4"/>
      <c r="AC1247" s="3" t="s">
        <v>2376</v>
      </c>
      <c r="AD1247" s="4"/>
      <c r="AE1247" s="3" t="s">
        <v>2375</v>
      </c>
      <c r="AF1247" s="4"/>
      <c r="AG1247" s="3" t="s">
        <v>2374</v>
      </c>
      <c r="AH1247" s="4"/>
      <c r="AI1247" s="3" t="s">
        <v>2373</v>
      </c>
      <c r="AJ1247" s="4"/>
      <c r="AK1247" s="3" t="s">
        <v>2372</v>
      </c>
      <c r="AL1247" s="4"/>
      <c r="AM1247" s="3" t="s">
        <v>2371</v>
      </c>
      <c r="AN1247" s="4"/>
      <c r="AO1247" s="3" t="s">
        <v>2370</v>
      </c>
      <c r="AP1247" s="4"/>
      <c r="AQ1247" s="3" t="s">
        <v>2369</v>
      </c>
      <c r="AR1247" s="4"/>
      <c r="AS1247" s="3" t="s">
        <v>923</v>
      </c>
      <c r="AT1247" s="4"/>
      <c r="AU1247" s="3" t="s">
        <v>2368</v>
      </c>
      <c r="AV1247" s="4"/>
      <c r="AW1247" s="3" t="s">
        <v>2367</v>
      </c>
      <c r="AX1247" s="4"/>
      <c r="AY1247" s="3" t="s">
        <v>2366</v>
      </c>
      <c r="AZ1247" s="4"/>
      <c r="BA1247" s="3" t="s">
        <v>2365</v>
      </c>
      <c r="BB1247" s="4"/>
      <c r="BC1247" s="3" t="s">
        <v>2364</v>
      </c>
      <c r="BD1247" s="4"/>
      <c r="BE1247" s="3" t="s">
        <v>2363</v>
      </c>
    </row>
    <row r="1248" spans="2:57" customFormat="1">
      <c r="B1248" t="str">
        <f>IFERROR(VLOOKUP(E1248,Swadesh!$C$6:$D$212,2,FALSE),"")</f>
        <v/>
      </c>
      <c r="D1248" t="s">
        <v>2020</v>
      </c>
      <c r="E1248" s="6" t="s">
        <v>2362</v>
      </c>
      <c r="F1248" s="5">
        <v>20.45</v>
      </c>
      <c r="G1248">
        <f t="shared" si="19"/>
        <v>3</v>
      </c>
      <c r="H1248" s="3" t="s">
        <v>2361</v>
      </c>
      <c r="I1248" s="4" t="s">
        <v>2360</v>
      </c>
      <c r="J1248" s="3" t="s">
        <v>2359</v>
      </c>
      <c r="K1248" s="4" t="s">
        <v>2358</v>
      </c>
      <c r="L1248" s="3" t="s">
        <v>2357</v>
      </c>
      <c r="M1248" s="4"/>
      <c r="N1248" s="3" t="s">
        <v>2356</v>
      </c>
      <c r="O1248" s="4"/>
      <c r="P1248" t="s">
        <v>907</v>
      </c>
      <c r="Q1248" s="3"/>
      <c r="R1248" s="4"/>
      <c r="S1248" t="s">
        <v>907</v>
      </c>
      <c r="T1248" s="3"/>
      <c r="U1248" s="4"/>
      <c r="V1248" s="3"/>
      <c r="W1248" s="4"/>
      <c r="X1248" s="3"/>
      <c r="Y1248" s="4"/>
      <c r="Z1248" t="s">
        <v>907</v>
      </c>
      <c r="AA1248" s="3"/>
      <c r="AB1248" s="4"/>
      <c r="AC1248" s="3" t="s">
        <v>2355</v>
      </c>
      <c r="AD1248" s="4"/>
      <c r="AE1248" s="3" t="s">
        <v>2354</v>
      </c>
      <c r="AF1248" s="4" t="s">
        <v>2353</v>
      </c>
      <c r="AG1248" s="3" t="s">
        <v>2352</v>
      </c>
      <c r="AH1248" s="4"/>
      <c r="AI1248" s="3" t="s">
        <v>2351</v>
      </c>
      <c r="AJ1248" s="4"/>
      <c r="AK1248" s="3" t="s">
        <v>2350</v>
      </c>
      <c r="AL1248" s="4"/>
      <c r="AM1248" s="3" t="s">
        <v>2349</v>
      </c>
      <c r="AN1248" s="4"/>
      <c r="AO1248" s="3" t="s">
        <v>2348</v>
      </c>
      <c r="AP1248" s="4"/>
      <c r="AQ1248" s="3" t="s">
        <v>2347</v>
      </c>
      <c r="AR1248" s="4"/>
      <c r="AS1248" s="3" t="s">
        <v>2346</v>
      </c>
      <c r="AT1248" s="4" t="s">
        <v>2345</v>
      </c>
      <c r="AU1248" s="3" t="s">
        <v>2344</v>
      </c>
      <c r="AV1248" s="4"/>
      <c r="AW1248" s="3" t="s">
        <v>2343</v>
      </c>
      <c r="AX1248" s="4"/>
      <c r="AY1248" s="3" t="s">
        <v>2342</v>
      </c>
      <c r="AZ1248" s="4"/>
      <c r="BA1248" s="3" t="s">
        <v>2341</v>
      </c>
      <c r="BB1248" s="4"/>
      <c r="BC1248" s="3" t="s">
        <v>2340</v>
      </c>
      <c r="BD1248" s="4"/>
      <c r="BE1248" s="3" t="s">
        <v>2339</v>
      </c>
    </row>
    <row r="1249" spans="2:57" customFormat="1">
      <c r="B1249" t="str">
        <f>IFERROR(VLOOKUP(E1249,Swadesh!$C$6:$D$212,2,FALSE),"")</f>
        <v/>
      </c>
      <c r="D1249" t="s">
        <v>2020</v>
      </c>
      <c r="E1249" s="6" t="s">
        <v>2338</v>
      </c>
      <c r="F1249" s="5">
        <v>20.46</v>
      </c>
      <c r="G1249">
        <f t="shared" si="19"/>
        <v>3</v>
      </c>
      <c r="H1249" s="3" t="s">
        <v>2337</v>
      </c>
      <c r="I1249" s="4"/>
      <c r="J1249" s="3" t="s">
        <v>2336</v>
      </c>
      <c r="K1249" s="4" t="s">
        <v>2335</v>
      </c>
      <c r="L1249" s="3" t="s">
        <v>2334</v>
      </c>
      <c r="M1249" s="4"/>
      <c r="N1249" s="3" t="s">
        <v>2333</v>
      </c>
      <c r="O1249" s="4"/>
      <c r="P1249" t="s">
        <v>907</v>
      </c>
      <c r="Q1249" s="3"/>
      <c r="R1249" s="4"/>
      <c r="S1249" t="s">
        <v>907</v>
      </c>
      <c r="T1249" s="3"/>
      <c r="U1249" s="4"/>
      <c r="V1249" s="3" t="s">
        <v>2332</v>
      </c>
      <c r="W1249" s="4"/>
      <c r="X1249" s="3" t="s">
        <v>2331</v>
      </c>
      <c r="Y1249" s="4"/>
      <c r="Z1249" t="s">
        <v>907</v>
      </c>
      <c r="AA1249" s="3"/>
      <c r="AB1249" s="4"/>
      <c r="AC1249" s="3" t="s">
        <v>2330</v>
      </c>
      <c r="AD1249" s="4"/>
      <c r="AE1249" s="3" t="s">
        <v>2329</v>
      </c>
      <c r="AF1249" s="4"/>
      <c r="AG1249" s="3" t="s">
        <v>2328</v>
      </c>
      <c r="AH1249" s="4"/>
      <c r="AI1249" s="3" t="s">
        <v>2327</v>
      </c>
      <c r="AJ1249" s="4"/>
      <c r="AK1249" s="3" t="s">
        <v>2326</v>
      </c>
      <c r="AL1249" s="4"/>
      <c r="AM1249" s="3" t="s">
        <v>2325</v>
      </c>
      <c r="AN1249" s="4"/>
      <c r="AO1249" s="3" t="s">
        <v>2324</v>
      </c>
      <c r="AP1249" s="4"/>
      <c r="AQ1249" s="3" t="s">
        <v>2323</v>
      </c>
      <c r="AR1249" s="4" t="s">
        <v>2322</v>
      </c>
      <c r="AS1249" s="3" t="s">
        <v>2321</v>
      </c>
      <c r="AT1249" s="4"/>
      <c r="AU1249" s="3" t="s">
        <v>2320</v>
      </c>
      <c r="AV1249" s="4"/>
      <c r="AW1249" s="3" t="s">
        <v>2319</v>
      </c>
      <c r="AX1249" s="4"/>
      <c r="AY1249" s="3" t="s">
        <v>2318</v>
      </c>
      <c r="AZ1249" s="4"/>
      <c r="BA1249" s="3" t="s">
        <v>2317</v>
      </c>
      <c r="BB1249" s="4"/>
      <c r="BC1249" s="3" t="s">
        <v>2316</v>
      </c>
      <c r="BD1249" s="4"/>
      <c r="BE1249" s="3" t="s">
        <v>2315</v>
      </c>
    </row>
    <row r="1250" spans="2:57" customFormat="1">
      <c r="B1250" t="str">
        <f>IFERROR(VLOOKUP(E1250,Swadesh!$C$6:$D$212,2,FALSE),"")</f>
        <v/>
      </c>
      <c r="D1250" t="s">
        <v>2020</v>
      </c>
      <c r="E1250" s="6" t="s">
        <v>2314</v>
      </c>
      <c r="F1250" s="5">
        <v>20.47</v>
      </c>
      <c r="G1250">
        <f t="shared" si="19"/>
        <v>3</v>
      </c>
      <c r="H1250" s="3" t="s">
        <v>2313</v>
      </c>
      <c r="I1250" s="4"/>
      <c r="J1250" s="3" t="s">
        <v>2312</v>
      </c>
      <c r="K1250" s="4" t="s">
        <v>1176</v>
      </c>
      <c r="L1250" s="3" t="s">
        <v>2311</v>
      </c>
      <c r="M1250" s="4"/>
      <c r="N1250" s="3" t="s">
        <v>2310</v>
      </c>
      <c r="O1250" s="4"/>
      <c r="P1250" t="s">
        <v>907</v>
      </c>
      <c r="Q1250" s="3"/>
      <c r="R1250" s="4"/>
      <c r="S1250" t="s">
        <v>907</v>
      </c>
      <c r="T1250" s="3"/>
      <c r="U1250" s="4"/>
      <c r="V1250" s="3" t="s">
        <v>2309</v>
      </c>
      <c r="W1250" s="4" t="s">
        <v>2308</v>
      </c>
      <c r="X1250" s="3" t="s">
        <v>2307</v>
      </c>
      <c r="Y1250" s="4"/>
      <c r="Z1250" t="s">
        <v>907</v>
      </c>
      <c r="AA1250" s="3"/>
      <c r="AB1250" s="4"/>
      <c r="AC1250" s="3" t="s">
        <v>2306</v>
      </c>
      <c r="AD1250" s="4"/>
      <c r="AE1250" s="3" t="s">
        <v>2305</v>
      </c>
      <c r="AF1250" s="4"/>
      <c r="AG1250" s="3" t="s">
        <v>2304</v>
      </c>
      <c r="AH1250" s="4"/>
      <c r="AI1250" s="3" t="s">
        <v>2303</v>
      </c>
      <c r="AJ1250" s="4"/>
      <c r="AK1250" s="3" t="s">
        <v>2302</v>
      </c>
      <c r="AL1250" s="4"/>
      <c r="AM1250" s="3" t="s">
        <v>2301</v>
      </c>
      <c r="AN1250" s="4"/>
      <c r="AO1250" s="3" t="s">
        <v>2300</v>
      </c>
      <c r="AP1250" s="4"/>
      <c r="AQ1250" s="3" t="s">
        <v>2299</v>
      </c>
      <c r="AR1250" s="4"/>
      <c r="AS1250" s="3" t="s">
        <v>2298</v>
      </c>
      <c r="AT1250" s="4"/>
      <c r="AU1250" s="3" t="s">
        <v>2297</v>
      </c>
      <c r="AV1250" s="4"/>
      <c r="AW1250" s="3" t="s">
        <v>2296</v>
      </c>
      <c r="AX1250" s="4"/>
      <c r="AY1250" s="3" t="s">
        <v>2295</v>
      </c>
      <c r="AZ1250" s="4"/>
      <c r="BA1250" s="3" t="s">
        <v>2294</v>
      </c>
      <c r="BB1250" s="4"/>
      <c r="BC1250" s="3" t="s">
        <v>2293</v>
      </c>
      <c r="BD1250" s="4"/>
      <c r="BE1250" s="3" t="s">
        <v>2292</v>
      </c>
    </row>
    <row r="1251" spans="2:57" customFormat="1">
      <c r="B1251" t="str">
        <f>IFERROR(VLOOKUP(E1251,Swadesh!$C$6:$D$212,2,FALSE),"")</f>
        <v/>
      </c>
      <c r="D1251" t="s">
        <v>2020</v>
      </c>
      <c r="E1251" s="6" t="s">
        <v>2291</v>
      </c>
      <c r="F1251" s="5">
        <v>20.471</v>
      </c>
      <c r="G1251">
        <f t="shared" si="19"/>
        <v>4</v>
      </c>
      <c r="H1251" s="3" t="s">
        <v>2290</v>
      </c>
      <c r="I1251" s="4"/>
      <c r="J1251" s="3" t="s">
        <v>2289</v>
      </c>
      <c r="K1251" s="4" t="s">
        <v>2288</v>
      </c>
      <c r="L1251" s="3" t="s">
        <v>2287</v>
      </c>
      <c r="M1251" s="4" t="s">
        <v>2286</v>
      </c>
      <c r="N1251" s="3" t="s">
        <v>2285</v>
      </c>
      <c r="O1251" s="4"/>
      <c r="P1251" t="s">
        <v>907</v>
      </c>
      <c r="Q1251" s="3"/>
      <c r="R1251" s="4"/>
      <c r="S1251" t="s">
        <v>907</v>
      </c>
      <c r="T1251" s="3" t="s">
        <v>2284</v>
      </c>
      <c r="U1251" s="4" t="s">
        <v>2283</v>
      </c>
      <c r="V1251" s="3" t="s">
        <v>2282</v>
      </c>
      <c r="W1251" s="4"/>
      <c r="X1251" s="3" t="s">
        <v>2281</v>
      </c>
      <c r="Y1251" s="4"/>
      <c r="Z1251" t="s">
        <v>907</v>
      </c>
      <c r="AA1251" s="3" t="s">
        <v>2280</v>
      </c>
      <c r="AB1251" s="4" t="s">
        <v>2279</v>
      </c>
      <c r="AC1251" s="3" t="s">
        <v>2278</v>
      </c>
      <c r="AD1251" s="4"/>
      <c r="AE1251" s="3" t="s">
        <v>2277</v>
      </c>
      <c r="AF1251" s="4"/>
      <c r="AG1251" s="3"/>
      <c r="AH1251" s="4"/>
      <c r="AI1251" s="3" t="s">
        <v>2276</v>
      </c>
      <c r="AJ1251" s="4"/>
      <c r="AK1251" s="3" t="s">
        <v>2275</v>
      </c>
      <c r="AL1251" s="4"/>
      <c r="AM1251" s="3" t="s">
        <v>2274</v>
      </c>
      <c r="AN1251" s="4"/>
      <c r="AO1251" s="3"/>
      <c r="AP1251" s="4"/>
      <c r="AQ1251" s="3" t="s">
        <v>2273</v>
      </c>
      <c r="AR1251" s="4"/>
      <c r="AS1251" s="3" t="s">
        <v>923</v>
      </c>
      <c r="AT1251" s="4"/>
      <c r="AU1251" s="3" t="s">
        <v>2272</v>
      </c>
      <c r="AV1251" s="4"/>
      <c r="AW1251" s="3" t="s">
        <v>2271</v>
      </c>
      <c r="AX1251" s="4"/>
      <c r="AY1251" s="3" t="s">
        <v>2270</v>
      </c>
      <c r="AZ1251" s="4"/>
      <c r="BA1251" s="3" t="s">
        <v>2269</v>
      </c>
      <c r="BB1251" s="4"/>
      <c r="BC1251" s="3" t="s">
        <v>2268</v>
      </c>
      <c r="BD1251" s="4" t="s">
        <v>2267</v>
      </c>
      <c r="BE1251" s="3" t="s">
        <v>2266</v>
      </c>
    </row>
    <row r="1252" spans="2:57" customFormat="1">
      <c r="B1252" t="str">
        <f>IFERROR(VLOOKUP(E1252,Swadesh!$C$6:$D$212,2,FALSE),"")</f>
        <v/>
      </c>
      <c r="D1252" t="s">
        <v>2020</v>
      </c>
      <c r="E1252" s="6" t="s">
        <v>2265</v>
      </c>
      <c r="F1252" s="5">
        <v>20.48</v>
      </c>
      <c r="G1252">
        <f t="shared" si="19"/>
        <v>3</v>
      </c>
      <c r="H1252" s="3" t="s">
        <v>2264</v>
      </c>
      <c r="I1252" s="4"/>
      <c r="J1252" s="3" t="s">
        <v>2263</v>
      </c>
      <c r="K1252" s="4" t="s">
        <v>2262</v>
      </c>
      <c r="L1252" s="3" t="s">
        <v>2261</v>
      </c>
      <c r="M1252" s="4"/>
      <c r="N1252" s="3" t="s">
        <v>2260</v>
      </c>
      <c r="O1252" s="4"/>
      <c r="P1252" t="s">
        <v>907</v>
      </c>
      <c r="Q1252" s="3"/>
      <c r="R1252" s="4"/>
      <c r="S1252" t="s">
        <v>907</v>
      </c>
      <c r="T1252" s="3"/>
      <c r="U1252" s="4"/>
      <c r="V1252" s="3" t="s">
        <v>2259</v>
      </c>
      <c r="W1252" s="4"/>
      <c r="X1252" s="3"/>
      <c r="Y1252" s="4"/>
      <c r="Z1252" t="s">
        <v>907</v>
      </c>
      <c r="AA1252" s="3"/>
      <c r="AB1252" s="4"/>
      <c r="AC1252" s="3" t="s">
        <v>2258</v>
      </c>
      <c r="AD1252" s="4"/>
      <c r="AE1252" s="3"/>
      <c r="AF1252" s="4"/>
      <c r="AG1252" s="3" t="s">
        <v>2257</v>
      </c>
      <c r="AH1252" s="4"/>
      <c r="AI1252" s="3" t="s">
        <v>2256</v>
      </c>
      <c r="AJ1252" s="4"/>
      <c r="AK1252" s="3" t="s">
        <v>2255</v>
      </c>
      <c r="AL1252" s="4"/>
      <c r="AM1252" s="3" t="s">
        <v>2254</v>
      </c>
      <c r="AN1252" s="4"/>
      <c r="AO1252" s="3" t="s">
        <v>2253</v>
      </c>
      <c r="AP1252" s="4"/>
      <c r="AQ1252" s="3" t="s">
        <v>2252</v>
      </c>
      <c r="AR1252" s="4"/>
      <c r="AS1252" s="3" t="s">
        <v>923</v>
      </c>
      <c r="AT1252" s="4"/>
      <c r="AU1252" s="3" t="s">
        <v>2251</v>
      </c>
      <c r="AV1252" s="4"/>
      <c r="AW1252" s="3" t="s">
        <v>2250</v>
      </c>
      <c r="AX1252" s="4"/>
      <c r="AY1252" s="3" t="s">
        <v>2249</v>
      </c>
      <c r="AZ1252" s="4" t="s">
        <v>2248</v>
      </c>
      <c r="BA1252" s="3" t="s">
        <v>2247</v>
      </c>
      <c r="BB1252" s="4"/>
      <c r="BC1252" s="3" t="s">
        <v>2246</v>
      </c>
      <c r="BD1252" s="4" t="s">
        <v>2245</v>
      </c>
      <c r="BE1252" s="3" t="s">
        <v>2244</v>
      </c>
    </row>
    <row r="1253" spans="2:57" customFormat="1">
      <c r="B1253" t="str">
        <f>IFERROR(VLOOKUP(E1253,Swadesh!$C$6:$D$212,2,FALSE),"")</f>
        <v/>
      </c>
      <c r="D1253" t="s">
        <v>2020</v>
      </c>
      <c r="E1253" s="6" t="s">
        <v>2243</v>
      </c>
      <c r="F1253" s="5">
        <v>20.49</v>
      </c>
      <c r="G1253">
        <f t="shared" si="19"/>
        <v>3</v>
      </c>
      <c r="H1253" s="3"/>
      <c r="I1253" s="4"/>
      <c r="J1253" s="3" t="s">
        <v>923</v>
      </c>
      <c r="K1253" s="4"/>
      <c r="L1253" s="3" t="s">
        <v>2242</v>
      </c>
      <c r="M1253" s="4"/>
      <c r="N1253" s="3" t="s">
        <v>2241</v>
      </c>
      <c r="O1253" s="4"/>
      <c r="P1253" t="s">
        <v>907</v>
      </c>
      <c r="Q1253" s="3"/>
      <c r="R1253" s="4"/>
      <c r="S1253" t="s">
        <v>907</v>
      </c>
      <c r="T1253" s="3"/>
      <c r="U1253" s="4"/>
      <c r="V1253" s="3"/>
      <c r="W1253" s="4"/>
      <c r="X1253" s="3"/>
      <c r="Y1253" s="4"/>
      <c r="Z1253" t="s">
        <v>907</v>
      </c>
      <c r="AA1253" s="3"/>
      <c r="AB1253" s="4"/>
      <c r="AC1253" s="3" t="s">
        <v>2240</v>
      </c>
      <c r="AD1253" s="4"/>
      <c r="AE1253" s="3"/>
      <c r="AF1253" s="4"/>
      <c r="AG1253" s="3" t="s">
        <v>2239</v>
      </c>
      <c r="AH1253" s="4"/>
      <c r="AI1253" s="3" t="s">
        <v>2238</v>
      </c>
      <c r="AJ1253" s="4"/>
      <c r="AK1253" s="3"/>
      <c r="AL1253" s="4"/>
      <c r="AM1253" s="3" t="s">
        <v>2237</v>
      </c>
      <c r="AN1253" s="4"/>
      <c r="AO1253" s="3" t="s">
        <v>2236</v>
      </c>
      <c r="AP1253" s="4"/>
      <c r="AQ1253" s="3" t="s">
        <v>2235</v>
      </c>
      <c r="AR1253" s="4"/>
      <c r="AS1253" s="3" t="s">
        <v>923</v>
      </c>
      <c r="AT1253" s="4"/>
      <c r="AU1253" s="3" t="s">
        <v>2234</v>
      </c>
      <c r="AV1253" s="4"/>
      <c r="AW1253" s="3" t="s">
        <v>2233</v>
      </c>
      <c r="AX1253" s="4"/>
      <c r="AY1253" s="3" t="s">
        <v>2232</v>
      </c>
      <c r="AZ1253" s="4"/>
      <c r="BA1253" s="3" t="s">
        <v>2231</v>
      </c>
      <c r="BB1253" s="4"/>
      <c r="BC1253" s="3" t="s">
        <v>2230</v>
      </c>
      <c r="BD1253" s="4" t="s">
        <v>2229</v>
      </c>
      <c r="BE1253" s="3" t="s">
        <v>2228</v>
      </c>
    </row>
    <row r="1254" spans="2:57" customFormat="1">
      <c r="B1254" t="str">
        <f>IFERROR(VLOOKUP(E1254,Swadesh!$C$6:$D$212,2,FALSE),"")</f>
        <v/>
      </c>
      <c r="D1254" t="s">
        <v>2020</v>
      </c>
      <c r="E1254" s="6" t="s">
        <v>2227</v>
      </c>
      <c r="F1254" s="5">
        <v>20.51</v>
      </c>
      <c r="G1254">
        <f t="shared" si="19"/>
        <v>3</v>
      </c>
      <c r="H1254" s="3" t="s">
        <v>2226</v>
      </c>
      <c r="I1254" s="4"/>
      <c r="J1254" s="3" t="s">
        <v>2225</v>
      </c>
      <c r="K1254" s="4" t="s">
        <v>2224</v>
      </c>
      <c r="L1254" s="3" t="s">
        <v>2223</v>
      </c>
      <c r="M1254" s="4"/>
      <c r="N1254" s="3" t="s">
        <v>2222</v>
      </c>
      <c r="O1254" s="4"/>
      <c r="P1254" t="s">
        <v>907</v>
      </c>
      <c r="Q1254" s="3"/>
      <c r="R1254" s="4" t="s">
        <v>2221</v>
      </c>
      <c r="S1254" t="s">
        <v>907</v>
      </c>
      <c r="T1254" s="3"/>
      <c r="U1254" s="4"/>
      <c r="V1254" s="3"/>
      <c r="W1254" s="4" t="s">
        <v>2220</v>
      </c>
      <c r="X1254" s="3" t="s">
        <v>2219</v>
      </c>
      <c r="Y1254" s="4"/>
      <c r="Z1254" t="s">
        <v>907</v>
      </c>
      <c r="AA1254" s="3"/>
      <c r="AB1254" s="4"/>
      <c r="AC1254" s="3" t="s">
        <v>2218</v>
      </c>
      <c r="AD1254" s="4"/>
      <c r="AE1254" s="3" t="s">
        <v>2217</v>
      </c>
      <c r="AF1254" s="4"/>
      <c r="AG1254" s="3"/>
      <c r="AH1254" s="4"/>
      <c r="AI1254" s="3" t="s">
        <v>2216</v>
      </c>
      <c r="AJ1254" s="4"/>
      <c r="AK1254" s="3" t="s">
        <v>2215</v>
      </c>
      <c r="AL1254" s="4"/>
      <c r="AM1254" s="3" t="s">
        <v>2214</v>
      </c>
      <c r="AN1254" s="4"/>
      <c r="AO1254" s="3"/>
      <c r="AP1254" s="4"/>
      <c r="AQ1254" s="3" t="s">
        <v>2213</v>
      </c>
      <c r="AR1254" s="4"/>
      <c r="AS1254" s="3" t="s">
        <v>2212</v>
      </c>
      <c r="AT1254" s="4"/>
      <c r="AU1254" s="3" t="s">
        <v>2211</v>
      </c>
      <c r="AV1254" s="4"/>
      <c r="AW1254" s="3" t="s">
        <v>2210</v>
      </c>
      <c r="AX1254" s="4"/>
      <c r="AY1254" s="3" t="s">
        <v>2209</v>
      </c>
      <c r="AZ1254" s="4"/>
      <c r="BA1254" s="3" t="s">
        <v>2208</v>
      </c>
      <c r="BB1254" s="4"/>
      <c r="BC1254" s="3" t="s">
        <v>2207</v>
      </c>
      <c r="BD1254" s="4"/>
      <c r="BE1254" s="3" t="s">
        <v>2206</v>
      </c>
    </row>
    <row r="1255" spans="2:57" customFormat="1">
      <c r="B1255" t="str">
        <f>IFERROR(VLOOKUP(E1255,Swadesh!$C$6:$D$212,2,FALSE),"")</f>
        <v/>
      </c>
      <c r="D1255" t="s">
        <v>2020</v>
      </c>
      <c r="E1255" s="6" t="s">
        <v>2205</v>
      </c>
      <c r="F1255" s="5">
        <v>20.52</v>
      </c>
      <c r="G1255">
        <f t="shared" si="19"/>
        <v>3</v>
      </c>
      <c r="H1255" s="3" t="s">
        <v>2204</v>
      </c>
      <c r="I1255" s="4"/>
      <c r="J1255" s="3" t="s">
        <v>2203</v>
      </c>
      <c r="K1255" s="4" t="s">
        <v>959</v>
      </c>
      <c r="L1255" s="3" t="s">
        <v>2202</v>
      </c>
      <c r="M1255" s="4"/>
      <c r="N1255" s="3" t="s">
        <v>2201</v>
      </c>
      <c r="O1255" s="4"/>
      <c r="P1255" t="s">
        <v>907</v>
      </c>
      <c r="Q1255" s="3"/>
      <c r="R1255" s="4" t="s">
        <v>2200</v>
      </c>
      <c r="S1255" t="s">
        <v>907</v>
      </c>
      <c r="T1255" s="3" t="s">
        <v>2199</v>
      </c>
      <c r="U1255" s="4"/>
      <c r="V1255" s="3" t="s">
        <v>2198</v>
      </c>
      <c r="W1255" s="4"/>
      <c r="X1255" s="3" t="s">
        <v>2197</v>
      </c>
      <c r="Y1255" s="4"/>
      <c r="Z1255" t="s">
        <v>907</v>
      </c>
      <c r="AA1255" s="3"/>
      <c r="AB1255" s="4"/>
      <c r="AC1255" s="3" t="s">
        <v>2196</v>
      </c>
      <c r="AD1255" s="4"/>
      <c r="AE1255" s="3" t="s">
        <v>2195</v>
      </c>
      <c r="AF1255" s="4"/>
      <c r="AG1255" s="3"/>
      <c r="AH1255" s="4"/>
      <c r="AI1255" s="3" t="s">
        <v>2194</v>
      </c>
      <c r="AJ1255" s="4"/>
      <c r="AK1255" s="3" t="s">
        <v>2193</v>
      </c>
      <c r="AL1255" s="4"/>
      <c r="AM1255" s="3" t="s">
        <v>2192</v>
      </c>
      <c r="AN1255" s="4"/>
      <c r="AO1255" s="3"/>
      <c r="AP1255" s="4"/>
      <c r="AQ1255" s="3" t="s">
        <v>2191</v>
      </c>
      <c r="AR1255" s="4"/>
      <c r="AS1255" s="3" t="s">
        <v>923</v>
      </c>
      <c r="AT1255" s="4"/>
      <c r="AU1255" s="3" t="s">
        <v>2190</v>
      </c>
      <c r="AV1255" s="4"/>
      <c r="AW1255" s="3" t="s">
        <v>2189</v>
      </c>
      <c r="AX1255" s="4"/>
      <c r="AY1255" s="3" t="s">
        <v>2188</v>
      </c>
      <c r="AZ1255" s="4"/>
      <c r="BA1255" s="3" t="s">
        <v>2187</v>
      </c>
      <c r="BB1255" s="4"/>
      <c r="BC1255" s="3" t="s">
        <v>2186</v>
      </c>
      <c r="BD1255" s="4"/>
      <c r="BE1255" s="3" t="s">
        <v>2185</v>
      </c>
    </row>
    <row r="1256" spans="2:57" customFormat="1">
      <c r="B1256" t="str">
        <f>IFERROR(VLOOKUP(E1256,Swadesh!$C$6:$D$212,2,FALSE),"")</f>
        <v/>
      </c>
      <c r="D1256" t="s">
        <v>2020</v>
      </c>
      <c r="E1256" s="6" t="s">
        <v>2184</v>
      </c>
      <c r="F1256" s="5">
        <v>20.53</v>
      </c>
      <c r="G1256">
        <f t="shared" si="19"/>
        <v>3</v>
      </c>
      <c r="H1256" s="3"/>
      <c r="I1256" s="4" t="s">
        <v>2183</v>
      </c>
      <c r="J1256" s="3" t="s">
        <v>923</v>
      </c>
      <c r="K1256" s="4"/>
      <c r="L1256" s="3"/>
      <c r="M1256" s="4"/>
      <c r="N1256" s="3" t="s">
        <v>2182</v>
      </c>
      <c r="O1256" s="4"/>
      <c r="P1256" t="s">
        <v>907</v>
      </c>
      <c r="Q1256" s="3"/>
      <c r="R1256" s="4"/>
      <c r="S1256" t="s">
        <v>907</v>
      </c>
      <c r="T1256" s="3" t="s">
        <v>2181</v>
      </c>
      <c r="U1256" s="4"/>
      <c r="V1256" s="3" t="s">
        <v>2180</v>
      </c>
      <c r="W1256" s="4"/>
      <c r="X1256" s="3" t="s">
        <v>2179</v>
      </c>
      <c r="Y1256" s="4"/>
      <c r="Z1256" t="s">
        <v>907</v>
      </c>
      <c r="AA1256" s="3"/>
      <c r="AB1256" s="4"/>
      <c r="AC1256" s="3" t="s">
        <v>2178</v>
      </c>
      <c r="AD1256" s="4"/>
      <c r="AE1256" s="3" t="s">
        <v>2177</v>
      </c>
      <c r="AF1256" s="4" t="s">
        <v>2176</v>
      </c>
      <c r="AG1256" s="3"/>
      <c r="AH1256" s="4"/>
      <c r="AI1256" s="3" t="s">
        <v>2175</v>
      </c>
      <c r="AJ1256" s="4"/>
      <c r="AK1256" s="3" t="s">
        <v>2174</v>
      </c>
      <c r="AL1256" s="4"/>
      <c r="AM1256" s="3" t="s">
        <v>2173</v>
      </c>
      <c r="AN1256" s="4"/>
      <c r="AO1256" s="3"/>
      <c r="AP1256" s="4"/>
      <c r="AQ1256" s="3" t="s">
        <v>2172</v>
      </c>
      <c r="AR1256" s="4"/>
      <c r="AS1256" s="3" t="s">
        <v>923</v>
      </c>
      <c r="AT1256" s="4"/>
      <c r="AU1256" s="3" t="s">
        <v>2171</v>
      </c>
      <c r="AV1256" s="4"/>
      <c r="AW1256" s="3" t="s">
        <v>2170</v>
      </c>
      <c r="AX1256" s="4" t="s">
        <v>2169</v>
      </c>
      <c r="AY1256" s="3" t="s">
        <v>2168</v>
      </c>
      <c r="AZ1256" s="4"/>
      <c r="BA1256" s="3" t="s">
        <v>2167</v>
      </c>
      <c r="BB1256" s="4"/>
      <c r="BC1256" s="3" t="s">
        <v>2166</v>
      </c>
      <c r="BD1256" s="4"/>
      <c r="BE1256" s="3" t="s">
        <v>1872</v>
      </c>
    </row>
    <row r="1257" spans="2:57" customFormat="1">
      <c r="B1257" t="str">
        <f>IFERROR(VLOOKUP(E1257,Swadesh!$C$6:$D$212,2,FALSE),"")</f>
        <v/>
      </c>
      <c r="D1257" t="s">
        <v>2020</v>
      </c>
      <c r="E1257" s="6" t="s">
        <v>2165</v>
      </c>
      <c r="F1257" s="5">
        <v>20.54</v>
      </c>
      <c r="G1257">
        <f t="shared" si="19"/>
        <v>3</v>
      </c>
      <c r="H1257" s="3" t="s">
        <v>2164</v>
      </c>
      <c r="I1257" s="4"/>
      <c r="J1257" s="3" t="s">
        <v>2163</v>
      </c>
      <c r="K1257" s="4" t="s">
        <v>959</v>
      </c>
      <c r="L1257" s="3" t="s">
        <v>2039</v>
      </c>
      <c r="M1257" s="4"/>
      <c r="N1257" s="3" t="s">
        <v>2162</v>
      </c>
      <c r="O1257" s="4"/>
      <c r="P1257" t="s">
        <v>907</v>
      </c>
      <c r="Q1257" s="3"/>
      <c r="R1257" s="4"/>
      <c r="S1257" t="s">
        <v>907</v>
      </c>
      <c r="T1257" s="3"/>
      <c r="U1257" s="4"/>
      <c r="V1257" s="3" t="s">
        <v>2161</v>
      </c>
      <c r="W1257" s="4" t="s">
        <v>2160</v>
      </c>
      <c r="X1257" s="3" t="s">
        <v>2159</v>
      </c>
      <c r="Y1257" s="4"/>
      <c r="Z1257" t="s">
        <v>907</v>
      </c>
      <c r="AA1257" s="3" t="s">
        <v>2158</v>
      </c>
      <c r="AB1257" s="4"/>
      <c r="AC1257" s="3" t="s">
        <v>2157</v>
      </c>
      <c r="AD1257" s="4"/>
      <c r="AE1257" s="3" t="s">
        <v>2156</v>
      </c>
      <c r="AF1257" s="4"/>
      <c r="AG1257" s="3"/>
      <c r="AH1257" s="4"/>
      <c r="AI1257" s="3" t="s">
        <v>2155</v>
      </c>
      <c r="AJ1257" s="4"/>
      <c r="AK1257" s="3" t="s">
        <v>2154</v>
      </c>
      <c r="AL1257" s="4"/>
      <c r="AM1257" s="3" t="s">
        <v>2153</v>
      </c>
      <c r="AN1257" s="4"/>
      <c r="AO1257" s="3"/>
      <c r="AP1257" s="4"/>
      <c r="AQ1257" s="3" t="s">
        <v>2152</v>
      </c>
      <c r="AR1257" s="4"/>
      <c r="AS1257" s="3" t="s">
        <v>2151</v>
      </c>
      <c r="AT1257" s="4"/>
      <c r="AU1257" s="3" t="s">
        <v>2150</v>
      </c>
      <c r="AV1257" s="4"/>
      <c r="AW1257" s="3" t="s">
        <v>2149</v>
      </c>
      <c r="AX1257" s="4"/>
      <c r="AY1257" s="3" t="s">
        <v>2148</v>
      </c>
      <c r="AZ1257" s="4"/>
      <c r="BA1257" s="3" t="s">
        <v>2147</v>
      </c>
      <c r="BB1257" s="4"/>
      <c r="BC1257" s="3" t="s">
        <v>2146</v>
      </c>
      <c r="BD1257" s="4"/>
      <c r="BE1257" s="3" t="s">
        <v>2145</v>
      </c>
    </row>
    <row r="1258" spans="2:57" customFormat="1">
      <c r="B1258" t="str">
        <f>IFERROR(VLOOKUP(E1258,Swadesh!$C$6:$D$212,2,FALSE),"")</f>
        <v/>
      </c>
      <c r="D1258" t="s">
        <v>2020</v>
      </c>
      <c r="E1258" s="6" t="s">
        <v>2144</v>
      </c>
      <c r="F1258" s="5">
        <v>20.55</v>
      </c>
      <c r="G1258">
        <f t="shared" si="19"/>
        <v>3</v>
      </c>
      <c r="H1258" s="3" t="s">
        <v>2143</v>
      </c>
      <c r="I1258" s="4" t="s">
        <v>2142</v>
      </c>
      <c r="J1258" s="3" t="s">
        <v>923</v>
      </c>
      <c r="K1258" s="4"/>
      <c r="L1258" s="3"/>
      <c r="M1258" s="4"/>
      <c r="N1258" s="3" t="s">
        <v>2141</v>
      </c>
      <c r="O1258" s="4"/>
      <c r="P1258" t="s">
        <v>907</v>
      </c>
      <c r="Q1258" s="3"/>
      <c r="R1258" s="4"/>
      <c r="S1258" t="s">
        <v>907</v>
      </c>
      <c r="T1258" s="3" t="s">
        <v>2140</v>
      </c>
      <c r="U1258" s="4"/>
      <c r="V1258" s="3"/>
      <c r="W1258" s="4"/>
      <c r="X1258" s="3" t="s">
        <v>2139</v>
      </c>
      <c r="Y1258" s="4"/>
      <c r="Z1258" t="s">
        <v>907</v>
      </c>
      <c r="AA1258" s="3"/>
      <c r="AB1258" s="4"/>
      <c r="AC1258" s="3" t="s">
        <v>2138</v>
      </c>
      <c r="AD1258" s="4"/>
      <c r="AE1258" s="3" t="s">
        <v>2137</v>
      </c>
      <c r="AF1258" s="4" t="s">
        <v>2136</v>
      </c>
      <c r="AG1258" s="3"/>
      <c r="AH1258" s="4"/>
      <c r="AI1258" s="3" t="s">
        <v>2135</v>
      </c>
      <c r="AJ1258" s="4"/>
      <c r="AK1258" s="3"/>
      <c r="AL1258" s="4"/>
      <c r="AM1258" s="3" t="s">
        <v>2134</v>
      </c>
      <c r="AN1258" s="4"/>
      <c r="AO1258" s="3"/>
      <c r="AP1258" s="4"/>
      <c r="AQ1258" s="3" t="s">
        <v>2133</v>
      </c>
      <c r="AR1258" s="4"/>
      <c r="AS1258" s="3" t="s">
        <v>923</v>
      </c>
      <c r="AT1258" s="4"/>
      <c r="AU1258" s="3" t="s">
        <v>2132</v>
      </c>
      <c r="AV1258" s="4"/>
      <c r="AW1258" s="3" t="s">
        <v>2131</v>
      </c>
      <c r="AX1258" s="4"/>
      <c r="AY1258" s="3" t="s">
        <v>2130</v>
      </c>
      <c r="AZ1258" s="4"/>
      <c r="BA1258" s="3" t="s">
        <v>2129</v>
      </c>
      <c r="BB1258" s="4"/>
      <c r="BC1258" s="3" t="s">
        <v>2022</v>
      </c>
      <c r="BD1258" s="4" t="s">
        <v>2128</v>
      </c>
      <c r="BE1258" s="3" t="s">
        <v>2127</v>
      </c>
    </row>
    <row r="1259" spans="2:57" customFormat="1">
      <c r="B1259" t="str">
        <f>IFERROR(VLOOKUP(E1259,Swadesh!$C$6:$D$212,2,FALSE),"")</f>
        <v/>
      </c>
      <c r="D1259" t="s">
        <v>2020</v>
      </c>
      <c r="E1259" s="6" t="s">
        <v>2126</v>
      </c>
      <c r="F1259" s="5">
        <v>20.56</v>
      </c>
      <c r="G1259">
        <f t="shared" si="19"/>
        <v>3</v>
      </c>
      <c r="H1259" s="3"/>
      <c r="I1259" s="4"/>
      <c r="J1259" s="3" t="s">
        <v>2125</v>
      </c>
      <c r="K1259" s="4" t="s">
        <v>2124</v>
      </c>
      <c r="L1259" s="3" t="s">
        <v>2123</v>
      </c>
      <c r="M1259" s="4"/>
      <c r="N1259" s="3" t="s">
        <v>2122</v>
      </c>
      <c r="O1259" s="4"/>
      <c r="P1259" t="s">
        <v>907</v>
      </c>
      <c r="Q1259" s="3"/>
      <c r="R1259" s="4"/>
      <c r="S1259" t="s">
        <v>907</v>
      </c>
      <c r="T1259" s="3" t="s">
        <v>2121</v>
      </c>
      <c r="U1259" s="4" t="s">
        <v>2120</v>
      </c>
      <c r="V1259" s="3" t="s">
        <v>2119</v>
      </c>
      <c r="W1259" s="4"/>
      <c r="X1259" s="3" t="s">
        <v>2118</v>
      </c>
      <c r="Y1259" s="4"/>
      <c r="Z1259" t="s">
        <v>907</v>
      </c>
      <c r="AA1259" s="3"/>
      <c r="AB1259" s="4"/>
      <c r="AC1259" s="3" t="s">
        <v>2117</v>
      </c>
      <c r="AD1259" s="4"/>
      <c r="AE1259" s="3"/>
      <c r="AF1259" s="4"/>
      <c r="AG1259" s="3"/>
      <c r="AH1259" s="4"/>
      <c r="AI1259" s="3" t="s">
        <v>2116</v>
      </c>
      <c r="AJ1259" s="4"/>
      <c r="AK1259" s="3" t="s">
        <v>2115</v>
      </c>
      <c r="AL1259" s="4"/>
      <c r="AM1259" s="3" t="s">
        <v>2114</v>
      </c>
      <c r="AN1259" s="4"/>
      <c r="AO1259" s="3"/>
      <c r="AP1259" s="4"/>
      <c r="AQ1259" s="3" t="s">
        <v>2113</v>
      </c>
      <c r="AR1259" s="4"/>
      <c r="AS1259" s="3" t="s">
        <v>923</v>
      </c>
      <c r="AT1259" s="4"/>
      <c r="AU1259" s="3" t="s">
        <v>2112</v>
      </c>
      <c r="AV1259" s="4"/>
      <c r="AW1259" s="3" t="s">
        <v>2111</v>
      </c>
      <c r="AX1259" s="4"/>
      <c r="AY1259" s="3" t="s">
        <v>2110</v>
      </c>
      <c r="AZ1259" s="4"/>
      <c r="BA1259" s="3" t="s">
        <v>2109</v>
      </c>
      <c r="BB1259" s="4"/>
      <c r="BC1259" s="3" t="s">
        <v>2108</v>
      </c>
      <c r="BD1259" s="4"/>
      <c r="BE1259" s="3" t="s">
        <v>2107</v>
      </c>
    </row>
    <row r="1260" spans="2:57" customFormat="1">
      <c r="B1260">
        <f>IFERROR(VLOOKUP(E1260,Swadesh!$C$6:$D$212,2,FALSE),"")</f>
        <v>112</v>
      </c>
      <c r="D1260" t="s">
        <v>2020</v>
      </c>
      <c r="E1260" s="6" t="s">
        <v>2106</v>
      </c>
      <c r="F1260" s="5">
        <v>20.61</v>
      </c>
      <c r="G1260">
        <f t="shared" si="19"/>
        <v>3</v>
      </c>
      <c r="H1260" s="3" t="s">
        <v>2105</v>
      </c>
      <c r="I1260" s="4"/>
      <c r="J1260" s="3" t="s">
        <v>2104</v>
      </c>
      <c r="K1260" s="4" t="s">
        <v>2103</v>
      </c>
      <c r="L1260" s="3" t="s">
        <v>2102</v>
      </c>
      <c r="M1260" s="4"/>
      <c r="N1260" s="3" t="s">
        <v>2101</v>
      </c>
      <c r="O1260" s="4"/>
      <c r="P1260" t="s">
        <v>907</v>
      </c>
      <c r="Q1260" s="3"/>
      <c r="R1260" s="4"/>
      <c r="S1260" t="s">
        <v>907</v>
      </c>
      <c r="T1260" s="3"/>
      <c r="U1260" s="4"/>
      <c r="V1260" s="3" t="s">
        <v>2100</v>
      </c>
      <c r="W1260" s="4"/>
      <c r="X1260" s="3" t="s">
        <v>2099</v>
      </c>
      <c r="Y1260" s="4"/>
      <c r="Z1260" t="s">
        <v>907</v>
      </c>
      <c r="AA1260" s="3" t="s">
        <v>2098</v>
      </c>
      <c r="AB1260" s="4"/>
      <c r="AC1260" s="3" t="s">
        <v>2097</v>
      </c>
      <c r="AD1260" s="4"/>
      <c r="AE1260" s="3" t="s">
        <v>2096</v>
      </c>
      <c r="AF1260" s="4"/>
      <c r="AG1260" s="3" t="s">
        <v>2095</v>
      </c>
      <c r="AH1260" s="4"/>
      <c r="AI1260" s="3" t="s">
        <v>2094</v>
      </c>
      <c r="AJ1260" s="4"/>
      <c r="AK1260" s="3" t="s">
        <v>2093</v>
      </c>
      <c r="AL1260" s="4"/>
      <c r="AM1260" s="3" t="s">
        <v>2092</v>
      </c>
      <c r="AN1260" s="4"/>
      <c r="AO1260" s="3"/>
      <c r="AP1260" s="4"/>
      <c r="AQ1260" s="3" t="s">
        <v>2091</v>
      </c>
      <c r="AR1260" s="4"/>
      <c r="AS1260" s="3" t="s">
        <v>923</v>
      </c>
      <c r="AT1260" s="4"/>
      <c r="AU1260" s="3" t="s">
        <v>2090</v>
      </c>
      <c r="AV1260" s="4"/>
      <c r="AW1260" s="3" t="s">
        <v>2089</v>
      </c>
      <c r="AX1260" s="4"/>
      <c r="AY1260" s="3" t="s">
        <v>2088</v>
      </c>
      <c r="AZ1260" s="4"/>
      <c r="BA1260" s="3" t="s">
        <v>2087</v>
      </c>
      <c r="BB1260" s="4"/>
      <c r="BC1260" s="3" t="s">
        <v>2086</v>
      </c>
      <c r="BD1260" s="4"/>
      <c r="BE1260" s="3" t="s">
        <v>2085</v>
      </c>
    </row>
    <row r="1261" spans="2:57" customFormat="1">
      <c r="B1261" t="str">
        <f>IFERROR(VLOOKUP(E1261,Swadesh!$C$6:$D$212,2,FALSE),"")</f>
        <v/>
      </c>
      <c r="D1261" t="s">
        <v>2020</v>
      </c>
      <c r="E1261" s="6" t="s">
        <v>2084</v>
      </c>
      <c r="F1261" s="5">
        <v>20.62</v>
      </c>
      <c r="G1261">
        <f t="shared" si="19"/>
        <v>3</v>
      </c>
      <c r="H1261" s="3" t="s">
        <v>2083</v>
      </c>
      <c r="I1261" s="4" t="s">
        <v>2082</v>
      </c>
      <c r="J1261" s="3" t="s">
        <v>2081</v>
      </c>
      <c r="K1261" s="4" t="s">
        <v>2080</v>
      </c>
      <c r="L1261" s="3" t="s">
        <v>2079</v>
      </c>
      <c r="M1261" s="4"/>
      <c r="N1261" s="3" t="s">
        <v>2078</v>
      </c>
      <c r="O1261" s="4"/>
      <c r="P1261" t="s">
        <v>907</v>
      </c>
      <c r="Q1261" s="3"/>
      <c r="R1261" s="4" t="s">
        <v>2077</v>
      </c>
      <c r="S1261" t="s">
        <v>907</v>
      </c>
      <c r="T1261" s="3" t="s">
        <v>2076</v>
      </c>
      <c r="U1261" s="4"/>
      <c r="V1261" s="3" t="s">
        <v>2075</v>
      </c>
      <c r="W1261" s="4"/>
      <c r="X1261" s="3" t="s">
        <v>2074</v>
      </c>
      <c r="Y1261" s="4"/>
      <c r="Z1261" t="s">
        <v>907</v>
      </c>
      <c r="AA1261" s="3" t="s">
        <v>2073</v>
      </c>
      <c r="AB1261" s="4"/>
      <c r="AC1261" s="3" t="s">
        <v>2072</v>
      </c>
      <c r="AD1261" s="4"/>
      <c r="AE1261" s="3" t="s">
        <v>2071</v>
      </c>
      <c r="AF1261" s="4" t="s">
        <v>2070</v>
      </c>
      <c r="AG1261" s="3"/>
      <c r="AH1261" s="4"/>
      <c r="AI1261" s="3" t="s">
        <v>2069</v>
      </c>
      <c r="AJ1261" s="4"/>
      <c r="AK1261" s="3" t="s">
        <v>2068</v>
      </c>
      <c r="AL1261" s="4"/>
      <c r="AM1261" s="3" t="s">
        <v>2067</v>
      </c>
      <c r="AN1261" s="4"/>
      <c r="AO1261" s="3"/>
      <c r="AP1261" s="4"/>
      <c r="AQ1261" s="3" t="s">
        <v>2066</v>
      </c>
      <c r="AR1261" s="4"/>
      <c r="AS1261" s="3" t="s">
        <v>923</v>
      </c>
      <c r="AT1261" s="4"/>
      <c r="AU1261" s="3" t="s">
        <v>2065</v>
      </c>
      <c r="AV1261" s="4"/>
      <c r="AW1261" s="3" t="s">
        <v>2064</v>
      </c>
      <c r="AX1261" s="4"/>
      <c r="AY1261" s="3" t="s">
        <v>923</v>
      </c>
      <c r="AZ1261" s="4"/>
      <c r="BA1261" s="3" t="s">
        <v>2063</v>
      </c>
      <c r="BB1261" s="4"/>
      <c r="BC1261" s="3" t="s">
        <v>2062</v>
      </c>
      <c r="BD1261" s="4" t="s">
        <v>2061</v>
      </c>
      <c r="BE1261" s="3" t="s">
        <v>2060</v>
      </c>
    </row>
    <row r="1262" spans="2:57" customFormat="1">
      <c r="B1262" t="str">
        <f>IFERROR(VLOOKUP(E1262,Swadesh!$C$6:$D$212,2,FALSE),"")</f>
        <v/>
      </c>
      <c r="D1262" t="s">
        <v>2020</v>
      </c>
      <c r="E1262" s="6" t="s">
        <v>2059</v>
      </c>
      <c r="F1262" s="5">
        <v>20.63</v>
      </c>
      <c r="G1262">
        <f t="shared" si="19"/>
        <v>3</v>
      </c>
      <c r="H1262" s="3" t="s">
        <v>2058</v>
      </c>
      <c r="I1262" s="4"/>
      <c r="J1262" s="3" t="s">
        <v>2057</v>
      </c>
      <c r="K1262" s="4" t="s">
        <v>2056</v>
      </c>
      <c r="L1262" s="3"/>
      <c r="M1262" s="4"/>
      <c r="N1262" s="3" t="s">
        <v>2055</v>
      </c>
      <c r="O1262" s="4"/>
      <c r="P1262" t="s">
        <v>907</v>
      </c>
      <c r="Q1262" s="3"/>
      <c r="R1262" s="4"/>
      <c r="S1262" t="s">
        <v>907</v>
      </c>
      <c r="T1262" s="3"/>
      <c r="U1262" s="4"/>
      <c r="V1262" s="3"/>
      <c r="W1262" s="4"/>
      <c r="X1262" s="3"/>
      <c r="Y1262" s="4"/>
      <c r="Z1262" t="s">
        <v>907</v>
      </c>
      <c r="AA1262" s="3"/>
      <c r="AB1262" s="4"/>
      <c r="AC1262" s="3" t="s">
        <v>2054</v>
      </c>
      <c r="AD1262" s="4"/>
      <c r="AE1262" s="3" t="s">
        <v>2053</v>
      </c>
      <c r="AF1262" s="4"/>
      <c r="AG1262" s="3"/>
      <c r="AH1262" s="4"/>
      <c r="AI1262" s="3" t="s">
        <v>2052</v>
      </c>
      <c r="AJ1262" s="4"/>
      <c r="AK1262" s="3" t="s">
        <v>2051</v>
      </c>
      <c r="AL1262" s="4"/>
      <c r="AM1262" s="3" t="s">
        <v>2050</v>
      </c>
      <c r="AN1262" s="4"/>
      <c r="AO1262" s="3"/>
      <c r="AP1262" s="4"/>
      <c r="AQ1262" s="3" t="s">
        <v>2049</v>
      </c>
      <c r="AR1262" s="4"/>
      <c r="AS1262" s="3" t="s">
        <v>923</v>
      </c>
      <c r="AT1262" s="4"/>
      <c r="AU1262" s="3" t="s">
        <v>2048</v>
      </c>
      <c r="AV1262" s="4"/>
      <c r="AW1262" s="3" t="s">
        <v>2047</v>
      </c>
      <c r="AX1262" s="4"/>
      <c r="AY1262" s="3" t="s">
        <v>2046</v>
      </c>
      <c r="AZ1262" s="4"/>
      <c r="BA1262" s="3" t="s">
        <v>2045</v>
      </c>
      <c r="BB1262" s="4"/>
      <c r="BC1262" s="3" t="s">
        <v>2044</v>
      </c>
      <c r="BD1262" s="4"/>
      <c r="BE1262" s="3" t="s">
        <v>2043</v>
      </c>
    </row>
    <row r="1263" spans="2:57" customFormat="1">
      <c r="B1263" t="str">
        <f>IFERROR(VLOOKUP(E1263,Swadesh!$C$6:$D$212,2,FALSE),"")</f>
        <v/>
      </c>
      <c r="D1263" t="s">
        <v>2020</v>
      </c>
      <c r="E1263" s="6" t="s">
        <v>2042</v>
      </c>
      <c r="F1263" s="5">
        <v>20.64</v>
      </c>
      <c r="G1263">
        <f t="shared" si="19"/>
        <v>3</v>
      </c>
      <c r="H1263" s="3" t="s">
        <v>2041</v>
      </c>
      <c r="I1263" s="4"/>
      <c r="J1263" s="3" t="s">
        <v>2040</v>
      </c>
      <c r="K1263" s="4" t="s">
        <v>959</v>
      </c>
      <c r="L1263" s="3" t="s">
        <v>2039</v>
      </c>
      <c r="M1263" s="4"/>
      <c r="N1263" s="3" t="s">
        <v>2038</v>
      </c>
      <c r="O1263" s="4"/>
      <c r="P1263" t="s">
        <v>907</v>
      </c>
      <c r="Q1263" s="3"/>
      <c r="R1263" s="4"/>
      <c r="S1263" t="s">
        <v>907</v>
      </c>
      <c r="T1263" s="3" t="s">
        <v>2037</v>
      </c>
      <c r="U1263" s="4"/>
      <c r="V1263" s="3" t="s">
        <v>2036</v>
      </c>
      <c r="W1263" s="4"/>
      <c r="X1263" s="3" t="s">
        <v>2035</v>
      </c>
      <c r="Y1263" s="4" t="s">
        <v>2034</v>
      </c>
      <c r="Z1263" t="s">
        <v>907</v>
      </c>
      <c r="AA1263" s="3"/>
      <c r="AB1263" s="4"/>
      <c r="AC1263" s="3" t="s">
        <v>2033</v>
      </c>
      <c r="AD1263" s="4"/>
      <c r="AE1263" s="3" t="s">
        <v>2032</v>
      </c>
      <c r="AF1263" s="4" t="s">
        <v>2031</v>
      </c>
      <c r="AG1263" s="3"/>
      <c r="AH1263" s="4"/>
      <c r="AI1263" s="3" t="s">
        <v>2030</v>
      </c>
      <c r="AJ1263" s="4"/>
      <c r="AK1263" s="3" t="s">
        <v>2029</v>
      </c>
      <c r="AL1263" s="4"/>
      <c r="AM1263" s="3" t="s">
        <v>2028</v>
      </c>
      <c r="AN1263" s="4"/>
      <c r="AO1263" s="3"/>
      <c r="AP1263" s="4"/>
      <c r="AQ1263" s="3" t="s">
        <v>2027</v>
      </c>
      <c r="AR1263" s="4"/>
      <c r="AS1263" s="3" t="s">
        <v>923</v>
      </c>
      <c r="AT1263" s="4"/>
      <c r="AU1263" s="3" t="s">
        <v>2026</v>
      </c>
      <c r="AV1263" s="4"/>
      <c r="AW1263" s="3" t="s">
        <v>2025</v>
      </c>
      <c r="AX1263" s="4"/>
      <c r="AY1263" s="3" t="s">
        <v>2024</v>
      </c>
      <c r="AZ1263" s="4"/>
      <c r="BA1263" s="3" t="s">
        <v>2023</v>
      </c>
      <c r="BB1263" s="4"/>
      <c r="BC1263" s="3" t="s">
        <v>2022</v>
      </c>
      <c r="BD1263" s="4"/>
      <c r="BE1263" s="3" t="s">
        <v>2021</v>
      </c>
    </row>
    <row r="1264" spans="2:57" customFormat="1">
      <c r="B1264" t="str">
        <f>IFERROR(VLOOKUP(E1264,Swadesh!$C$6:$D$212,2,FALSE),"")</f>
        <v/>
      </c>
      <c r="D1264" t="s">
        <v>2020</v>
      </c>
      <c r="E1264" s="6" t="s">
        <v>2019</v>
      </c>
      <c r="F1264" s="5">
        <v>20.65</v>
      </c>
      <c r="G1264">
        <f t="shared" si="19"/>
        <v>3</v>
      </c>
      <c r="H1264" s="3" t="s">
        <v>2018</v>
      </c>
      <c r="I1264" s="4"/>
      <c r="J1264" s="3" t="s">
        <v>2017</v>
      </c>
      <c r="K1264" s="4"/>
      <c r="L1264" s="3" t="s">
        <v>2016</v>
      </c>
      <c r="M1264" s="4"/>
      <c r="N1264" s="3" t="s">
        <v>2015</v>
      </c>
      <c r="O1264" s="4"/>
      <c r="P1264" t="s">
        <v>907</v>
      </c>
      <c r="Q1264" s="3"/>
      <c r="R1264" s="4"/>
      <c r="S1264" t="s">
        <v>907</v>
      </c>
      <c r="T1264" s="3"/>
      <c r="U1264" s="4"/>
      <c r="V1264" s="3"/>
      <c r="W1264" s="4"/>
      <c r="X1264" s="3"/>
      <c r="Y1264" s="4"/>
      <c r="Z1264" t="s">
        <v>907</v>
      </c>
      <c r="AA1264" s="3"/>
      <c r="AB1264" s="4"/>
      <c r="AC1264" s="3" t="s">
        <v>2014</v>
      </c>
      <c r="AD1264" s="4"/>
      <c r="AE1264" s="3" t="s">
        <v>2013</v>
      </c>
      <c r="AF1264" s="4"/>
      <c r="AG1264" s="3"/>
      <c r="AH1264" s="4"/>
      <c r="AI1264" s="3" t="s">
        <v>2012</v>
      </c>
      <c r="AJ1264" s="4"/>
      <c r="AK1264" s="3" t="s">
        <v>2011</v>
      </c>
      <c r="AL1264" s="4"/>
      <c r="AM1264" s="3" t="s">
        <v>2010</v>
      </c>
      <c r="AN1264" s="4"/>
      <c r="AO1264" s="3"/>
      <c r="AP1264" s="4"/>
      <c r="AQ1264" s="3" t="s">
        <v>2009</v>
      </c>
      <c r="AR1264" s="4"/>
      <c r="AS1264" s="3" t="s">
        <v>923</v>
      </c>
      <c r="AT1264" s="4"/>
      <c r="AU1264" s="3" t="s">
        <v>2008</v>
      </c>
      <c r="AV1264" s="4"/>
      <c r="AW1264" s="3" t="s">
        <v>2007</v>
      </c>
      <c r="AX1264" s="4"/>
      <c r="AY1264" s="3" t="s">
        <v>2006</v>
      </c>
      <c r="AZ1264" s="4" t="s">
        <v>1063</v>
      </c>
      <c r="BA1264" s="3" t="s">
        <v>2005</v>
      </c>
      <c r="BB1264" s="4"/>
      <c r="BC1264" s="3" t="s">
        <v>2004</v>
      </c>
      <c r="BD1264" s="4"/>
      <c r="BE1264" s="3" t="s">
        <v>2003</v>
      </c>
    </row>
    <row r="1265" spans="2:57" customFormat="1">
      <c r="B1265" t="str">
        <f>IFERROR(VLOOKUP(E1265,Swadesh!$C$6:$D$212,2,FALSE),"")</f>
        <v/>
      </c>
      <c r="D1265" t="s">
        <v>1450</v>
      </c>
      <c r="E1265" s="6" t="s">
        <v>2002</v>
      </c>
      <c r="F1265" s="5">
        <v>21.11</v>
      </c>
      <c r="G1265">
        <f t="shared" si="19"/>
        <v>3</v>
      </c>
      <c r="H1265" s="3" t="s">
        <v>2001</v>
      </c>
      <c r="I1265" s="4"/>
      <c r="J1265" s="3" t="s">
        <v>1933</v>
      </c>
      <c r="K1265" s="4" t="s">
        <v>1932</v>
      </c>
      <c r="L1265" s="3" t="s">
        <v>2000</v>
      </c>
      <c r="M1265" s="4" t="s">
        <v>1999</v>
      </c>
      <c r="N1265" s="3" t="s">
        <v>1998</v>
      </c>
      <c r="O1265" s="4"/>
      <c r="P1265" t="s">
        <v>907</v>
      </c>
      <c r="Q1265" s="3"/>
      <c r="R1265" s="4"/>
      <c r="S1265" t="s">
        <v>907</v>
      </c>
      <c r="T1265" s="3"/>
      <c r="U1265" s="4"/>
      <c r="V1265" s="3" t="s">
        <v>1997</v>
      </c>
      <c r="W1265" s="4"/>
      <c r="X1265" s="3" t="s">
        <v>1996</v>
      </c>
      <c r="Y1265" s="4"/>
      <c r="Z1265" t="s">
        <v>907</v>
      </c>
      <c r="AA1265" s="3" t="s">
        <v>1995</v>
      </c>
      <c r="AB1265" s="4"/>
      <c r="AC1265" s="3" t="s">
        <v>1994</v>
      </c>
      <c r="AD1265" s="4"/>
      <c r="AE1265" s="3" t="s">
        <v>1993</v>
      </c>
      <c r="AF1265" s="4" t="s">
        <v>1992</v>
      </c>
      <c r="AG1265" s="3" t="s">
        <v>1991</v>
      </c>
      <c r="AH1265" s="4"/>
      <c r="AI1265" s="3" t="s">
        <v>1990</v>
      </c>
      <c r="AJ1265" s="4" t="s">
        <v>1989</v>
      </c>
      <c r="AK1265" s="3" t="s">
        <v>1988</v>
      </c>
      <c r="AL1265" s="4" t="s">
        <v>1987</v>
      </c>
      <c r="AM1265" s="3" t="s">
        <v>1986</v>
      </c>
      <c r="AN1265" s="4"/>
      <c r="AO1265" s="3" t="s">
        <v>1985</v>
      </c>
      <c r="AP1265" s="4"/>
      <c r="AQ1265" s="3" t="s">
        <v>1984</v>
      </c>
      <c r="AR1265" s="4"/>
      <c r="AS1265" s="3" t="s">
        <v>1983</v>
      </c>
      <c r="AT1265" s="4"/>
      <c r="AU1265" s="3" t="s">
        <v>1982</v>
      </c>
      <c r="AV1265" s="4"/>
      <c r="AW1265" s="3" t="s">
        <v>1981</v>
      </c>
      <c r="AX1265" s="4"/>
      <c r="AY1265" s="3" t="s">
        <v>1980</v>
      </c>
      <c r="AZ1265" s="4"/>
      <c r="BA1265" s="3" t="s">
        <v>1979</v>
      </c>
      <c r="BB1265" s="4"/>
      <c r="BC1265" s="3" t="s">
        <v>1978</v>
      </c>
      <c r="BD1265" s="4"/>
      <c r="BE1265" s="3" t="s">
        <v>1977</v>
      </c>
    </row>
    <row r="1266" spans="2:57" customFormat="1">
      <c r="B1266" t="str">
        <f>IFERROR(VLOOKUP(E1266,Swadesh!$C$6:$D$212,2,FALSE),"")</f>
        <v/>
      </c>
      <c r="D1266" t="s">
        <v>1450</v>
      </c>
      <c r="E1266" s="6" t="s">
        <v>1976</v>
      </c>
      <c r="F1266" s="5">
        <v>21.15</v>
      </c>
      <c r="G1266">
        <f t="shared" si="19"/>
        <v>3</v>
      </c>
      <c r="H1266" s="3" t="s">
        <v>1975</v>
      </c>
      <c r="I1266" s="4"/>
      <c r="J1266" s="3" t="s">
        <v>1933</v>
      </c>
      <c r="K1266" s="4" t="s">
        <v>1932</v>
      </c>
      <c r="L1266" s="3" t="s">
        <v>1974</v>
      </c>
      <c r="M1266" s="4"/>
      <c r="N1266" s="3" t="s">
        <v>1973</v>
      </c>
      <c r="O1266" s="4"/>
      <c r="P1266" t="s">
        <v>907</v>
      </c>
      <c r="Q1266" s="3"/>
      <c r="R1266" s="4"/>
      <c r="S1266" t="s">
        <v>907</v>
      </c>
      <c r="T1266" s="3"/>
      <c r="U1266" s="4"/>
      <c r="V1266" s="3"/>
      <c r="W1266" s="4"/>
      <c r="X1266" s="3" t="s">
        <v>1972</v>
      </c>
      <c r="Y1266" s="4"/>
      <c r="Z1266" t="s">
        <v>907</v>
      </c>
      <c r="AA1266" s="3"/>
      <c r="AB1266" s="4"/>
      <c r="AC1266" s="3" t="s">
        <v>1971</v>
      </c>
      <c r="AD1266" s="4"/>
      <c r="AE1266" s="3"/>
      <c r="AF1266" s="4"/>
      <c r="AG1266" s="3" t="s">
        <v>1970</v>
      </c>
      <c r="AH1266" s="4"/>
      <c r="AI1266" s="3" t="s">
        <v>1969</v>
      </c>
      <c r="AJ1266" s="4"/>
      <c r="AK1266" s="3" t="s">
        <v>1968</v>
      </c>
      <c r="AL1266" s="4"/>
      <c r="AM1266" s="3" t="s">
        <v>1967</v>
      </c>
      <c r="AN1266" s="4"/>
      <c r="AO1266" s="3" t="s">
        <v>1966</v>
      </c>
      <c r="AP1266" s="4"/>
      <c r="AQ1266" s="3" t="s">
        <v>1965</v>
      </c>
      <c r="AR1266" s="4"/>
      <c r="AS1266" s="3" t="s">
        <v>923</v>
      </c>
      <c r="AT1266" s="4"/>
      <c r="AU1266" s="3" t="s">
        <v>1964</v>
      </c>
      <c r="AV1266" s="4"/>
      <c r="AW1266" s="3" t="s">
        <v>1963</v>
      </c>
      <c r="AX1266" s="4"/>
      <c r="AY1266" s="3" t="s">
        <v>1962</v>
      </c>
      <c r="AZ1266" s="4"/>
      <c r="BA1266" s="3" t="s">
        <v>1961</v>
      </c>
      <c r="BB1266" s="4"/>
      <c r="BC1266" s="3" t="s">
        <v>1960</v>
      </c>
      <c r="BD1266" s="4"/>
      <c r="BE1266" s="3" t="s">
        <v>1959</v>
      </c>
    </row>
    <row r="1267" spans="2:57" customFormat="1">
      <c r="B1267" t="str">
        <f>IFERROR(VLOOKUP(E1267,Swadesh!$C$6:$D$212,2,FALSE),"")</f>
        <v/>
      </c>
      <c r="D1267" t="s">
        <v>1450</v>
      </c>
      <c r="E1267" s="6" t="s">
        <v>1958</v>
      </c>
      <c r="F1267" s="5">
        <v>21.16</v>
      </c>
      <c r="G1267">
        <f t="shared" si="19"/>
        <v>3</v>
      </c>
      <c r="H1267" s="3" t="s">
        <v>1957</v>
      </c>
      <c r="I1267" s="4" t="s">
        <v>1956</v>
      </c>
      <c r="J1267" s="3" t="s">
        <v>1955</v>
      </c>
      <c r="K1267" s="4" t="s">
        <v>1954</v>
      </c>
      <c r="L1267" s="3" t="s">
        <v>1953</v>
      </c>
      <c r="M1267" s="4"/>
      <c r="N1267" s="3" t="s">
        <v>1952</v>
      </c>
      <c r="O1267" s="4"/>
      <c r="P1267" t="s">
        <v>907</v>
      </c>
      <c r="Q1267" s="3"/>
      <c r="R1267" s="4"/>
      <c r="S1267" t="s">
        <v>907</v>
      </c>
      <c r="T1267" s="3" t="s">
        <v>1951</v>
      </c>
      <c r="U1267" s="4"/>
      <c r="V1267" s="3" t="s">
        <v>1950</v>
      </c>
      <c r="W1267" s="4"/>
      <c r="X1267" s="3"/>
      <c r="Y1267" s="4" t="s">
        <v>1949</v>
      </c>
      <c r="Z1267" t="s">
        <v>907</v>
      </c>
      <c r="AA1267" s="3" t="s">
        <v>1948</v>
      </c>
      <c r="AB1267" s="4"/>
      <c r="AC1267" s="3" t="s">
        <v>1947</v>
      </c>
      <c r="AD1267" s="4"/>
      <c r="AE1267" s="3" t="s">
        <v>1946</v>
      </c>
      <c r="AF1267" s="4"/>
      <c r="AG1267" s="3" t="s">
        <v>1945</v>
      </c>
      <c r="AH1267" s="4"/>
      <c r="AI1267" s="3" t="s">
        <v>1944</v>
      </c>
      <c r="AJ1267" s="4"/>
      <c r="AK1267" s="3" t="s">
        <v>1943</v>
      </c>
      <c r="AL1267" s="4"/>
      <c r="AM1267" s="3" t="s">
        <v>1942</v>
      </c>
      <c r="AN1267" s="4"/>
      <c r="AO1267" s="3" t="s">
        <v>1743</v>
      </c>
      <c r="AP1267" s="4"/>
      <c r="AQ1267" s="3" t="s">
        <v>1742</v>
      </c>
      <c r="AR1267" s="4"/>
      <c r="AS1267" s="3" t="s">
        <v>1941</v>
      </c>
      <c r="AT1267" s="4"/>
      <c r="AU1267" s="3" t="s">
        <v>1940</v>
      </c>
      <c r="AV1267" s="4"/>
      <c r="AW1267" s="3" t="s">
        <v>1939</v>
      </c>
      <c r="AX1267" s="4"/>
      <c r="AY1267" s="3" t="s">
        <v>1938</v>
      </c>
      <c r="AZ1267" s="4"/>
      <c r="BA1267" s="3" t="s">
        <v>1937</v>
      </c>
      <c r="BB1267" s="4"/>
      <c r="BC1267" s="3" t="s">
        <v>1936</v>
      </c>
      <c r="BD1267" s="4"/>
      <c r="BE1267" s="3" t="s">
        <v>1716</v>
      </c>
    </row>
    <row r="1268" spans="2:57" customFormat="1">
      <c r="B1268" t="str">
        <f>IFERROR(VLOOKUP(E1268,Swadesh!$C$6:$D$212,2,FALSE),"")</f>
        <v/>
      </c>
      <c r="D1268" t="s">
        <v>1450</v>
      </c>
      <c r="E1268" s="6" t="s">
        <v>1935</v>
      </c>
      <c r="F1268" s="5">
        <v>21.17</v>
      </c>
      <c r="G1268">
        <f t="shared" si="19"/>
        <v>3</v>
      </c>
      <c r="H1268" s="3" t="s">
        <v>1934</v>
      </c>
      <c r="I1268" s="4"/>
      <c r="J1268" s="3" t="s">
        <v>1933</v>
      </c>
      <c r="K1268" s="4" t="s">
        <v>1932</v>
      </c>
      <c r="L1268" s="3" t="s">
        <v>1931</v>
      </c>
      <c r="M1268" s="4"/>
      <c r="N1268" s="3" t="s">
        <v>1930</v>
      </c>
      <c r="O1268" s="4"/>
      <c r="P1268" t="s">
        <v>907</v>
      </c>
      <c r="Q1268" s="3"/>
      <c r="R1268" s="4"/>
      <c r="S1268" t="s">
        <v>907</v>
      </c>
      <c r="T1268" s="3"/>
      <c r="U1268" s="4"/>
      <c r="V1268" s="3"/>
      <c r="W1268" s="4"/>
      <c r="X1268" s="3" t="s">
        <v>1929</v>
      </c>
      <c r="Y1268" s="4"/>
      <c r="Z1268" t="s">
        <v>907</v>
      </c>
      <c r="AA1268" s="3"/>
      <c r="AB1268" s="4"/>
      <c r="AC1268" s="3" t="s">
        <v>1928</v>
      </c>
      <c r="AD1268" s="4"/>
      <c r="AE1268" s="3" t="s">
        <v>1927</v>
      </c>
      <c r="AF1268" s="4"/>
      <c r="AG1268" s="3" t="s">
        <v>1926</v>
      </c>
      <c r="AH1268" s="4"/>
      <c r="AI1268" s="3" t="s">
        <v>1925</v>
      </c>
      <c r="AJ1268" s="4"/>
      <c r="AK1268" s="3" t="s">
        <v>1924</v>
      </c>
      <c r="AL1268" s="4"/>
      <c r="AM1268" s="3" t="s">
        <v>1923</v>
      </c>
      <c r="AN1268" s="4"/>
      <c r="AO1268" s="3" t="s">
        <v>1922</v>
      </c>
      <c r="AP1268" s="4"/>
      <c r="AQ1268" s="3" t="s">
        <v>1921</v>
      </c>
      <c r="AR1268" s="4"/>
      <c r="AS1268" s="3" t="s">
        <v>1920</v>
      </c>
      <c r="AT1268" s="4"/>
      <c r="AU1268" s="3" t="s">
        <v>1919</v>
      </c>
      <c r="AV1268" s="4"/>
      <c r="AW1268" s="3" t="s">
        <v>1918</v>
      </c>
      <c r="AX1268" s="4"/>
      <c r="AY1268" s="3" t="s">
        <v>1917</v>
      </c>
      <c r="AZ1268" s="4"/>
      <c r="BA1268" s="3" t="s">
        <v>1916</v>
      </c>
      <c r="BB1268" s="4"/>
      <c r="BC1268" s="3" t="s">
        <v>1915</v>
      </c>
      <c r="BD1268" s="4"/>
      <c r="BE1268" s="3" t="s">
        <v>1914</v>
      </c>
    </row>
    <row r="1269" spans="2:57" customFormat="1">
      <c r="B1269" t="str">
        <f>IFERROR(VLOOKUP(E1269,Swadesh!$C$6:$D$212,2,FALSE),"")</f>
        <v/>
      </c>
      <c r="D1269" t="s">
        <v>1450</v>
      </c>
      <c r="E1269" s="6" t="s">
        <v>1913</v>
      </c>
      <c r="F1269" s="5">
        <v>21.18</v>
      </c>
      <c r="G1269">
        <f t="shared" si="19"/>
        <v>3</v>
      </c>
      <c r="H1269" s="3" t="s">
        <v>1912</v>
      </c>
      <c r="I1269" s="4" t="s">
        <v>1911</v>
      </c>
      <c r="J1269" s="3" t="s">
        <v>1910</v>
      </c>
      <c r="K1269" s="4" t="s">
        <v>1909</v>
      </c>
      <c r="L1269" s="3" t="s">
        <v>1908</v>
      </c>
      <c r="M1269" s="4"/>
      <c r="N1269" s="3" t="s">
        <v>1907</v>
      </c>
      <c r="O1269" s="4"/>
      <c r="P1269" t="s">
        <v>907</v>
      </c>
      <c r="Q1269" s="3"/>
      <c r="R1269" s="4"/>
      <c r="S1269" t="s">
        <v>907</v>
      </c>
      <c r="T1269" s="3"/>
      <c r="U1269" s="4"/>
      <c r="V1269" s="3" t="s">
        <v>1906</v>
      </c>
      <c r="W1269" s="4"/>
      <c r="X1269" s="3"/>
      <c r="Y1269" s="4"/>
      <c r="Z1269" t="s">
        <v>907</v>
      </c>
      <c r="AA1269" s="3"/>
      <c r="AB1269" s="4"/>
      <c r="AC1269" s="3" t="s">
        <v>1905</v>
      </c>
      <c r="AD1269" s="4"/>
      <c r="AE1269" s="3" t="s">
        <v>1904</v>
      </c>
      <c r="AF1269" s="4"/>
      <c r="AG1269" s="3" t="s">
        <v>1903</v>
      </c>
      <c r="AH1269" s="4"/>
      <c r="AI1269" s="3" t="s">
        <v>1902</v>
      </c>
      <c r="AJ1269" s="4"/>
      <c r="AK1269" s="3" t="s">
        <v>1901</v>
      </c>
      <c r="AL1269" s="4"/>
      <c r="AM1269" s="3" t="s">
        <v>1900</v>
      </c>
      <c r="AN1269" s="4"/>
      <c r="AO1269" s="3" t="s">
        <v>1899</v>
      </c>
      <c r="AP1269" s="4"/>
      <c r="AQ1269" s="3" t="s">
        <v>1898</v>
      </c>
      <c r="AR1269" s="4"/>
      <c r="AS1269" s="3" t="s">
        <v>1897</v>
      </c>
      <c r="AT1269" s="4"/>
      <c r="AU1269" s="3" t="s">
        <v>1896</v>
      </c>
      <c r="AV1269" s="4"/>
      <c r="AW1269" s="3" t="s">
        <v>1895</v>
      </c>
      <c r="AX1269" s="4"/>
      <c r="AY1269" s="3" t="s">
        <v>1894</v>
      </c>
      <c r="AZ1269" s="4"/>
      <c r="BA1269" s="3" t="s">
        <v>1893</v>
      </c>
      <c r="BB1269" s="4"/>
      <c r="BC1269" s="3" t="s">
        <v>1892</v>
      </c>
      <c r="BD1269" s="4"/>
      <c r="BE1269" s="3" t="s">
        <v>1891</v>
      </c>
    </row>
    <row r="1270" spans="2:57" customFormat="1">
      <c r="B1270" t="str">
        <f>IFERROR(VLOOKUP(E1270,Swadesh!$C$6:$D$212,2,FALSE),"")</f>
        <v/>
      </c>
      <c r="D1270" t="s">
        <v>1450</v>
      </c>
      <c r="E1270" s="6" t="s">
        <v>1890</v>
      </c>
      <c r="F1270" s="5">
        <v>21.21</v>
      </c>
      <c r="G1270">
        <f t="shared" si="19"/>
        <v>3</v>
      </c>
      <c r="H1270" s="3" t="s">
        <v>1889</v>
      </c>
      <c r="I1270" s="4"/>
      <c r="J1270" s="3" t="s">
        <v>1888</v>
      </c>
      <c r="K1270" s="4" t="s">
        <v>1887</v>
      </c>
      <c r="L1270" s="3" t="s">
        <v>1886</v>
      </c>
      <c r="M1270" s="4"/>
      <c r="N1270" s="3" t="s">
        <v>1885</v>
      </c>
      <c r="O1270" s="4"/>
      <c r="P1270" t="s">
        <v>907</v>
      </c>
      <c r="Q1270" s="3"/>
      <c r="R1270" s="4"/>
      <c r="S1270" t="s">
        <v>907</v>
      </c>
      <c r="T1270" s="3"/>
      <c r="U1270" s="4"/>
      <c r="V1270" s="3"/>
      <c r="W1270" s="4"/>
      <c r="X1270" s="3"/>
      <c r="Y1270" s="4"/>
      <c r="Z1270" t="s">
        <v>907</v>
      </c>
      <c r="AA1270" s="3"/>
      <c r="AB1270" s="4"/>
      <c r="AC1270" s="3" t="s">
        <v>1884</v>
      </c>
      <c r="AD1270" s="4"/>
      <c r="AE1270" s="3" t="s">
        <v>1883</v>
      </c>
      <c r="AF1270" s="4"/>
      <c r="AG1270" s="3" t="s">
        <v>1882</v>
      </c>
      <c r="AH1270" s="4"/>
      <c r="AI1270" s="3" t="s">
        <v>1881</v>
      </c>
      <c r="AJ1270" s="4"/>
      <c r="AK1270" s="3"/>
      <c r="AL1270" s="4"/>
      <c r="AM1270" s="3" t="s">
        <v>1880</v>
      </c>
      <c r="AN1270" s="4"/>
      <c r="AO1270" s="3" t="s">
        <v>1879</v>
      </c>
      <c r="AP1270" s="4"/>
      <c r="AQ1270" s="3" t="s">
        <v>1878</v>
      </c>
      <c r="AR1270" s="4"/>
      <c r="AS1270" s="3" t="s">
        <v>923</v>
      </c>
      <c r="AT1270" s="4"/>
      <c r="AU1270" s="3" t="s">
        <v>1877</v>
      </c>
      <c r="AV1270" s="4"/>
      <c r="AW1270" s="3" t="s">
        <v>1876</v>
      </c>
      <c r="AX1270" s="4"/>
      <c r="AY1270" s="3" t="s">
        <v>1875</v>
      </c>
      <c r="AZ1270" s="4" t="s">
        <v>1476</v>
      </c>
      <c r="BA1270" s="3" t="s">
        <v>1874</v>
      </c>
      <c r="BB1270" s="4"/>
      <c r="BC1270" s="3" t="s">
        <v>1873</v>
      </c>
      <c r="BD1270" s="4"/>
      <c r="BE1270" s="3" t="s">
        <v>1872</v>
      </c>
    </row>
    <row r="1271" spans="2:57" customFormat="1">
      <c r="B1271" t="str">
        <f>IFERROR(VLOOKUP(E1271,Swadesh!$C$6:$D$212,2,FALSE),"")</f>
        <v/>
      </c>
      <c r="D1271" t="s">
        <v>1450</v>
      </c>
      <c r="E1271" s="6" t="s">
        <v>1871</v>
      </c>
      <c r="F1271" s="5">
        <v>21.22</v>
      </c>
      <c r="G1271">
        <f t="shared" si="19"/>
        <v>3</v>
      </c>
      <c r="H1271" s="3" t="s">
        <v>1870</v>
      </c>
      <c r="I1271" s="4"/>
      <c r="J1271" s="3" t="s">
        <v>1869</v>
      </c>
      <c r="K1271" s="4" t="s">
        <v>1868</v>
      </c>
      <c r="L1271" s="3" t="s">
        <v>1867</v>
      </c>
      <c r="M1271" s="4"/>
      <c r="N1271" s="3" t="s">
        <v>1866</v>
      </c>
      <c r="O1271" s="4"/>
      <c r="P1271" t="s">
        <v>907</v>
      </c>
      <c r="Q1271" s="3"/>
      <c r="R1271" s="4"/>
      <c r="S1271" t="s">
        <v>907</v>
      </c>
      <c r="T1271" s="3"/>
      <c r="U1271" s="4"/>
      <c r="V1271" s="3"/>
      <c r="W1271" s="4"/>
      <c r="X1271" s="3" t="s">
        <v>1865</v>
      </c>
      <c r="Y1271" s="4"/>
      <c r="Z1271" t="s">
        <v>907</v>
      </c>
      <c r="AA1271" s="3"/>
      <c r="AB1271" s="4"/>
      <c r="AC1271" s="3" t="s">
        <v>1864</v>
      </c>
      <c r="AD1271" s="4"/>
      <c r="AE1271" s="3" t="s">
        <v>1863</v>
      </c>
      <c r="AF1271" s="4"/>
      <c r="AG1271" s="3" t="s">
        <v>1862</v>
      </c>
      <c r="AH1271" s="4"/>
      <c r="AI1271" s="3" t="s">
        <v>1861</v>
      </c>
      <c r="AJ1271" s="4"/>
      <c r="AK1271" s="3"/>
      <c r="AL1271" s="4"/>
      <c r="AM1271" s="3" t="s">
        <v>1860</v>
      </c>
      <c r="AN1271" s="4"/>
      <c r="AO1271" s="3" t="s">
        <v>1859</v>
      </c>
      <c r="AP1271" s="4"/>
      <c r="AQ1271" s="3" t="s">
        <v>1858</v>
      </c>
      <c r="AR1271" s="4"/>
      <c r="AS1271" s="3" t="s">
        <v>923</v>
      </c>
      <c r="AT1271" s="4"/>
      <c r="AU1271" s="3" t="s">
        <v>1857</v>
      </c>
      <c r="AV1271" s="4"/>
      <c r="AW1271" s="3" t="s">
        <v>1856</v>
      </c>
      <c r="AX1271" s="4"/>
      <c r="AY1271" s="3" t="s">
        <v>1855</v>
      </c>
      <c r="AZ1271" s="4"/>
      <c r="BA1271" s="3" t="s">
        <v>1854</v>
      </c>
      <c r="BB1271" s="4"/>
      <c r="BC1271" s="3" t="s">
        <v>1853</v>
      </c>
      <c r="BD1271" s="4"/>
      <c r="BE1271" s="3" t="s">
        <v>1852</v>
      </c>
    </row>
    <row r="1272" spans="2:57" customFormat="1">
      <c r="B1272" t="str">
        <f>IFERROR(VLOOKUP(E1272,Swadesh!$C$6:$D$212,2,FALSE),"")</f>
        <v/>
      </c>
      <c r="D1272" t="s">
        <v>1450</v>
      </c>
      <c r="E1272" s="6" t="s">
        <v>1851</v>
      </c>
      <c r="F1272" s="5">
        <v>21.23</v>
      </c>
      <c r="G1272">
        <f t="shared" si="19"/>
        <v>3</v>
      </c>
      <c r="H1272" s="3" t="s">
        <v>1850</v>
      </c>
      <c r="I1272" s="4"/>
      <c r="J1272" s="3" t="s">
        <v>1849</v>
      </c>
      <c r="K1272" s="4" t="s">
        <v>1848</v>
      </c>
      <c r="L1272" s="3" t="s">
        <v>1847</v>
      </c>
      <c r="M1272" s="4"/>
      <c r="N1272" s="3" t="s">
        <v>1846</v>
      </c>
      <c r="O1272" s="4"/>
      <c r="P1272" t="s">
        <v>907</v>
      </c>
      <c r="Q1272" s="3"/>
      <c r="R1272" s="4"/>
      <c r="S1272" t="s">
        <v>907</v>
      </c>
      <c r="T1272" s="3"/>
      <c r="U1272" s="4"/>
      <c r="V1272" s="3" t="s">
        <v>1845</v>
      </c>
      <c r="W1272" s="4"/>
      <c r="X1272" s="3" t="s">
        <v>1844</v>
      </c>
      <c r="Y1272" s="4"/>
      <c r="Z1272" t="s">
        <v>907</v>
      </c>
      <c r="AA1272" s="3" t="s">
        <v>1843</v>
      </c>
      <c r="AB1272" s="4"/>
      <c r="AC1272" s="3" t="s">
        <v>1842</v>
      </c>
      <c r="AD1272" s="4"/>
      <c r="AE1272" s="3" t="s">
        <v>1841</v>
      </c>
      <c r="AF1272" s="4"/>
      <c r="AG1272" s="3" t="s">
        <v>1840</v>
      </c>
      <c r="AH1272" s="4"/>
      <c r="AI1272" s="3" t="s">
        <v>1839</v>
      </c>
      <c r="AJ1272" s="4"/>
      <c r="AK1272" s="3" t="s">
        <v>1838</v>
      </c>
      <c r="AL1272" s="4"/>
      <c r="AM1272" s="3" t="s">
        <v>1837</v>
      </c>
      <c r="AN1272" s="4"/>
      <c r="AO1272" s="3" t="s">
        <v>1836</v>
      </c>
      <c r="AP1272" s="4"/>
      <c r="AQ1272" s="3" t="s">
        <v>1835</v>
      </c>
      <c r="AR1272" s="4"/>
      <c r="AS1272" s="3" t="s">
        <v>1834</v>
      </c>
      <c r="AT1272" s="4"/>
      <c r="AU1272" s="3" t="s">
        <v>1833</v>
      </c>
      <c r="AV1272" s="4"/>
      <c r="AW1272" s="3" t="s">
        <v>1832</v>
      </c>
      <c r="AX1272" s="4"/>
      <c r="AY1272" s="3" t="s">
        <v>1831</v>
      </c>
      <c r="AZ1272" s="4"/>
      <c r="BA1272" s="3" t="s">
        <v>1830</v>
      </c>
      <c r="BB1272" s="4"/>
      <c r="BC1272" s="3" t="s">
        <v>1829</v>
      </c>
      <c r="BD1272" s="4"/>
      <c r="BE1272" s="3" t="s">
        <v>1828</v>
      </c>
    </row>
    <row r="1273" spans="2:57" customFormat="1">
      <c r="B1273" t="str">
        <f>IFERROR(VLOOKUP(E1273,Swadesh!$C$6:$D$212,2,FALSE),"")</f>
        <v/>
      </c>
      <c r="D1273" t="s">
        <v>1450</v>
      </c>
      <c r="E1273" s="6" t="s">
        <v>1827</v>
      </c>
      <c r="F1273" s="5">
        <v>21.24</v>
      </c>
      <c r="G1273">
        <f t="shared" si="19"/>
        <v>3</v>
      </c>
      <c r="H1273" s="3" t="s">
        <v>1826</v>
      </c>
      <c r="I1273" s="4" t="s">
        <v>1825</v>
      </c>
      <c r="J1273" s="3" t="s">
        <v>1824</v>
      </c>
      <c r="K1273" s="4" t="s">
        <v>1823</v>
      </c>
      <c r="L1273" s="3" t="s">
        <v>1822</v>
      </c>
      <c r="M1273" s="4"/>
      <c r="N1273" s="3" t="s">
        <v>1821</v>
      </c>
      <c r="O1273" s="4"/>
      <c r="P1273" t="s">
        <v>907</v>
      </c>
      <c r="Q1273" s="3"/>
      <c r="R1273" s="4"/>
      <c r="S1273" t="s">
        <v>907</v>
      </c>
      <c r="T1273" s="3"/>
      <c r="U1273" s="4"/>
      <c r="V1273" s="3"/>
      <c r="W1273" s="4"/>
      <c r="X1273" s="3" t="s">
        <v>1820</v>
      </c>
      <c r="Y1273" s="4"/>
      <c r="Z1273" t="s">
        <v>907</v>
      </c>
      <c r="AA1273" s="3" t="s">
        <v>1819</v>
      </c>
      <c r="AB1273" s="4"/>
      <c r="AC1273" s="3" t="s">
        <v>1818</v>
      </c>
      <c r="AD1273" s="4"/>
      <c r="AE1273" s="3" t="s">
        <v>1817</v>
      </c>
      <c r="AF1273" s="4" t="s">
        <v>1816</v>
      </c>
      <c r="AG1273" s="3" t="s">
        <v>1815</v>
      </c>
      <c r="AH1273" s="4"/>
      <c r="AI1273" s="3" t="s">
        <v>1814</v>
      </c>
      <c r="AJ1273" s="4"/>
      <c r="AK1273" s="3" t="s">
        <v>1813</v>
      </c>
      <c r="AL1273" s="4"/>
      <c r="AM1273" s="3" t="s">
        <v>1812</v>
      </c>
      <c r="AN1273" s="4"/>
      <c r="AO1273" s="3" t="s">
        <v>1811</v>
      </c>
      <c r="AP1273" s="4"/>
      <c r="AQ1273" s="3" t="s">
        <v>1810</v>
      </c>
      <c r="AR1273" s="4" t="s">
        <v>1809</v>
      </c>
      <c r="AS1273" s="3" t="s">
        <v>1808</v>
      </c>
      <c r="AT1273" s="4"/>
      <c r="AU1273" s="3" t="s">
        <v>1807</v>
      </c>
      <c r="AV1273" s="4"/>
      <c r="AW1273" s="3" t="s">
        <v>1806</v>
      </c>
      <c r="AX1273" s="4"/>
      <c r="AY1273" s="3" t="s">
        <v>1805</v>
      </c>
      <c r="AZ1273" s="4"/>
      <c r="BA1273" s="3" t="s">
        <v>1804</v>
      </c>
      <c r="BB1273" s="4"/>
      <c r="BC1273" s="3" t="s">
        <v>1803</v>
      </c>
      <c r="BD1273" s="4"/>
      <c r="BE1273" s="3" t="s">
        <v>1802</v>
      </c>
    </row>
    <row r="1274" spans="2:57" customFormat="1">
      <c r="B1274" t="str">
        <f>IFERROR(VLOOKUP(E1274,Swadesh!$C$6:$D$212,2,FALSE),"")</f>
        <v/>
      </c>
      <c r="D1274" t="s">
        <v>1450</v>
      </c>
      <c r="E1274" s="6" t="s">
        <v>1801</v>
      </c>
      <c r="F1274" s="5">
        <v>21.25</v>
      </c>
      <c r="G1274">
        <f t="shared" si="19"/>
        <v>3</v>
      </c>
      <c r="H1274" s="3" t="s">
        <v>1800</v>
      </c>
      <c r="I1274" s="4"/>
      <c r="J1274" s="3" t="s">
        <v>1799</v>
      </c>
      <c r="K1274" s="4"/>
      <c r="L1274" s="3" t="s">
        <v>1798</v>
      </c>
      <c r="M1274" s="4"/>
      <c r="N1274" s="3" t="s">
        <v>1797</v>
      </c>
      <c r="O1274" s="4"/>
      <c r="P1274" t="s">
        <v>907</v>
      </c>
      <c r="Q1274" s="3"/>
      <c r="R1274" s="4"/>
      <c r="S1274" t="s">
        <v>907</v>
      </c>
      <c r="T1274" s="3"/>
      <c r="U1274" s="4"/>
      <c r="V1274" s="3"/>
      <c r="W1274" s="4"/>
      <c r="X1274" s="3"/>
      <c r="Y1274" s="4"/>
      <c r="Z1274" t="s">
        <v>907</v>
      </c>
      <c r="AA1274" s="3"/>
      <c r="AB1274" s="4"/>
      <c r="AC1274" s="3" t="s">
        <v>1796</v>
      </c>
      <c r="AD1274" s="4"/>
      <c r="AE1274" s="3" t="s">
        <v>1795</v>
      </c>
      <c r="AF1274" s="4"/>
      <c r="AG1274" s="3" t="s">
        <v>1794</v>
      </c>
      <c r="AH1274" s="4"/>
      <c r="AI1274" s="3" t="s">
        <v>1793</v>
      </c>
      <c r="AJ1274" s="4"/>
      <c r="AK1274" s="3" t="s">
        <v>1792</v>
      </c>
      <c r="AL1274" s="4"/>
      <c r="AM1274" s="3" t="s">
        <v>1791</v>
      </c>
      <c r="AN1274" s="4"/>
      <c r="AO1274" s="3" t="s">
        <v>1790</v>
      </c>
      <c r="AP1274" s="4"/>
      <c r="AQ1274" s="3" t="s">
        <v>1789</v>
      </c>
      <c r="AR1274" s="4"/>
      <c r="AS1274" s="3" t="s">
        <v>1788</v>
      </c>
      <c r="AT1274" s="4"/>
      <c r="AU1274" s="3" t="s">
        <v>1787</v>
      </c>
      <c r="AV1274" s="4"/>
      <c r="AW1274" s="3" t="s">
        <v>1786</v>
      </c>
      <c r="AX1274" s="4"/>
      <c r="AY1274" s="3" t="s">
        <v>1785</v>
      </c>
      <c r="AZ1274" s="4"/>
      <c r="BA1274" s="3" t="s">
        <v>1784</v>
      </c>
      <c r="BB1274" s="4"/>
      <c r="BC1274" s="3" t="s">
        <v>1783</v>
      </c>
      <c r="BD1274" s="4"/>
      <c r="BE1274" s="3" t="s">
        <v>1782</v>
      </c>
    </row>
    <row r="1275" spans="2:57" customFormat="1">
      <c r="B1275" t="str">
        <f>IFERROR(VLOOKUP(E1275,Swadesh!$C$6:$D$212,2,FALSE),"")</f>
        <v/>
      </c>
      <c r="D1275" t="s">
        <v>1450</v>
      </c>
      <c r="E1275" s="6" t="s">
        <v>1781</v>
      </c>
      <c r="F1275" s="5">
        <v>21.31</v>
      </c>
      <c r="G1275">
        <f t="shared" si="19"/>
        <v>3</v>
      </c>
      <c r="H1275" s="3" t="s">
        <v>1780</v>
      </c>
      <c r="I1275" s="4"/>
      <c r="J1275" s="3" t="s">
        <v>1779</v>
      </c>
      <c r="K1275" s="4" t="s">
        <v>959</v>
      </c>
      <c r="L1275" s="3" t="s">
        <v>1778</v>
      </c>
      <c r="M1275" s="4"/>
      <c r="N1275" s="3" t="s">
        <v>1777</v>
      </c>
      <c r="O1275" s="4"/>
      <c r="P1275" t="s">
        <v>907</v>
      </c>
      <c r="Q1275" s="3"/>
      <c r="R1275" s="4"/>
      <c r="S1275" t="s">
        <v>907</v>
      </c>
      <c r="T1275" s="3"/>
      <c r="U1275" s="4"/>
      <c r="V1275" s="3" t="s">
        <v>1776</v>
      </c>
      <c r="W1275" s="4"/>
      <c r="X1275" s="3" t="s">
        <v>1775</v>
      </c>
      <c r="Y1275" s="4"/>
      <c r="Z1275" t="s">
        <v>907</v>
      </c>
      <c r="AA1275" s="3"/>
      <c r="AB1275" s="4"/>
      <c r="AC1275" s="3" t="s">
        <v>1774</v>
      </c>
      <c r="AD1275" s="4"/>
      <c r="AE1275" s="3" t="s">
        <v>1773</v>
      </c>
      <c r="AF1275" s="4" t="s">
        <v>1772</v>
      </c>
      <c r="AG1275" s="3" t="s">
        <v>1771</v>
      </c>
      <c r="AH1275" s="4"/>
      <c r="AI1275" s="3" t="s">
        <v>1770</v>
      </c>
      <c r="AJ1275" s="4"/>
      <c r="AK1275" s="3" t="s">
        <v>1769</v>
      </c>
      <c r="AL1275" s="4"/>
      <c r="AM1275" s="3" t="s">
        <v>1768</v>
      </c>
      <c r="AN1275" s="4"/>
      <c r="AO1275" s="3" t="s">
        <v>1767</v>
      </c>
      <c r="AP1275" s="4"/>
      <c r="AQ1275" s="3" t="s">
        <v>1766</v>
      </c>
      <c r="AR1275" s="4"/>
      <c r="AS1275" s="3" t="s">
        <v>1765</v>
      </c>
      <c r="AT1275" s="4"/>
      <c r="AU1275" s="3" t="s">
        <v>1764</v>
      </c>
      <c r="AV1275" s="4"/>
      <c r="AW1275" s="3" t="s">
        <v>1763</v>
      </c>
      <c r="AX1275" s="4"/>
      <c r="AY1275" s="3" t="s">
        <v>1762</v>
      </c>
      <c r="AZ1275" s="4"/>
      <c r="BA1275" s="3" t="s">
        <v>1761</v>
      </c>
      <c r="BB1275" s="4"/>
      <c r="BC1275" s="3" t="s">
        <v>1760</v>
      </c>
      <c r="BD1275" s="4"/>
      <c r="BE1275" s="3" t="s">
        <v>1759</v>
      </c>
    </row>
    <row r="1276" spans="2:57" customFormat="1">
      <c r="B1276" t="str">
        <f>IFERROR(VLOOKUP(E1276,Swadesh!$C$6:$D$212,2,FALSE),"")</f>
        <v/>
      </c>
      <c r="D1276" t="s">
        <v>1450</v>
      </c>
      <c r="E1276" s="6" t="s">
        <v>1758</v>
      </c>
      <c r="F1276" s="5">
        <v>21.32</v>
      </c>
      <c r="G1276">
        <f t="shared" si="19"/>
        <v>3</v>
      </c>
      <c r="H1276" s="3" t="s">
        <v>1757</v>
      </c>
      <c r="I1276" s="4" t="s">
        <v>1756</v>
      </c>
      <c r="J1276" s="3" t="s">
        <v>1755</v>
      </c>
      <c r="K1276" s="4" t="s">
        <v>1754</v>
      </c>
      <c r="L1276" s="3" t="s">
        <v>1753</v>
      </c>
      <c r="M1276" s="4"/>
      <c r="N1276" s="3" t="s">
        <v>1752</v>
      </c>
      <c r="O1276" s="4"/>
      <c r="P1276" t="s">
        <v>907</v>
      </c>
      <c r="Q1276" s="3"/>
      <c r="R1276" s="4"/>
      <c r="S1276" t="s">
        <v>907</v>
      </c>
      <c r="T1276" s="3"/>
      <c r="U1276" s="4"/>
      <c r="V1276" s="3" t="s">
        <v>1751</v>
      </c>
      <c r="W1276" s="4"/>
      <c r="X1276" s="3" t="s">
        <v>1750</v>
      </c>
      <c r="Y1276" s="4"/>
      <c r="Z1276" t="s">
        <v>907</v>
      </c>
      <c r="AA1276" s="3"/>
      <c r="AB1276" s="4"/>
      <c r="AC1276" s="3" t="s">
        <v>1749</v>
      </c>
      <c r="AD1276" s="4"/>
      <c r="AE1276" s="3" t="s">
        <v>1748</v>
      </c>
      <c r="AF1276" s="4"/>
      <c r="AG1276" s="3" t="s">
        <v>1747</v>
      </c>
      <c r="AH1276" s="4"/>
      <c r="AI1276" s="3" t="s">
        <v>1746</v>
      </c>
      <c r="AJ1276" s="4"/>
      <c r="AK1276" s="3" t="s">
        <v>1745</v>
      </c>
      <c r="AL1276" s="4"/>
      <c r="AM1276" s="3" t="s">
        <v>1744</v>
      </c>
      <c r="AN1276" s="4"/>
      <c r="AO1276" s="3" t="s">
        <v>1743</v>
      </c>
      <c r="AP1276" s="4"/>
      <c r="AQ1276" s="3" t="s">
        <v>1742</v>
      </c>
      <c r="AR1276" s="4"/>
      <c r="AS1276" s="3" t="s">
        <v>1741</v>
      </c>
      <c r="AT1276" s="4"/>
      <c r="AU1276" s="3" t="s">
        <v>1740</v>
      </c>
      <c r="AV1276" s="4"/>
      <c r="AW1276" s="3" t="s">
        <v>1739</v>
      </c>
      <c r="AX1276" s="4"/>
      <c r="AY1276" s="3" t="s">
        <v>1738</v>
      </c>
      <c r="AZ1276" s="4"/>
      <c r="BA1276" s="3" t="s">
        <v>1737</v>
      </c>
      <c r="BB1276" s="4"/>
      <c r="BC1276" s="3" t="s">
        <v>1736</v>
      </c>
      <c r="BD1276" s="4"/>
      <c r="BE1276" s="3" t="s">
        <v>1716</v>
      </c>
    </row>
    <row r="1277" spans="2:57" customFormat="1">
      <c r="B1277" t="str">
        <f>IFERROR(VLOOKUP(E1277,Swadesh!$C$6:$D$212,2,FALSE),"")</f>
        <v/>
      </c>
      <c r="D1277" t="s">
        <v>1450</v>
      </c>
      <c r="E1277" s="6" t="s">
        <v>1735</v>
      </c>
      <c r="F1277" s="5">
        <v>21.33</v>
      </c>
      <c r="G1277">
        <f t="shared" si="19"/>
        <v>3</v>
      </c>
      <c r="H1277" s="3" t="s">
        <v>1734</v>
      </c>
      <c r="I1277" s="4" t="s">
        <v>1733</v>
      </c>
      <c r="J1277" s="3" t="s">
        <v>1732</v>
      </c>
      <c r="K1277" s="4" t="s">
        <v>1731</v>
      </c>
      <c r="L1277" s="3"/>
      <c r="M1277" s="4"/>
      <c r="N1277" s="3" t="s">
        <v>1730</v>
      </c>
      <c r="O1277" s="4"/>
      <c r="P1277" t="s">
        <v>907</v>
      </c>
      <c r="Q1277" s="3"/>
      <c r="R1277" s="4"/>
      <c r="S1277" t="s">
        <v>907</v>
      </c>
      <c r="T1277" s="3"/>
      <c r="U1277" s="4"/>
      <c r="V1277" s="3"/>
      <c r="W1277" s="4"/>
      <c r="X1277" s="3"/>
      <c r="Y1277" s="4"/>
      <c r="Z1277" t="s">
        <v>907</v>
      </c>
      <c r="AA1277" s="3"/>
      <c r="AB1277" s="4"/>
      <c r="AC1277" s="3" t="s">
        <v>1729</v>
      </c>
      <c r="AD1277" s="4"/>
      <c r="AE1277" s="3"/>
      <c r="AF1277" s="4"/>
      <c r="AG1277" s="3" t="s">
        <v>1728</v>
      </c>
      <c r="AH1277" s="4"/>
      <c r="AI1277" s="3" t="s">
        <v>1727</v>
      </c>
      <c r="AJ1277" s="4"/>
      <c r="AK1277" s="3" t="s">
        <v>1726</v>
      </c>
      <c r="AL1277" s="4"/>
      <c r="AM1277" s="3" t="s">
        <v>1725</v>
      </c>
      <c r="AN1277" s="4"/>
      <c r="AO1277" s="3" t="s">
        <v>1724</v>
      </c>
      <c r="AP1277" s="4"/>
      <c r="AQ1277" s="3" t="s">
        <v>1723</v>
      </c>
      <c r="AR1277" s="4"/>
      <c r="AS1277" s="3" t="s">
        <v>1722</v>
      </c>
      <c r="AT1277" s="4"/>
      <c r="AU1277" s="3" t="s">
        <v>1721</v>
      </c>
      <c r="AV1277" s="4"/>
      <c r="AW1277" s="3" t="s">
        <v>1720</v>
      </c>
      <c r="AX1277" s="4"/>
      <c r="AY1277" s="3" t="s">
        <v>1719</v>
      </c>
      <c r="AZ1277" s="4"/>
      <c r="BA1277" s="3" t="s">
        <v>1718</v>
      </c>
      <c r="BB1277" s="4"/>
      <c r="BC1277" s="3" t="s">
        <v>1717</v>
      </c>
      <c r="BD1277" s="4"/>
      <c r="BE1277" s="3" t="s">
        <v>1716</v>
      </c>
    </row>
    <row r="1278" spans="2:57" customFormat="1">
      <c r="B1278" t="str">
        <f>IFERROR(VLOOKUP(E1278,Swadesh!$C$6:$D$212,2,FALSE),"")</f>
        <v/>
      </c>
      <c r="D1278" t="s">
        <v>1450</v>
      </c>
      <c r="E1278" s="6" t="s">
        <v>1715</v>
      </c>
      <c r="F1278" s="5">
        <v>21.34</v>
      </c>
      <c r="G1278">
        <f t="shared" si="19"/>
        <v>3</v>
      </c>
      <c r="H1278" s="3" t="s">
        <v>1714</v>
      </c>
      <c r="I1278" s="4" t="s">
        <v>1713</v>
      </c>
      <c r="J1278" s="3" t="s">
        <v>1712</v>
      </c>
      <c r="K1278" s="4" t="s">
        <v>1711</v>
      </c>
      <c r="L1278" s="3" t="s">
        <v>1710</v>
      </c>
      <c r="M1278" s="4"/>
      <c r="N1278" s="3" t="s">
        <v>1709</v>
      </c>
      <c r="O1278" s="4"/>
      <c r="P1278" t="s">
        <v>907</v>
      </c>
      <c r="Q1278" s="3"/>
      <c r="R1278" s="4"/>
      <c r="S1278" t="s">
        <v>907</v>
      </c>
      <c r="T1278" s="3"/>
      <c r="U1278" s="4"/>
      <c r="V1278" s="3"/>
      <c r="W1278" s="4"/>
      <c r="X1278" s="3" t="s">
        <v>1708</v>
      </c>
      <c r="Y1278" s="4"/>
      <c r="Z1278" t="s">
        <v>907</v>
      </c>
      <c r="AA1278" s="3"/>
      <c r="AB1278" s="4"/>
      <c r="AC1278" s="3" t="s">
        <v>1707</v>
      </c>
      <c r="AD1278" s="4"/>
      <c r="AE1278" s="3" t="s">
        <v>1706</v>
      </c>
      <c r="AF1278" s="4" t="s">
        <v>1705</v>
      </c>
      <c r="AG1278" s="3" t="s">
        <v>1704</v>
      </c>
      <c r="AH1278" s="4"/>
      <c r="AI1278" s="3" t="s">
        <v>1703</v>
      </c>
      <c r="AJ1278" s="4"/>
      <c r="AK1278" s="3" t="s">
        <v>1702</v>
      </c>
      <c r="AL1278" s="4"/>
      <c r="AM1278" s="3" t="s">
        <v>1701</v>
      </c>
      <c r="AN1278" s="4"/>
      <c r="AO1278" s="3" t="s">
        <v>1700</v>
      </c>
      <c r="AP1278" s="4"/>
      <c r="AQ1278" s="3" t="s">
        <v>1699</v>
      </c>
      <c r="AR1278" s="4"/>
      <c r="AS1278" s="3" t="s">
        <v>1698</v>
      </c>
      <c r="AT1278" s="4"/>
      <c r="AU1278" s="3" t="s">
        <v>1697</v>
      </c>
      <c r="AV1278" s="4"/>
      <c r="AW1278" s="3" t="s">
        <v>1696</v>
      </c>
      <c r="AX1278" s="4"/>
      <c r="AY1278" s="3" t="s">
        <v>1695</v>
      </c>
      <c r="AZ1278" s="4"/>
      <c r="BA1278" s="3" t="s">
        <v>1694</v>
      </c>
      <c r="BB1278" s="4"/>
      <c r="BC1278" s="3" t="s">
        <v>1693</v>
      </c>
      <c r="BD1278" s="4"/>
      <c r="BE1278" s="3" t="s">
        <v>1692</v>
      </c>
    </row>
    <row r="1279" spans="2:57" customFormat="1">
      <c r="B1279" t="str">
        <f>IFERROR(VLOOKUP(E1279,Swadesh!$C$6:$D$212,2,FALSE),"")</f>
        <v/>
      </c>
      <c r="D1279" t="s">
        <v>1450</v>
      </c>
      <c r="E1279" s="6" t="s">
        <v>1691</v>
      </c>
      <c r="F1279" s="5">
        <v>21.35</v>
      </c>
      <c r="G1279">
        <f t="shared" si="19"/>
        <v>3</v>
      </c>
      <c r="H1279" s="3" t="s">
        <v>1690</v>
      </c>
      <c r="I1279" s="4" t="s">
        <v>1689</v>
      </c>
      <c r="J1279" s="3" t="s">
        <v>1688</v>
      </c>
      <c r="K1279" s="4" t="s">
        <v>1687</v>
      </c>
      <c r="L1279" s="3" t="s">
        <v>1686</v>
      </c>
      <c r="M1279" s="4"/>
      <c r="N1279" s="3" t="s">
        <v>1685</v>
      </c>
      <c r="O1279" s="4"/>
      <c r="P1279" t="s">
        <v>907</v>
      </c>
      <c r="Q1279" s="3"/>
      <c r="R1279" s="4"/>
      <c r="S1279" t="s">
        <v>907</v>
      </c>
      <c r="T1279" s="3"/>
      <c r="U1279" s="4"/>
      <c r="V1279" s="3"/>
      <c r="W1279" s="4"/>
      <c r="X1279" s="3" t="s">
        <v>1684</v>
      </c>
      <c r="Y1279" s="4"/>
      <c r="Z1279" t="s">
        <v>907</v>
      </c>
      <c r="AA1279" s="3"/>
      <c r="AB1279" s="4"/>
      <c r="AC1279" s="3" t="s">
        <v>1683</v>
      </c>
      <c r="AD1279" s="4"/>
      <c r="AE1279" s="3" t="s">
        <v>1682</v>
      </c>
      <c r="AF1279" s="4"/>
      <c r="AG1279" s="3" t="s">
        <v>1681</v>
      </c>
      <c r="AH1279" s="4"/>
      <c r="AI1279" s="3" t="s">
        <v>1680</v>
      </c>
      <c r="AJ1279" s="4"/>
      <c r="AK1279" s="3" t="s">
        <v>1679</v>
      </c>
      <c r="AL1279" s="4"/>
      <c r="AM1279" s="3" t="s">
        <v>1678</v>
      </c>
      <c r="AN1279" s="4"/>
      <c r="AO1279" s="3" t="s">
        <v>1677</v>
      </c>
      <c r="AP1279" s="4"/>
      <c r="AQ1279" s="3" t="s">
        <v>1676</v>
      </c>
      <c r="AR1279" s="4"/>
      <c r="AS1279" s="3" t="s">
        <v>1675</v>
      </c>
      <c r="AT1279" s="4"/>
      <c r="AU1279" s="3" t="s">
        <v>1674</v>
      </c>
      <c r="AV1279" s="4"/>
      <c r="AW1279" s="3" t="s">
        <v>1673</v>
      </c>
      <c r="AX1279" s="4"/>
      <c r="AY1279" s="3" t="s">
        <v>1672</v>
      </c>
      <c r="AZ1279" s="4"/>
      <c r="BA1279" s="3" t="s">
        <v>1671</v>
      </c>
      <c r="BB1279" s="4"/>
      <c r="BC1279" s="3" t="s">
        <v>1670</v>
      </c>
      <c r="BD1279" s="4"/>
      <c r="BE1279" s="3" t="s">
        <v>1669</v>
      </c>
    </row>
    <row r="1280" spans="2:57" customFormat="1">
      <c r="B1280" t="str">
        <f>IFERROR(VLOOKUP(E1280,Swadesh!$C$6:$D$212,2,FALSE),"")</f>
        <v/>
      </c>
      <c r="D1280" t="s">
        <v>1450</v>
      </c>
      <c r="E1280" s="6" t="s">
        <v>1657</v>
      </c>
      <c r="F1280" s="5">
        <v>21.36</v>
      </c>
      <c r="G1280">
        <f t="shared" si="19"/>
        <v>3</v>
      </c>
      <c r="H1280" s="3" t="s">
        <v>1668</v>
      </c>
      <c r="I1280" s="4"/>
      <c r="J1280" s="3" t="s">
        <v>1667</v>
      </c>
      <c r="K1280" s="4" t="s">
        <v>1666</v>
      </c>
      <c r="L1280" s="3" t="s">
        <v>1665</v>
      </c>
      <c r="M1280" s="4"/>
      <c r="N1280" s="3" t="s">
        <v>1664</v>
      </c>
      <c r="O1280" s="4"/>
      <c r="P1280" t="s">
        <v>907</v>
      </c>
      <c r="Q1280" s="3"/>
      <c r="R1280" s="4"/>
      <c r="S1280" t="s">
        <v>907</v>
      </c>
      <c r="T1280" s="3"/>
      <c r="U1280" s="4"/>
      <c r="V1280" s="3"/>
      <c r="W1280" s="4"/>
      <c r="X1280" s="3" t="s">
        <v>1663</v>
      </c>
      <c r="Y1280" s="4"/>
      <c r="Z1280" t="s">
        <v>907</v>
      </c>
      <c r="AA1280" s="3"/>
      <c r="AB1280" s="4"/>
      <c r="AC1280" s="3" t="s">
        <v>1662</v>
      </c>
      <c r="AD1280" s="4"/>
      <c r="AE1280" s="3" t="s">
        <v>1661</v>
      </c>
      <c r="AF1280" s="4" t="s">
        <v>1660</v>
      </c>
      <c r="AG1280" s="3" t="s">
        <v>1659</v>
      </c>
      <c r="AH1280" s="4"/>
      <c r="AI1280" s="3" t="s">
        <v>1658</v>
      </c>
      <c r="AJ1280" s="4"/>
      <c r="AK1280" s="3"/>
      <c r="AL1280" s="4"/>
      <c r="AM1280" s="3" t="s">
        <v>1657</v>
      </c>
      <c r="AN1280" s="4"/>
      <c r="AO1280" s="3" t="s">
        <v>1656</v>
      </c>
      <c r="AP1280" s="4"/>
      <c r="AQ1280" s="3" t="s">
        <v>1655</v>
      </c>
      <c r="AR1280" s="4"/>
      <c r="AS1280" s="3" t="s">
        <v>1654</v>
      </c>
      <c r="AT1280" s="4"/>
      <c r="AU1280" s="3" t="s">
        <v>1653</v>
      </c>
      <c r="AV1280" s="4"/>
      <c r="AW1280" s="3" t="s">
        <v>1652</v>
      </c>
      <c r="AX1280" s="4"/>
      <c r="AY1280" s="3" t="s">
        <v>1651</v>
      </c>
      <c r="AZ1280" s="4"/>
      <c r="BA1280" s="3" t="s">
        <v>1650</v>
      </c>
      <c r="BB1280" s="4"/>
      <c r="BC1280" s="3" t="s">
        <v>1649</v>
      </c>
      <c r="BD1280" s="4"/>
      <c r="BE1280" s="3" t="s">
        <v>1648</v>
      </c>
    </row>
    <row r="1281" spans="2:57" customFormat="1">
      <c r="B1281" t="str">
        <f>IFERROR(VLOOKUP(E1281,Swadesh!$C$6:$D$212,2,FALSE),"")</f>
        <v/>
      </c>
      <c r="D1281" t="s">
        <v>1450</v>
      </c>
      <c r="E1281" s="6" t="s">
        <v>1647</v>
      </c>
      <c r="F1281" s="5">
        <v>21.37</v>
      </c>
      <c r="G1281">
        <f t="shared" si="19"/>
        <v>3</v>
      </c>
      <c r="H1281" s="3" t="s">
        <v>1623</v>
      </c>
      <c r="I1281" s="4"/>
      <c r="J1281" s="3" t="s">
        <v>1646</v>
      </c>
      <c r="K1281" s="4" t="s">
        <v>959</v>
      </c>
      <c r="L1281" s="3" t="s">
        <v>1645</v>
      </c>
      <c r="M1281" s="4"/>
      <c r="N1281" s="3" t="s">
        <v>1644</v>
      </c>
      <c r="O1281" s="4"/>
      <c r="P1281" t="s">
        <v>907</v>
      </c>
      <c r="Q1281" s="3"/>
      <c r="R1281" s="4"/>
      <c r="S1281" t="s">
        <v>907</v>
      </c>
      <c r="T1281" s="3"/>
      <c r="U1281" s="4"/>
      <c r="V1281" s="3" t="s">
        <v>1643</v>
      </c>
      <c r="W1281" s="4"/>
      <c r="X1281" s="3" t="s">
        <v>1642</v>
      </c>
      <c r="Y1281" s="4"/>
      <c r="Z1281" t="s">
        <v>907</v>
      </c>
      <c r="AA1281" s="3" t="s">
        <v>1641</v>
      </c>
      <c r="AB1281" s="4" t="s">
        <v>1640</v>
      </c>
      <c r="AC1281" s="3" t="s">
        <v>1639</v>
      </c>
      <c r="AD1281" s="4"/>
      <c r="AE1281" s="3" t="s">
        <v>1638</v>
      </c>
      <c r="AF1281" s="4"/>
      <c r="AG1281" s="3" t="s">
        <v>1637</v>
      </c>
      <c r="AH1281" s="4"/>
      <c r="AI1281" s="3" t="s">
        <v>1636</v>
      </c>
      <c r="AJ1281" s="4"/>
      <c r="AK1281" s="3" t="s">
        <v>1635</v>
      </c>
      <c r="AL1281" s="4"/>
      <c r="AM1281" s="3" t="s">
        <v>1634</v>
      </c>
      <c r="AN1281" s="4"/>
      <c r="AO1281" s="3" t="s">
        <v>1633</v>
      </c>
      <c r="AP1281" s="4"/>
      <c r="AQ1281" s="3" t="s">
        <v>1632</v>
      </c>
      <c r="AR1281" s="4"/>
      <c r="AS1281" s="3" t="s">
        <v>1631</v>
      </c>
      <c r="AT1281" s="4"/>
      <c r="AU1281" s="3" t="s">
        <v>1630</v>
      </c>
      <c r="AV1281" s="4"/>
      <c r="AW1281" s="3" t="s">
        <v>1629</v>
      </c>
      <c r="AX1281" s="4"/>
      <c r="AY1281" s="3" t="s">
        <v>1628</v>
      </c>
      <c r="AZ1281" s="4"/>
      <c r="BA1281" s="3" t="s">
        <v>1627</v>
      </c>
      <c r="BB1281" s="4"/>
      <c r="BC1281" s="3" t="s">
        <v>1626</v>
      </c>
      <c r="BD1281" s="4"/>
      <c r="BE1281" s="3" t="s">
        <v>1625</v>
      </c>
    </row>
    <row r="1282" spans="2:57" customFormat="1">
      <c r="B1282" t="str">
        <f>IFERROR(VLOOKUP(E1282,Swadesh!$C$6:$D$212,2,FALSE),"")</f>
        <v/>
      </c>
      <c r="D1282" t="s">
        <v>1450</v>
      </c>
      <c r="E1282" s="6" t="s">
        <v>1624</v>
      </c>
      <c r="F1282" s="5">
        <v>21.38</v>
      </c>
      <c r="G1282">
        <f t="shared" si="19"/>
        <v>3</v>
      </c>
      <c r="H1282" s="3" t="s">
        <v>1623</v>
      </c>
      <c r="I1282" s="4"/>
      <c r="J1282" s="3" t="s">
        <v>1622</v>
      </c>
      <c r="K1282" s="4" t="s">
        <v>959</v>
      </c>
      <c r="L1282" s="3" t="s">
        <v>1621</v>
      </c>
      <c r="M1282" s="4"/>
      <c r="N1282" s="3" t="s">
        <v>1620</v>
      </c>
      <c r="O1282" s="4"/>
      <c r="P1282" t="s">
        <v>907</v>
      </c>
      <c r="Q1282" s="3"/>
      <c r="R1282" s="4"/>
      <c r="S1282" t="s">
        <v>907</v>
      </c>
      <c r="T1282" s="3"/>
      <c r="U1282" s="4"/>
      <c r="V1282" s="3"/>
      <c r="W1282" s="4"/>
      <c r="X1282" s="3"/>
      <c r="Y1282" s="4"/>
      <c r="Z1282" t="s">
        <v>907</v>
      </c>
      <c r="AA1282" s="3"/>
      <c r="AB1282" s="4"/>
      <c r="AC1282" s="3" t="s">
        <v>1607</v>
      </c>
      <c r="AD1282" s="4"/>
      <c r="AE1282" s="3" t="s">
        <v>1619</v>
      </c>
      <c r="AF1282" s="4" t="s">
        <v>1618</v>
      </c>
      <c r="AG1282" s="3" t="s">
        <v>1617</v>
      </c>
      <c r="AH1282" s="4"/>
      <c r="AI1282" s="3" t="s">
        <v>1616</v>
      </c>
      <c r="AJ1282" s="4"/>
      <c r="AK1282" s="3" t="s">
        <v>1615</v>
      </c>
      <c r="AL1282" s="4"/>
      <c r="AM1282" s="3" t="s">
        <v>1614</v>
      </c>
      <c r="AN1282" s="4"/>
      <c r="AO1282" s="3" t="s">
        <v>1613</v>
      </c>
      <c r="AP1282" s="4"/>
      <c r="AQ1282" s="3" t="s">
        <v>1612</v>
      </c>
      <c r="AR1282" s="4"/>
      <c r="AS1282" s="3" t="s">
        <v>923</v>
      </c>
      <c r="AT1282" s="4"/>
      <c r="AU1282" s="3" t="s">
        <v>1611</v>
      </c>
      <c r="AV1282" s="4"/>
      <c r="AW1282" s="3" t="s">
        <v>1610</v>
      </c>
      <c r="AX1282" s="4"/>
      <c r="AY1282" s="3" t="s">
        <v>1609</v>
      </c>
      <c r="AZ1282" s="4"/>
      <c r="BA1282" s="3" t="s">
        <v>1608</v>
      </c>
      <c r="BB1282" s="4"/>
      <c r="BC1282" s="3" t="s">
        <v>1607</v>
      </c>
      <c r="BD1282" s="4"/>
      <c r="BE1282" s="3" t="s">
        <v>1606</v>
      </c>
    </row>
    <row r="1283" spans="2:57" customFormat="1">
      <c r="B1283" t="str">
        <f>IFERROR(VLOOKUP(E1283,Swadesh!$C$6:$D$212,2,FALSE),"")</f>
        <v/>
      </c>
      <c r="D1283" t="s">
        <v>1450</v>
      </c>
      <c r="E1283" s="6" t="s">
        <v>1605</v>
      </c>
      <c r="F1283" s="5">
        <v>21.39</v>
      </c>
      <c r="G1283">
        <f t="shared" ref="G1283:G1312" si="20">LEN(F1283)-2</f>
        <v>3</v>
      </c>
      <c r="H1283" s="3" t="s">
        <v>1604</v>
      </c>
      <c r="I1283" s="4"/>
      <c r="J1283" s="3" t="s">
        <v>1603</v>
      </c>
      <c r="K1283" s="4" t="s">
        <v>959</v>
      </c>
      <c r="L1283" s="3" t="s">
        <v>1602</v>
      </c>
      <c r="M1283" s="4"/>
      <c r="N1283" s="3" t="s">
        <v>1601</v>
      </c>
      <c r="O1283" s="4"/>
      <c r="P1283" t="s">
        <v>907</v>
      </c>
      <c r="Q1283" s="3"/>
      <c r="R1283" s="4"/>
      <c r="S1283" t="s">
        <v>907</v>
      </c>
      <c r="T1283" s="3"/>
      <c r="U1283" s="4"/>
      <c r="V1283" s="3" t="s">
        <v>1600</v>
      </c>
      <c r="W1283" s="4"/>
      <c r="X1283" s="3" t="s">
        <v>1599</v>
      </c>
      <c r="Y1283" s="4"/>
      <c r="Z1283" t="s">
        <v>907</v>
      </c>
      <c r="AA1283" s="3"/>
      <c r="AB1283" s="4"/>
      <c r="AC1283" s="3" t="s">
        <v>1598</v>
      </c>
      <c r="AD1283" s="4" t="s">
        <v>1597</v>
      </c>
      <c r="AE1283" s="3" t="s">
        <v>1596</v>
      </c>
      <c r="AF1283" s="4"/>
      <c r="AG1283" s="3" t="s">
        <v>1595</v>
      </c>
      <c r="AH1283" s="4"/>
      <c r="AI1283" s="3" t="s">
        <v>1594</v>
      </c>
      <c r="AJ1283" s="4"/>
      <c r="AK1283" s="3" t="s">
        <v>1593</v>
      </c>
      <c r="AL1283" s="4"/>
      <c r="AM1283" s="3" t="s">
        <v>1592</v>
      </c>
      <c r="AN1283" s="4"/>
      <c r="AO1283" s="3" t="s">
        <v>1591</v>
      </c>
      <c r="AP1283" s="4"/>
      <c r="AQ1283" s="3" t="s">
        <v>1590</v>
      </c>
      <c r="AR1283" s="4"/>
      <c r="AS1283" s="3" t="s">
        <v>1589</v>
      </c>
      <c r="AT1283" s="4"/>
      <c r="AU1283" s="3" t="s">
        <v>1588</v>
      </c>
      <c r="AV1283" s="4"/>
      <c r="AW1283" s="3" t="s">
        <v>1587</v>
      </c>
      <c r="AX1283" s="4"/>
      <c r="AY1283" s="3" t="s">
        <v>1586</v>
      </c>
      <c r="AZ1283" s="4"/>
      <c r="BA1283" s="3" t="s">
        <v>1585</v>
      </c>
      <c r="BB1283" s="4"/>
      <c r="BC1283" s="3" t="s">
        <v>1584</v>
      </c>
      <c r="BD1283" s="4"/>
      <c r="BE1283" s="3" t="s">
        <v>1583</v>
      </c>
    </row>
    <row r="1284" spans="2:57" customFormat="1">
      <c r="B1284" t="str">
        <f>IFERROR(VLOOKUP(E1284,Swadesh!$C$6:$D$212,2,FALSE),"")</f>
        <v/>
      </c>
      <c r="D1284" t="s">
        <v>1450</v>
      </c>
      <c r="E1284" s="6" t="s">
        <v>1582</v>
      </c>
      <c r="F1284" s="5">
        <v>21.42</v>
      </c>
      <c r="G1284">
        <f t="shared" si="20"/>
        <v>3</v>
      </c>
      <c r="H1284" s="3" t="s">
        <v>1581</v>
      </c>
      <c r="I1284" s="4"/>
      <c r="J1284" s="3" t="s">
        <v>1580</v>
      </c>
      <c r="K1284" s="4" t="s">
        <v>1579</v>
      </c>
      <c r="L1284" s="3" t="s">
        <v>1578</v>
      </c>
      <c r="M1284" s="4"/>
      <c r="N1284" s="3" t="s">
        <v>1577</v>
      </c>
      <c r="O1284" s="4"/>
      <c r="P1284" t="s">
        <v>907</v>
      </c>
      <c r="Q1284" s="3"/>
      <c r="R1284" s="4"/>
      <c r="S1284" t="s">
        <v>907</v>
      </c>
      <c r="T1284" s="3"/>
      <c r="U1284" s="4"/>
      <c r="V1284" s="3" t="s">
        <v>1576</v>
      </c>
      <c r="W1284" s="4"/>
      <c r="X1284" s="3" t="s">
        <v>1575</v>
      </c>
      <c r="Y1284" s="4"/>
      <c r="Z1284" t="s">
        <v>907</v>
      </c>
      <c r="AA1284" s="3"/>
      <c r="AB1284" s="4"/>
      <c r="AC1284" s="3" t="s">
        <v>1574</v>
      </c>
      <c r="AD1284" s="4"/>
      <c r="AE1284" s="3" t="s">
        <v>1573</v>
      </c>
      <c r="AF1284" s="4"/>
      <c r="AG1284" s="3" t="s">
        <v>1572</v>
      </c>
      <c r="AH1284" s="4"/>
      <c r="AI1284" s="3" t="s">
        <v>1571</v>
      </c>
      <c r="AJ1284" s="4"/>
      <c r="AK1284" s="3" t="s">
        <v>1570</v>
      </c>
      <c r="AL1284" s="4"/>
      <c r="AM1284" s="3" t="s">
        <v>1569</v>
      </c>
      <c r="AN1284" s="4"/>
      <c r="AO1284" s="3" t="s">
        <v>1568</v>
      </c>
      <c r="AP1284" s="4"/>
      <c r="AQ1284" s="3" t="s">
        <v>1567</v>
      </c>
      <c r="AR1284" s="4"/>
      <c r="AS1284" s="3" t="s">
        <v>1566</v>
      </c>
      <c r="AT1284" s="4"/>
      <c r="AU1284" s="3" t="s">
        <v>1565</v>
      </c>
      <c r="AV1284" s="4"/>
      <c r="AW1284" s="3" t="s">
        <v>1564</v>
      </c>
      <c r="AX1284" s="4"/>
      <c r="AY1284" s="3" t="s">
        <v>1563</v>
      </c>
      <c r="AZ1284" s="4"/>
      <c r="BA1284" s="3" t="s">
        <v>1562</v>
      </c>
      <c r="BB1284" s="4"/>
      <c r="BC1284" s="3" t="s">
        <v>1561</v>
      </c>
      <c r="BD1284" s="4"/>
      <c r="BE1284" s="3" t="s">
        <v>1560</v>
      </c>
    </row>
    <row r="1285" spans="2:57" customFormat="1">
      <c r="B1285" t="str">
        <f>IFERROR(VLOOKUP(E1285,Swadesh!$C$6:$D$212,2,FALSE),"")</f>
        <v/>
      </c>
      <c r="D1285" t="s">
        <v>1450</v>
      </c>
      <c r="E1285" s="6" t="s">
        <v>1559</v>
      </c>
      <c r="F1285" s="5">
        <v>21.43</v>
      </c>
      <c r="G1285">
        <f t="shared" si="20"/>
        <v>3</v>
      </c>
      <c r="H1285" s="3" t="s">
        <v>1558</v>
      </c>
      <c r="I1285" s="4"/>
      <c r="J1285" s="3" t="s">
        <v>1557</v>
      </c>
      <c r="K1285" s="4" t="s">
        <v>959</v>
      </c>
      <c r="L1285" s="3" t="s">
        <v>1556</v>
      </c>
      <c r="M1285" s="4"/>
      <c r="N1285" s="3" t="s">
        <v>1555</v>
      </c>
      <c r="O1285" s="4"/>
      <c r="P1285" t="s">
        <v>907</v>
      </c>
      <c r="Q1285" s="3"/>
      <c r="R1285" s="4"/>
      <c r="S1285" t="s">
        <v>907</v>
      </c>
      <c r="T1285" s="3"/>
      <c r="U1285" s="4"/>
      <c r="V1285" s="3" t="s">
        <v>1554</v>
      </c>
      <c r="W1285" s="4"/>
      <c r="X1285" s="3" t="s">
        <v>1553</v>
      </c>
      <c r="Y1285" s="4"/>
      <c r="Z1285" t="s">
        <v>907</v>
      </c>
      <c r="AA1285" s="3"/>
      <c r="AB1285" s="4"/>
      <c r="AC1285" s="3" t="s">
        <v>1552</v>
      </c>
      <c r="AD1285" s="4"/>
      <c r="AE1285" s="3"/>
      <c r="AF1285" s="4"/>
      <c r="AG1285" s="3" t="s">
        <v>1551</v>
      </c>
      <c r="AH1285" s="4"/>
      <c r="AI1285" s="3" t="s">
        <v>1550</v>
      </c>
      <c r="AJ1285" s="4"/>
      <c r="AK1285" s="3" t="s">
        <v>1549</v>
      </c>
      <c r="AL1285" s="4"/>
      <c r="AM1285" s="3" t="s">
        <v>1548</v>
      </c>
      <c r="AN1285" s="4"/>
      <c r="AO1285" s="3" t="s">
        <v>1547</v>
      </c>
      <c r="AP1285" s="4"/>
      <c r="AQ1285" s="3" t="s">
        <v>1546</v>
      </c>
      <c r="AR1285" s="4" t="s">
        <v>1545</v>
      </c>
      <c r="AS1285" s="3" t="s">
        <v>1544</v>
      </c>
      <c r="AT1285" s="4"/>
      <c r="AU1285" s="3" t="s">
        <v>1543</v>
      </c>
      <c r="AV1285" s="4"/>
      <c r="AW1285" s="3" t="s">
        <v>1542</v>
      </c>
      <c r="AX1285" s="4"/>
      <c r="AY1285" s="3" t="s">
        <v>1541</v>
      </c>
      <c r="AZ1285" s="4"/>
      <c r="BA1285" s="3" t="s">
        <v>1540</v>
      </c>
      <c r="BB1285" s="4"/>
      <c r="BC1285" s="3" t="s">
        <v>1539</v>
      </c>
      <c r="BD1285" s="4"/>
      <c r="BE1285" s="3" t="s">
        <v>1538</v>
      </c>
    </row>
    <row r="1286" spans="2:57" customFormat="1">
      <c r="B1286" t="str">
        <f>IFERROR(VLOOKUP(E1286,Swadesh!$C$6:$D$212,2,FALSE),"")</f>
        <v/>
      </c>
      <c r="D1286" t="s">
        <v>1450</v>
      </c>
      <c r="E1286" s="6" t="s">
        <v>1537</v>
      </c>
      <c r="F1286" s="5">
        <v>21.44</v>
      </c>
      <c r="G1286">
        <f t="shared" si="20"/>
        <v>3</v>
      </c>
      <c r="H1286" s="3" t="s">
        <v>1536</v>
      </c>
      <c r="I1286" s="4"/>
      <c r="J1286" s="3" t="s">
        <v>1535</v>
      </c>
      <c r="K1286" s="4" t="s">
        <v>1534</v>
      </c>
      <c r="L1286" s="3" t="s">
        <v>1533</v>
      </c>
      <c r="M1286" s="4"/>
      <c r="N1286" s="3" t="s">
        <v>1532</v>
      </c>
      <c r="O1286" s="4"/>
      <c r="P1286" t="s">
        <v>907</v>
      </c>
      <c r="Q1286" s="3"/>
      <c r="R1286" s="4"/>
      <c r="S1286" t="s">
        <v>907</v>
      </c>
      <c r="T1286" s="3"/>
      <c r="U1286" s="4"/>
      <c r="V1286" s="3"/>
      <c r="W1286" s="4"/>
      <c r="X1286" s="3" t="s">
        <v>1531</v>
      </c>
      <c r="Y1286" s="4"/>
      <c r="Z1286" t="s">
        <v>907</v>
      </c>
      <c r="AA1286" s="3"/>
      <c r="AB1286" s="4"/>
      <c r="AC1286" s="3" t="s">
        <v>1530</v>
      </c>
      <c r="AD1286" s="4"/>
      <c r="AE1286" s="3" t="s">
        <v>1529</v>
      </c>
      <c r="AF1286" s="4"/>
      <c r="AG1286" s="3" t="s">
        <v>1528</v>
      </c>
      <c r="AH1286" s="4"/>
      <c r="AI1286" s="3" t="s">
        <v>1527</v>
      </c>
      <c r="AJ1286" s="4"/>
      <c r="AK1286" s="3"/>
      <c r="AL1286" s="4"/>
      <c r="AM1286" s="3" t="s">
        <v>1526</v>
      </c>
      <c r="AN1286" s="4"/>
      <c r="AO1286" s="3" t="s">
        <v>1525</v>
      </c>
      <c r="AP1286" s="4"/>
      <c r="AQ1286" s="3" t="s">
        <v>1524</v>
      </c>
      <c r="AR1286" s="4" t="s">
        <v>1523</v>
      </c>
      <c r="AS1286" s="3" t="s">
        <v>923</v>
      </c>
      <c r="AT1286" s="4"/>
      <c r="AU1286" s="3" t="s">
        <v>1522</v>
      </c>
      <c r="AV1286" s="4"/>
      <c r="AW1286" s="3" t="s">
        <v>1521</v>
      </c>
      <c r="AX1286" s="4"/>
      <c r="AY1286" s="3" t="s">
        <v>1520</v>
      </c>
      <c r="AZ1286" s="4"/>
      <c r="BA1286" s="3" t="s">
        <v>1519</v>
      </c>
      <c r="BB1286" s="4"/>
      <c r="BC1286" s="3" t="s">
        <v>1518</v>
      </c>
      <c r="BD1286" s="4"/>
      <c r="BE1286" s="3" t="s">
        <v>1517</v>
      </c>
    </row>
    <row r="1287" spans="2:57" customFormat="1">
      <c r="B1287" t="str">
        <f>IFERROR(VLOOKUP(E1287,Swadesh!$C$6:$D$212,2,FALSE),"")</f>
        <v/>
      </c>
      <c r="D1287" t="s">
        <v>1450</v>
      </c>
      <c r="E1287" s="6" t="s">
        <v>1516</v>
      </c>
      <c r="F1287" s="5">
        <v>21.46</v>
      </c>
      <c r="G1287">
        <f t="shared" si="20"/>
        <v>3</v>
      </c>
      <c r="H1287" s="3"/>
      <c r="I1287" s="4" t="s">
        <v>1515</v>
      </c>
      <c r="J1287" s="3" t="s">
        <v>1514</v>
      </c>
      <c r="K1287" s="4" t="s">
        <v>1513</v>
      </c>
      <c r="L1287" s="3"/>
      <c r="M1287" s="4"/>
      <c r="N1287" s="3" t="s">
        <v>1512</v>
      </c>
      <c r="O1287" s="4"/>
      <c r="P1287" t="s">
        <v>907</v>
      </c>
      <c r="Q1287" s="3"/>
      <c r="R1287" s="4"/>
      <c r="S1287" t="s">
        <v>907</v>
      </c>
      <c r="T1287" s="3"/>
      <c r="U1287" s="4"/>
      <c r="V1287" s="3"/>
      <c r="W1287" s="4"/>
      <c r="X1287" s="3"/>
      <c r="Y1287" s="4"/>
      <c r="Z1287" t="s">
        <v>907</v>
      </c>
      <c r="AA1287" s="3"/>
      <c r="AB1287" s="4"/>
      <c r="AC1287" s="3" t="s">
        <v>1511</v>
      </c>
      <c r="AD1287" s="4"/>
      <c r="AE1287" s="3" t="s">
        <v>1510</v>
      </c>
      <c r="AF1287" s="4"/>
      <c r="AG1287" s="3" t="s">
        <v>1509</v>
      </c>
      <c r="AH1287" s="4"/>
      <c r="AI1287" s="3" t="s">
        <v>1508</v>
      </c>
      <c r="AJ1287" s="4"/>
      <c r="AK1287" s="3" t="s">
        <v>1507</v>
      </c>
      <c r="AL1287" s="4"/>
      <c r="AM1287" s="3" t="s">
        <v>1506</v>
      </c>
      <c r="AN1287" s="4"/>
      <c r="AO1287" s="3" t="s">
        <v>1505</v>
      </c>
      <c r="AP1287" s="4"/>
      <c r="AQ1287" s="3" t="s">
        <v>1504</v>
      </c>
      <c r="AR1287" s="4"/>
      <c r="AS1287" s="3" t="s">
        <v>923</v>
      </c>
      <c r="AT1287" s="4"/>
      <c r="AU1287" s="3" t="s">
        <v>1503</v>
      </c>
      <c r="AV1287" s="4"/>
      <c r="AW1287" s="3" t="s">
        <v>1502</v>
      </c>
      <c r="AX1287" s="4"/>
      <c r="AY1287" s="3" t="s">
        <v>1501</v>
      </c>
      <c r="AZ1287" s="4"/>
      <c r="BA1287" s="3" t="s">
        <v>1500</v>
      </c>
      <c r="BB1287" s="4"/>
      <c r="BC1287" s="3" t="s">
        <v>1499</v>
      </c>
      <c r="BD1287" s="4"/>
      <c r="BE1287" s="3" t="s">
        <v>1498</v>
      </c>
    </row>
    <row r="1288" spans="2:57" customFormat="1">
      <c r="B1288" t="str">
        <f>IFERROR(VLOOKUP(E1288,Swadesh!$C$6:$D$212,2,FALSE),"")</f>
        <v/>
      </c>
      <c r="D1288" t="s">
        <v>1450</v>
      </c>
      <c r="E1288" s="6" t="s">
        <v>1497</v>
      </c>
      <c r="F1288" s="5">
        <v>21.47</v>
      </c>
      <c r="G1288">
        <f t="shared" si="20"/>
        <v>3</v>
      </c>
      <c r="H1288" s="3" t="s">
        <v>1496</v>
      </c>
      <c r="I1288" s="4" t="s">
        <v>1495</v>
      </c>
      <c r="J1288" s="3" t="s">
        <v>1494</v>
      </c>
      <c r="K1288" s="4" t="s">
        <v>1493</v>
      </c>
      <c r="L1288" s="3" t="s">
        <v>1492</v>
      </c>
      <c r="M1288" s="4"/>
      <c r="N1288" s="3" t="s">
        <v>1491</v>
      </c>
      <c r="O1288" s="4"/>
      <c r="P1288" t="s">
        <v>907</v>
      </c>
      <c r="Q1288" s="3"/>
      <c r="R1288" s="4"/>
      <c r="S1288" t="s">
        <v>907</v>
      </c>
      <c r="T1288" s="3"/>
      <c r="U1288" s="4"/>
      <c r="V1288" s="3"/>
      <c r="W1288" s="4"/>
      <c r="X1288" s="3"/>
      <c r="Y1288" s="4"/>
      <c r="Z1288" t="s">
        <v>907</v>
      </c>
      <c r="AA1288" s="3"/>
      <c r="AB1288" s="4"/>
      <c r="AC1288" s="3" t="s">
        <v>1490</v>
      </c>
      <c r="AD1288" s="4"/>
      <c r="AE1288" s="3" t="s">
        <v>1489</v>
      </c>
      <c r="AF1288" s="4" t="s">
        <v>1488</v>
      </c>
      <c r="AG1288" s="3" t="s">
        <v>1487</v>
      </c>
      <c r="AH1288" s="4"/>
      <c r="AI1288" s="3" t="s">
        <v>1486</v>
      </c>
      <c r="AJ1288" s="4"/>
      <c r="AK1288" s="3" t="s">
        <v>1485</v>
      </c>
      <c r="AL1288" s="4"/>
      <c r="AM1288" s="3" t="s">
        <v>1484</v>
      </c>
      <c r="AN1288" s="4"/>
      <c r="AO1288" s="3" t="s">
        <v>1483</v>
      </c>
      <c r="AP1288" s="4"/>
      <c r="AQ1288" s="3" t="s">
        <v>1482</v>
      </c>
      <c r="AR1288" s="4"/>
      <c r="AS1288" s="3" t="s">
        <v>1481</v>
      </c>
      <c r="AT1288" s="4" t="s">
        <v>1480</v>
      </c>
      <c r="AU1288" s="3" t="s">
        <v>1479</v>
      </c>
      <c r="AV1288" s="4"/>
      <c r="AW1288" s="3" t="s">
        <v>1478</v>
      </c>
      <c r="AX1288" s="4"/>
      <c r="AY1288" s="3" t="s">
        <v>1477</v>
      </c>
      <c r="AZ1288" s="4" t="s">
        <v>1476</v>
      </c>
      <c r="BA1288" s="3" t="s">
        <v>1475</v>
      </c>
      <c r="BB1288" s="4"/>
      <c r="BC1288" s="3" t="s">
        <v>1474</v>
      </c>
      <c r="BD1288" s="4"/>
      <c r="BE1288" s="3" t="s">
        <v>1473</v>
      </c>
    </row>
    <row r="1289" spans="2:57" customFormat="1">
      <c r="B1289" t="str">
        <f>IFERROR(VLOOKUP(E1289,Swadesh!$C$6:$D$212,2,FALSE),"")</f>
        <v/>
      </c>
      <c r="D1289" t="s">
        <v>1450</v>
      </c>
      <c r="E1289" s="6" t="s">
        <v>1472</v>
      </c>
      <c r="F1289" s="5">
        <v>21.51</v>
      </c>
      <c r="G1289">
        <f t="shared" si="20"/>
        <v>3</v>
      </c>
      <c r="H1289" s="3" t="s">
        <v>1471</v>
      </c>
      <c r="I1289" s="4"/>
      <c r="J1289" s="3" t="s">
        <v>1470</v>
      </c>
      <c r="K1289" s="4"/>
      <c r="L1289" s="3" t="s">
        <v>1469</v>
      </c>
      <c r="M1289" s="4"/>
      <c r="N1289" s="3" t="s">
        <v>1468</v>
      </c>
      <c r="O1289" s="4"/>
      <c r="P1289" t="s">
        <v>907</v>
      </c>
      <c r="Q1289" s="3"/>
      <c r="R1289" s="4"/>
      <c r="S1289" t="s">
        <v>907</v>
      </c>
      <c r="T1289" s="3" t="s">
        <v>1467</v>
      </c>
      <c r="U1289" s="4"/>
      <c r="V1289" s="3" t="s">
        <v>1466</v>
      </c>
      <c r="W1289" s="4"/>
      <c r="X1289" s="3" t="s">
        <v>1465</v>
      </c>
      <c r="Y1289" s="4"/>
      <c r="Z1289" t="s">
        <v>907</v>
      </c>
      <c r="AA1289" s="3" t="s">
        <v>1464</v>
      </c>
      <c r="AB1289" s="4"/>
      <c r="AC1289" s="3" t="s">
        <v>1463</v>
      </c>
      <c r="AD1289" s="4"/>
      <c r="AE1289" s="3" t="s">
        <v>1462</v>
      </c>
      <c r="AF1289" s="4"/>
      <c r="AG1289" s="3"/>
      <c r="AH1289" s="4"/>
      <c r="AI1289" s="3" t="s">
        <v>1461</v>
      </c>
      <c r="AJ1289" s="4"/>
      <c r="AK1289" s="3" t="s">
        <v>1460</v>
      </c>
      <c r="AL1289" s="4"/>
      <c r="AM1289" s="3" t="s">
        <v>1459</v>
      </c>
      <c r="AN1289" s="4"/>
      <c r="AO1289" s="3"/>
      <c r="AP1289" s="4"/>
      <c r="AQ1289" s="3" t="s">
        <v>1458</v>
      </c>
      <c r="AR1289" s="4"/>
      <c r="AS1289" s="3" t="s">
        <v>1457</v>
      </c>
      <c r="AT1289" s="4"/>
      <c r="AU1289" s="3" t="s">
        <v>1456</v>
      </c>
      <c r="AV1289" s="4"/>
      <c r="AW1289" s="3" t="s">
        <v>1455</v>
      </c>
      <c r="AX1289" s="4"/>
      <c r="AY1289" s="3" t="s">
        <v>1454</v>
      </c>
      <c r="AZ1289" s="4"/>
      <c r="BA1289" s="3" t="s">
        <v>1453</v>
      </c>
      <c r="BB1289" s="4"/>
      <c r="BC1289" s="3" t="s">
        <v>1452</v>
      </c>
      <c r="BD1289" s="4"/>
      <c r="BE1289" s="3" t="s">
        <v>1451</v>
      </c>
    </row>
    <row r="1290" spans="2:57" customFormat="1">
      <c r="B1290" t="str">
        <f>IFERROR(VLOOKUP(E1290,Swadesh!$C$6:$D$212,2,FALSE),"")</f>
        <v/>
      </c>
      <c r="D1290" t="s">
        <v>1450</v>
      </c>
      <c r="E1290" s="6" t="s">
        <v>1449</v>
      </c>
      <c r="F1290" s="5">
        <v>21.52</v>
      </c>
      <c r="G1290">
        <f t="shared" si="20"/>
        <v>3</v>
      </c>
      <c r="H1290" s="3" t="s">
        <v>1448</v>
      </c>
      <c r="I1290" s="4"/>
      <c r="J1290" s="3" t="s">
        <v>1447</v>
      </c>
      <c r="K1290" s="4"/>
      <c r="L1290" s="3" t="s">
        <v>1446</v>
      </c>
      <c r="M1290" s="4"/>
      <c r="N1290" s="3" t="s">
        <v>1445</v>
      </c>
      <c r="O1290" s="4"/>
      <c r="P1290" t="s">
        <v>907</v>
      </c>
      <c r="Q1290" s="3"/>
      <c r="R1290" s="4"/>
      <c r="S1290" t="s">
        <v>907</v>
      </c>
      <c r="T1290" s="3"/>
      <c r="U1290" s="4"/>
      <c r="V1290" s="3" t="s">
        <v>1444</v>
      </c>
      <c r="W1290" s="4"/>
      <c r="X1290" s="3" t="s">
        <v>1443</v>
      </c>
      <c r="Y1290" s="4"/>
      <c r="Z1290" t="s">
        <v>907</v>
      </c>
      <c r="AA1290" s="3" t="s">
        <v>1442</v>
      </c>
      <c r="AB1290" s="4"/>
      <c r="AC1290" s="3" t="s">
        <v>1441</v>
      </c>
      <c r="AD1290" s="4"/>
      <c r="AE1290" s="3" t="s">
        <v>1440</v>
      </c>
      <c r="AF1290" s="4"/>
      <c r="AG1290" s="3"/>
      <c r="AH1290" s="4"/>
      <c r="AI1290" s="3" t="s">
        <v>1439</v>
      </c>
      <c r="AJ1290" s="4"/>
      <c r="AK1290" s="3" t="s">
        <v>1438</v>
      </c>
      <c r="AL1290" s="4"/>
      <c r="AM1290" s="3" t="s">
        <v>1437</v>
      </c>
      <c r="AN1290" s="4"/>
      <c r="AO1290" s="3"/>
      <c r="AP1290" s="4"/>
      <c r="AQ1290" s="3" t="s">
        <v>1436</v>
      </c>
      <c r="AR1290" s="4"/>
      <c r="AS1290" s="3" t="s">
        <v>1435</v>
      </c>
      <c r="AT1290" s="4"/>
      <c r="AU1290" s="3" t="s">
        <v>1434</v>
      </c>
      <c r="AV1290" s="4"/>
      <c r="AW1290" s="3" t="s">
        <v>1433</v>
      </c>
      <c r="AX1290" s="4"/>
      <c r="AY1290" s="3" t="s">
        <v>1432</v>
      </c>
      <c r="AZ1290" s="4"/>
      <c r="BA1290" s="3" t="s">
        <v>1431</v>
      </c>
      <c r="BB1290" s="4"/>
      <c r="BC1290" s="3" t="s">
        <v>1430</v>
      </c>
      <c r="BD1290" s="4"/>
      <c r="BE1290" s="3" t="s">
        <v>1429</v>
      </c>
    </row>
    <row r="1291" spans="2:57" customFormat="1">
      <c r="B1291" t="str">
        <f>IFERROR(VLOOKUP(E1291,Swadesh!$C$6:$D$212,2,FALSE),"")</f>
        <v/>
      </c>
      <c r="D1291" t="s">
        <v>916</v>
      </c>
      <c r="E1291" s="6" t="s">
        <v>1414</v>
      </c>
      <c r="F1291" s="5">
        <v>22.11</v>
      </c>
      <c r="G1291">
        <f t="shared" si="20"/>
        <v>3</v>
      </c>
      <c r="H1291" s="3" t="s">
        <v>1428</v>
      </c>
      <c r="I1291" s="4" t="s">
        <v>1427</v>
      </c>
      <c r="J1291" s="3" t="s">
        <v>1426</v>
      </c>
      <c r="K1291" s="4" t="s">
        <v>1425</v>
      </c>
      <c r="L1291" s="3" t="s">
        <v>1424</v>
      </c>
      <c r="M1291" s="4"/>
      <c r="N1291" s="3" t="s">
        <v>1423</v>
      </c>
      <c r="O1291" s="4"/>
      <c r="P1291" t="s">
        <v>907</v>
      </c>
      <c r="Q1291" s="3"/>
      <c r="R1291" s="4"/>
      <c r="S1291" t="s">
        <v>907</v>
      </c>
      <c r="T1291" s="3"/>
      <c r="U1291" s="4"/>
      <c r="V1291" s="3" t="s">
        <v>1422</v>
      </c>
      <c r="W1291" s="4"/>
      <c r="X1291" s="3" t="s">
        <v>1421</v>
      </c>
      <c r="Y1291" s="4"/>
      <c r="Z1291" t="s">
        <v>907</v>
      </c>
      <c r="AA1291" s="3"/>
      <c r="AB1291" s="4"/>
      <c r="AC1291" s="3" t="s">
        <v>1420</v>
      </c>
      <c r="AD1291" s="4"/>
      <c r="AE1291" s="3" t="s">
        <v>1419</v>
      </c>
      <c r="AF1291" s="4"/>
      <c r="AG1291" s="3" t="s">
        <v>1418</v>
      </c>
      <c r="AH1291" s="4"/>
      <c r="AI1291" s="3" t="s">
        <v>1417</v>
      </c>
      <c r="AJ1291" s="4"/>
      <c r="AK1291" s="3" t="s">
        <v>1416</v>
      </c>
      <c r="AL1291" s="4"/>
      <c r="AM1291" s="3" t="s">
        <v>1414</v>
      </c>
      <c r="AN1291" s="4"/>
      <c r="AO1291" s="3" t="s">
        <v>1415</v>
      </c>
      <c r="AP1291" s="4"/>
      <c r="AQ1291" s="3" t="s">
        <v>1414</v>
      </c>
      <c r="AR1291" s="4"/>
      <c r="AS1291" s="3" t="s">
        <v>923</v>
      </c>
      <c r="AT1291" s="4"/>
      <c r="AU1291" s="3" t="s">
        <v>1413</v>
      </c>
      <c r="AV1291" s="4"/>
      <c r="AW1291" s="3" t="s">
        <v>1412</v>
      </c>
      <c r="AX1291" s="4"/>
      <c r="AY1291" s="3" t="s">
        <v>1411</v>
      </c>
      <c r="AZ1291" s="4"/>
      <c r="BA1291" s="3" t="s">
        <v>1410</v>
      </c>
      <c r="BB1291" s="4"/>
      <c r="BC1291" s="3" t="s">
        <v>1409</v>
      </c>
      <c r="BD1291" s="4"/>
      <c r="BE1291" s="3" t="s">
        <v>1408</v>
      </c>
    </row>
    <row r="1292" spans="2:57" customFormat="1">
      <c r="B1292" t="str">
        <f>IFERROR(VLOOKUP(E1292,Swadesh!$C$6:$D$212,2,FALSE),"")</f>
        <v/>
      </c>
      <c r="C1292" t="s">
        <v>907</v>
      </c>
      <c r="D1292" t="s">
        <v>916</v>
      </c>
      <c r="E1292" s="6" t="s">
        <v>1407</v>
      </c>
      <c r="F1292" s="5">
        <v>22.12</v>
      </c>
      <c r="G1292">
        <f t="shared" si="20"/>
        <v>3</v>
      </c>
      <c r="H1292" s="3" t="s">
        <v>1406</v>
      </c>
      <c r="I1292" s="7" t="s">
        <v>1405</v>
      </c>
      <c r="J1292" s="3" t="s">
        <v>1404</v>
      </c>
      <c r="K1292" s="4"/>
      <c r="L1292" s="3" t="s">
        <v>1403</v>
      </c>
      <c r="M1292" s="4"/>
      <c r="N1292" s="3" t="s">
        <v>1402</v>
      </c>
      <c r="O1292" s="4"/>
      <c r="P1292" t="s">
        <v>907</v>
      </c>
      <c r="Q1292" s="3"/>
      <c r="R1292" s="4"/>
      <c r="S1292" t="s">
        <v>1401</v>
      </c>
      <c r="T1292" s="3" t="s">
        <v>1400</v>
      </c>
      <c r="U1292" s="4" t="s">
        <v>1399</v>
      </c>
      <c r="V1292" s="3" t="s">
        <v>1398</v>
      </c>
      <c r="W1292" s="4" t="s">
        <v>1397</v>
      </c>
      <c r="X1292" s="3"/>
      <c r="Y1292" s="4"/>
      <c r="Z1292" t="s">
        <v>907</v>
      </c>
      <c r="AA1292" s="3" t="e">
        <f>-teko-c̷in</f>
        <v>#NAME?</v>
      </c>
      <c r="AB1292" s="4"/>
      <c r="AC1292" s="3" t="s">
        <v>1396</v>
      </c>
      <c r="AD1292" s="4"/>
      <c r="AE1292" s="3" t="s">
        <v>1395</v>
      </c>
      <c r="AF1292" s="4"/>
      <c r="AG1292" s="3" t="s">
        <v>1394</v>
      </c>
      <c r="AH1292" s="4"/>
      <c r="AI1292" s="3" t="s">
        <v>1393</v>
      </c>
      <c r="AJ1292" s="4"/>
      <c r="AK1292" s="3" t="s">
        <v>1392</v>
      </c>
      <c r="AL1292" s="4"/>
      <c r="AM1292" s="3" t="s">
        <v>112</v>
      </c>
      <c r="AN1292" s="4"/>
      <c r="AO1292" s="3" t="s">
        <v>1391</v>
      </c>
      <c r="AP1292" s="4"/>
      <c r="AQ1292" s="3" t="s">
        <v>1390</v>
      </c>
      <c r="AR1292" s="4"/>
      <c r="AS1292" s="3" t="s">
        <v>1389</v>
      </c>
      <c r="AT1292" s="4"/>
      <c r="AU1292" s="3" t="s">
        <v>1388</v>
      </c>
      <c r="AV1292" s="4"/>
      <c r="AW1292" s="3" t="s">
        <v>1387</v>
      </c>
      <c r="AX1292" s="4"/>
      <c r="AY1292" s="3" t="s">
        <v>1386</v>
      </c>
      <c r="AZ1292" s="4"/>
      <c r="BA1292" s="3" t="s">
        <v>1385</v>
      </c>
      <c r="BB1292" s="4"/>
      <c r="BC1292" s="3" t="s">
        <v>1384</v>
      </c>
      <c r="BD1292" s="4"/>
      <c r="BE1292" s="3" t="s">
        <v>1383</v>
      </c>
    </row>
    <row r="1293" spans="2:57" customFormat="1">
      <c r="B1293" t="str">
        <f>IFERROR(VLOOKUP(E1293,Swadesh!$C$6:$D$212,2,FALSE),"")</f>
        <v/>
      </c>
      <c r="D1293" t="s">
        <v>916</v>
      </c>
      <c r="E1293" s="6" t="s">
        <v>1382</v>
      </c>
      <c r="F1293" s="5">
        <v>22.13</v>
      </c>
      <c r="G1293">
        <f t="shared" si="20"/>
        <v>3</v>
      </c>
      <c r="H1293" s="3" t="s">
        <v>1381</v>
      </c>
      <c r="I1293" s="4" t="s">
        <v>1380</v>
      </c>
      <c r="J1293" s="3" t="s">
        <v>1379</v>
      </c>
      <c r="K1293" s="4"/>
      <c r="L1293" s="3" t="s">
        <v>1378</v>
      </c>
      <c r="M1293" s="4"/>
      <c r="N1293" s="3" t="s">
        <v>1377</v>
      </c>
      <c r="O1293" s="4"/>
      <c r="P1293" t="s">
        <v>907</v>
      </c>
      <c r="Q1293" s="3"/>
      <c r="R1293" s="4"/>
      <c r="S1293" t="s">
        <v>907</v>
      </c>
      <c r="T1293" s="3"/>
      <c r="U1293" s="4"/>
      <c r="V1293" s="3" t="s">
        <v>1376</v>
      </c>
      <c r="W1293" s="4"/>
      <c r="X1293" s="3" t="s">
        <v>1375</v>
      </c>
      <c r="Y1293" s="4"/>
      <c r="Z1293" t="s">
        <v>907</v>
      </c>
      <c r="AA1293" s="3" t="s">
        <v>1374</v>
      </c>
      <c r="AB1293" s="4"/>
      <c r="AC1293" s="3" t="s">
        <v>1373</v>
      </c>
      <c r="AD1293" s="4"/>
      <c r="AE1293" s="3" t="s">
        <v>1372</v>
      </c>
      <c r="AF1293" s="4"/>
      <c r="AG1293" s="3" t="s">
        <v>1371</v>
      </c>
      <c r="AH1293" s="4"/>
      <c r="AI1293" s="3" t="s">
        <v>1370</v>
      </c>
      <c r="AJ1293" s="4" t="s">
        <v>1369</v>
      </c>
      <c r="AK1293" s="3" t="s">
        <v>1368</v>
      </c>
      <c r="AL1293" s="4" t="s">
        <v>1367</v>
      </c>
      <c r="AM1293" s="3" t="s">
        <v>1366</v>
      </c>
      <c r="AN1293" s="4"/>
      <c r="AO1293" s="3" t="s">
        <v>1365</v>
      </c>
      <c r="AP1293" s="4"/>
      <c r="AQ1293" s="3" t="s">
        <v>1364</v>
      </c>
      <c r="AR1293" s="4"/>
      <c r="AS1293" s="3" t="s">
        <v>1363</v>
      </c>
      <c r="AT1293" s="4"/>
      <c r="AU1293" s="3" t="s">
        <v>1362</v>
      </c>
      <c r="AV1293" s="4"/>
      <c r="AW1293" s="3" t="s">
        <v>1361</v>
      </c>
      <c r="AX1293" s="4"/>
      <c r="AY1293" s="3" t="s">
        <v>1360</v>
      </c>
      <c r="AZ1293" s="4"/>
      <c r="BA1293" s="3" t="s">
        <v>1359</v>
      </c>
      <c r="BB1293" s="4"/>
      <c r="BC1293" s="3" t="s">
        <v>1358</v>
      </c>
      <c r="BD1293" s="4"/>
      <c r="BE1293" s="3" t="s">
        <v>1357</v>
      </c>
    </row>
    <row r="1294" spans="2:57" customFormat="1">
      <c r="B1294" t="str">
        <f>IFERROR(VLOOKUP(E1294,Swadesh!$C$6:$D$212,2,FALSE),"")</f>
        <v/>
      </c>
      <c r="D1294" t="s">
        <v>916</v>
      </c>
      <c r="E1294" s="6" t="s">
        <v>1350</v>
      </c>
      <c r="F1294" s="5">
        <v>22.14</v>
      </c>
      <c r="G1294">
        <f t="shared" si="20"/>
        <v>3</v>
      </c>
      <c r="H1294" s="3" t="s">
        <v>1356</v>
      </c>
      <c r="I1294" s="4"/>
      <c r="J1294" s="3" t="s">
        <v>1355</v>
      </c>
      <c r="K1294" s="4" t="s">
        <v>1031</v>
      </c>
      <c r="L1294" s="3" t="s">
        <v>1354</v>
      </c>
      <c r="M1294" s="4"/>
      <c r="N1294" s="3" t="s">
        <v>1353</v>
      </c>
      <c r="O1294" s="4"/>
      <c r="P1294" t="s">
        <v>907</v>
      </c>
      <c r="Q1294" s="3"/>
      <c r="R1294" s="4"/>
      <c r="S1294" t="s">
        <v>907</v>
      </c>
      <c r="T1294" s="3"/>
      <c r="U1294" s="4"/>
      <c r="V1294" s="3" t="s">
        <v>1352</v>
      </c>
      <c r="W1294" s="4"/>
      <c r="X1294" s="3" t="s">
        <v>1351</v>
      </c>
      <c r="Y1294" s="4"/>
      <c r="Z1294" t="s">
        <v>907</v>
      </c>
      <c r="AA1294" s="3"/>
      <c r="AB1294" s="4"/>
      <c r="AC1294" s="3" t="s">
        <v>1350</v>
      </c>
      <c r="AD1294" s="4"/>
      <c r="AE1294" s="3" t="s">
        <v>1349</v>
      </c>
      <c r="AF1294" s="4" t="s">
        <v>1348</v>
      </c>
      <c r="AG1294" s="3" t="s">
        <v>1347</v>
      </c>
      <c r="AH1294" s="4"/>
      <c r="AI1294" s="3" t="s">
        <v>1346</v>
      </c>
      <c r="AJ1294" s="4"/>
      <c r="AK1294" s="3" t="s">
        <v>1345</v>
      </c>
      <c r="AL1294" s="4"/>
      <c r="AM1294" s="3" t="s">
        <v>1344</v>
      </c>
      <c r="AN1294" s="4"/>
      <c r="AO1294" s="3" t="s">
        <v>1343</v>
      </c>
      <c r="AP1294" s="4"/>
      <c r="AQ1294" s="3" t="s">
        <v>1342</v>
      </c>
      <c r="AR1294" s="4"/>
      <c r="AS1294" s="3" t="s">
        <v>1341</v>
      </c>
      <c r="AT1294" s="4"/>
      <c r="AU1294" s="3" t="s">
        <v>1340</v>
      </c>
      <c r="AV1294" s="4"/>
      <c r="AW1294" s="3" t="s">
        <v>1339</v>
      </c>
      <c r="AX1294" s="4"/>
      <c r="AY1294" s="3" t="s">
        <v>1338</v>
      </c>
      <c r="AZ1294" s="4"/>
      <c r="BA1294" s="3" t="s">
        <v>1337</v>
      </c>
      <c r="BB1294" s="4"/>
      <c r="BC1294" s="3" t="s">
        <v>1336</v>
      </c>
      <c r="BD1294" s="4"/>
      <c r="BE1294" s="3" t="s">
        <v>1335</v>
      </c>
    </row>
    <row r="1295" spans="2:57" customFormat="1">
      <c r="B1295" t="str">
        <f>IFERROR(VLOOKUP(E1295,Swadesh!$C$6:$D$212,2,FALSE),"")</f>
        <v/>
      </c>
      <c r="D1295" t="s">
        <v>916</v>
      </c>
      <c r="E1295" s="6" t="s">
        <v>1334</v>
      </c>
      <c r="F1295" s="5">
        <v>22.15</v>
      </c>
      <c r="G1295">
        <f t="shared" si="20"/>
        <v>3</v>
      </c>
      <c r="H1295" s="3" t="s">
        <v>1333</v>
      </c>
      <c r="I1295" s="4"/>
      <c r="J1295" s="3" t="s">
        <v>1332</v>
      </c>
      <c r="K1295" s="4" t="s">
        <v>1331</v>
      </c>
      <c r="L1295" s="3" t="s">
        <v>1330</v>
      </c>
      <c r="M1295" s="4"/>
      <c r="N1295" s="3" t="s">
        <v>1329</v>
      </c>
      <c r="O1295" s="4"/>
      <c r="P1295" t="s">
        <v>907</v>
      </c>
      <c r="Q1295" s="3"/>
      <c r="R1295" s="4"/>
      <c r="S1295" t="s">
        <v>907</v>
      </c>
      <c r="T1295" s="3" t="s">
        <v>1328</v>
      </c>
      <c r="U1295" s="4"/>
      <c r="V1295" s="3" t="s">
        <v>1327</v>
      </c>
      <c r="W1295" s="4"/>
      <c r="X1295" s="3" t="s">
        <v>1326</v>
      </c>
      <c r="Y1295" s="4"/>
      <c r="Z1295" t="s">
        <v>907</v>
      </c>
      <c r="AA1295" s="3" t="s">
        <v>1325</v>
      </c>
      <c r="AB1295" s="4"/>
      <c r="AC1295" s="3" t="s">
        <v>1324</v>
      </c>
      <c r="AD1295" s="4"/>
      <c r="AE1295" s="3" t="s">
        <v>1323</v>
      </c>
      <c r="AF1295" s="4"/>
      <c r="AG1295" s="3" t="s">
        <v>1322</v>
      </c>
      <c r="AH1295" s="4"/>
      <c r="AI1295" s="3" t="s">
        <v>1321</v>
      </c>
      <c r="AJ1295" s="4"/>
      <c r="AK1295" s="3" t="s">
        <v>1320</v>
      </c>
      <c r="AL1295" s="4"/>
      <c r="AM1295" s="3" t="s">
        <v>1319</v>
      </c>
      <c r="AN1295" s="4"/>
      <c r="AO1295" s="3" t="s">
        <v>1318</v>
      </c>
      <c r="AP1295" s="4"/>
      <c r="AQ1295" s="3" t="s">
        <v>1317</v>
      </c>
      <c r="AR1295" s="4"/>
      <c r="AS1295" s="3" t="s">
        <v>1316</v>
      </c>
      <c r="AT1295" s="4"/>
      <c r="AU1295" s="3" t="s">
        <v>1315</v>
      </c>
      <c r="AV1295" s="4"/>
      <c r="AW1295" s="3" t="s">
        <v>1314</v>
      </c>
      <c r="AX1295" s="4"/>
      <c r="AY1295" s="3" t="s">
        <v>1313</v>
      </c>
      <c r="AZ1295" s="4"/>
      <c r="BA1295" s="3" t="s">
        <v>1312</v>
      </c>
      <c r="BB1295" s="4"/>
      <c r="BC1295" s="3" t="s">
        <v>1311</v>
      </c>
      <c r="BD1295" s="4"/>
      <c r="BE1295" s="3" t="s">
        <v>1310</v>
      </c>
    </row>
    <row r="1296" spans="2:57" customFormat="1">
      <c r="B1296" t="str">
        <f>IFERROR(VLOOKUP(E1296,Swadesh!$C$6:$D$212,2,FALSE),"")</f>
        <v/>
      </c>
      <c r="D1296" t="s">
        <v>916</v>
      </c>
      <c r="E1296" s="6" t="s">
        <v>1309</v>
      </c>
      <c r="F1296" s="5">
        <v>22.16</v>
      </c>
      <c r="G1296">
        <f t="shared" si="20"/>
        <v>3</v>
      </c>
      <c r="H1296" s="3" t="s">
        <v>1308</v>
      </c>
      <c r="I1296" s="4"/>
      <c r="J1296" s="3" t="s">
        <v>1307</v>
      </c>
      <c r="K1296" s="4" t="s">
        <v>1306</v>
      </c>
      <c r="L1296" s="3" t="s">
        <v>1305</v>
      </c>
      <c r="M1296" s="4" t="s">
        <v>1304</v>
      </c>
      <c r="N1296" s="3" t="s">
        <v>1303</v>
      </c>
      <c r="O1296" s="4"/>
      <c r="P1296" t="s">
        <v>907</v>
      </c>
      <c r="Q1296" s="3"/>
      <c r="R1296" s="4"/>
      <c r="S1296" t="s">
        <v>907</v>
      </c>
      <c r="T1296" s="3" t="s">
        <v>1302</v>
      </c>
      <c r="U1296" s="4"/>
      <c r="V1296" s="3" t="s">
        <v>1301</v>
      </c>
      <c r="W1296" s="4"/>
      <c r="X1296" s="3" t="s">
        <v>1276</v>
      </c>
      <c r="Y1296" s="4"/>
      <c r="Z1296" t="s">
        <v>907</v>
      </c>
      <c r="AA1296" s="3" t="s">
        <v>1300</v>
      </c>
      <c r="AB1296" s="4"/>
      <c r="AC1296" s="3" t="s">
        <v>1299</v>
      </c>
      <c r="AD1296" s="4"/>
      <c r="AE1296" s="3" t="s">
        <v>1298</v>
      </c>
      <c r="AF1296" s="4"/>
      <c r="AG1296" s="3" t="s">
        <v>1297</v>
      </c>
      <c r="AH1296" s="4"/>
      <c r="AI1296" s="3" t="s">
        <v>1296</v>
      </c>
      <c r="AJ1296" s="4"/>
      <c r="AK1296" s="3" t="s">
        <v>1295</v>
      </c>
      <c r="AL1296" s="4"/>
      <c r="AM1296" s="3" t="s">
        <v>1294</v>
      </c>
      <c r="AN1296" s="4"/>
      <c r="AO1296" s="3" t="s">
        <v>1293</v>
      </c>
      <c r="AP1296" s="4"/>
      <c r="AQ1296" s="3" t="s">
        <v>1292</v>
      </c>
      <c r="AR1296" s="4"/>
      <c r="AS1296" s="3" t="s">
        <v>1291</v>
      </c>
      <c r="AT1296" s="4"/>
      <c r="AU1296" s="3" t="s">
        <v>1290</v>
      </c>
      <c r="AV1296" s="4"/>
      <c r="AW1296" s="3" t="s">
        <v>1289</v>
      </c>
      <c r="AX1296" s="4"/>
      <c r="AY1296" s="3" t="s">
        <v>1288</v>
      </c>
      <c r="AZ1296" s="4"/>
      <c r="BA1296" s="3" t="s">
        <v>1287</v>
      </c>
      <c r="BB1296" s="4"/>
      <c r="BC1296" s="3" t="s">
        <v>1286</v>
      </c>
      <c r="BD1296" s="4"/>
      <c r="BE1296" s="3" t="s">
        <v>1285</v>
      </c>
    </row>
    <row r="1297" spans="2:57" customFormat="1">
      <c r="B1297" t="str">
        <f>IFERROR(VLOOKUP(E1297,Swadesh!$C$6:$D$212,2,FALSE),"")</f>
        <v/>
      </c>
      <c r="D1297" t="s">
        <v>916</v>
      </c>
      <c r="E1297" s="6" t="s">
        <v>1284</v>
      </c>
      <c r="F1297" s="5">
        <v>22.17</v>
      </c>
      <c r="G1297">
        <f t="shared" si="20"/>
        <v>3</v>
      </c>
      <c r="H1297" s="3" t="s">
        <v>1283</v>
      </c>
      <c r="I1297" s="4"/>
      <c r="J1297" s="3" t="s">
        <v>1282</v>
      </c>
      <c r="K1297" s="4" t="s">
        <v>959</v>
      </c>
      <c r="L1297" s="3" t="s">
        <v>1281</v>
      </c>
      <c r="M1297" s="4"/>
      <c r="N1297" s="3" t="s">
        <v>1280</v>
      </c>
      <c r="O1297" s="4"/>
      <c r="P1297" t="s">
        <v>907</v>
      </c>
      <c r="Q1297" s="3"/>
      <c r="R1297" s="4"/>
      <c r="S1297" t="s">
        <v>907</v>
      </c>
      <c r="T1297" s="3" t="s">
        <v>1279</v>
      </c>
      <c r="U1297" s="4"/>
      <c r="V1297" s="3" t="s">
        <v>1278</v>
      </c>
      <c r="W1297" s="4" t="s">
        <v>1277</v>
      </c>
      <c r="X1297" s="3" t="s">
        <v>1276</v>
      </c>
      <c r="Y1297" s="4"/>
      <c r="Z1297" t="s">
        <v>907</v>
      </c>
      <c r="AA1297" s="3" t="s">
        <v>1275</v>
      </c>
      <c r="AB1297" s="4"/>
      <c r="AC1297" s="3" t="s">
        <v>1274</v>
      </c>
      <c r="AD1297" s="4" t="s">
        <v>1273</v>
      </c>
      <c r="AE1297" s="3" t="s">
        <v>1272</v>
      </c>
      <c r="AF1297" s="4" t="s">
        <v>1271</v>
      </c>
      <c r="AG1297" s="3" t="s">
        <v>1270</v>
      </c>
      <c r="AH1297" s="4"/>
      <c r="AI1297" s="3" t="s">
        <v>1269</v>
      </c>
      <c r="AJ1297" s="4"/>
      <c r="AK1297" s="3" t="s">
        <v>1268</v>
      </c>
      <c r="AL1297" s="4"/>
      <c r="AM1297" s="3" t="s">
        <v>1267</v>
      </c>
      <c r="AN1297" s="4"/>
      <c r="AO1297" s="3" t="s">
        <v>1266</v>
      </c>
      <c r="AP1297" s="4"/>
      <c r="AQ1297" s="3" t="s">
        <v>1265</v>
      </c>
      <c r="AR1297" s="4"/>
      <c r="AS1297" s="3" t="s">
        <v>1264</v>
      </c>
      <c r="AT1297" s="4"/>
      <c r="AU1297" s="3" t="s">
        <v>1263</v>
      </c>
      <c r="AV1297" s="4"/>
      <c r="AW1297" s="3" t="s">
        <v>1262</v>
      </c>
      <c r="AX1297" s="4"/>
      <c r="AY1297" s="3" t="s">
        <v>1261</v>
      </c>
      <c r="AZ1297" s="4"/>
      <c r="BA1297" s="3" t="s">
        <v>1260</v>
      </c>
      <c r="BB1297" s="4"/>
      <c r="BC1297" s="3" t="s">
        <v>1259</v>
      </c>
      <c r="BD1297" s="4"/>
      <c r="BE1297" s="3" t="s">
        <v>1258</v>
      </c>
    </row>
    <row r="1298" spans="2:57" customFormat="1">
      <c r="B1298" t="str">
        <f>IFERROR(VLOOKUP(E1298,Swadesh!$C$6:$D$212,2,FALSE),"")</f>
        <v/>
      </c>
      <c r="D1298" t="s">
        <v>916</v>
      </c>
      <c r="E1298" s="6" t="s">
        <v>1257</v>
      </c>
      <c r="F1298" s="5">
        <v>22.18</v>
      </c>
      <c r="G1298">
        <f t="shared" si="20"/>
        <v>3</v>
      </c>
      <c r="H1298" s="3" t="s">
        <v>1256</v>
      </c>
      <c r="I1298" s="7" t="s">
        <v>1255</v>
      </c>
      <c r="J1298" s="3" t="s">
        <v>1254</v>
      </c>
      <c r="K1298" s="4"/>
      <c r="L1298" s="3" t="s">
        <v>1253</v>
      </c>
      <c r="M1298" s="4"/>
      <c r="N1298" s="3" t="s">
        <v>1252</v>
      </c>
      <c r="O1298" s="4"/>
      <c r="P1298" t="s">
        <v>907</v>
      </c>
      <c r="Q1298" s="3"/>
      <c r="R1298" s="4"/>
      <c r="S1298" t="s">
        <v>907</v>
      </c>
      <c r="T1298" s="3" t="s">
        <v>1251</v>
      </c>
      <c r="U1298" s="4"/>
      <c r="V1298" s="3" t="s">
        <v>1250</v>
      </c>
      <c r="W1298" s="4"/>
      <c r="X1298" s="3" t="s">
        <v>1249</v>
      </c>
      <c r="Y1298" s="4"/>
      <c r="Z1298" t="s">
        <v>907</v>
      </c>
      <c r="AA1298" s="3" t="s">
        <v>1248</v>
      </c>
      <c r="AB1298" s="4"/>
      <c r="AC1298" s="3" t="s">
        <v>1247</v>
      </c>
      <c r="AD1298" s="4" t="s">
        <v>1246</v>
      </c>
      <c r="AE1298" s="3" t="s">
        <v>1245</v>
      </c>
      <c r="AF1298" s="4" t="s">
        <v>1244</v>
      </c>
      <c r="AG1298" s="3" t="s">
        <v>1243</v>
      </c>
      <c r="AH1298" s="4"/>
      <c r="AI1298" s="3" t="s">
        <v>1242</v>
      </c>
      <c r="AJ1298" s="4"/>
      <c r="AK1298" s="3" t="s">
        <v>1241</v>
      </c>
      <c r="AL1298" s="4"/>
      <c r="AM1298" s="3" t="s">
        <v>1240</v>
      </c>
      <c r="AN1298" s="4"/>
      <c r="AO1298" s="3" t="s">
        <v>1239</v>
      </c>
      <c r="AP1298" s="4"/>
      <c r="AQ1298" s="3" t="s">
        <v>1238</v>
      </c>
      <c r="AR1298" s="4"/>
      <c r="AS1298" s="3" t="s">
        <v>1237</v>
      </c>
      <c r="AT1298" s="4"/>
      <c r="AU1298" s="3" t="s">
        <v>1236</v>
      </c>
      <c r="AV1298" s="4"/>
      <c r="AW1298" s="3" t="s">
        <v>1235</v>
      </c>
      <c r="AX1298" s="4"/>
      <c r="AY1298" s="3" t="s">
        <v>1234</v>
      </c>
      <c r="AZ1298" s="4"/>
      <c r="BA1298" s="3" t="s">
        <v>1233</v>
      </c>
      <c r="BB1298" s="4"/>
      <c r="BC1298" s="3" t="s">
        <v>1232</v>
      </c>
      <c r="BD1298" s="4"/>
      <c r="BE1298" s="3" t="s">
        <v>1231</v>
      </c>
    </row>
    <row r="1299" spans="2:57" customFormat="1">
      <c r="B1299" t="str">
        <f>IFERROR(VLOOKUP(E1299,Swadesh!$C$6:$D$212,2,FALSE),"")</f>
        <v/>
      </c>
      <c r="D1299" t="s">
        <v>916</v>
      </c>
      <c r="E1299" s="6" t="s">
        <v>1230</v>
      </c>
      <c r="F1299" s="5">
        <v>22.19</v>
      </c>
      <c r="G1299">
        <f t="shared" si="20"/>
        <v>3</v>
      </c>
      <c r="H1299" s="3" t="s">
        <v>1229</v>
      </c>
      <c r="I1299" s="4"/>
      <c r="J1299" s="3" t="s">
        <v>1228</v>
      </c>
      <c r="K1299" s="4" t="s">
        <v>1227</v>
      </c>
      <c r="L1299" s="3" t="s">
        <v>1226</v>
      </c>
      <c r="M1299" s="4"/>
      <c r="N1299" s="3" t="s">
        <v>1225</v>
      </c>
      <c r="O1299" s="4"/>
      <c r="P1299" t="s">
        <v>907</v>
      </c>
      <c r="Q1299" s="3"/>
      <c r="R1299" s="4" t="s">
        <v>1224</v>
      </c>
      <c r="S1299" t="s">
        <v>907</v>
      </c>
      <c r="T1299" s="3" t="s">
        <v>1223</v>
      </c>
      <c r="U1299" s="4"/>
      <c r="V1299" s="3" t="s">
        <v>1222</v>
      </c>
      <c r="W1299" s="4"/>
      <c r="X1299" s="3" t="s">
        <v>1221</v>
      </c>
      <c r="Y1299" s="4"/>
      <c r="Z1299" t="s">
        <v>907</v>
      </c>
      <c r="AA1299" s="3" t="s">
        <v>1220</v>
      </c>
      <c r="AB1299" s="4" t="s">
        <v>1219</v>
      </c>
      <c r="AC1299" s="3" t="s">
        <v>1218</v>
      </c>
      <c r="AD1299" s="4"/>
      <c r="AE1299" s="3" t="s">
        <v>1217</v>
      </c>
      <c r="AF1299" s="4" t="s">
        <v>1216</v>
      </c>
      <c r="AG1299" s="3" t="s">
        <v>1215</v>
      </c>
      <c r="AH1299" s="4"/>
      <c r="AI1299" s="3" t="s">
        <v>1214</v>
      </c>
      <c r="AJ1299" s="4"/>
      <c r="AK1299" s="3" t="s">
        <v>1213</v>
      </c>
      <c r="AL1299" s="4"/>
      <c r="AM1299" s="3" t="s">
        <v>1212</v>
      </c>
      <c r="AN1299" s="4"/>
      <c r="AO1299" s="3" t="s">
        <v>1211</v>
      </c>
      <c r="AP1299" s="4"/>
      <c r="AQ1299" s="3" t="s">
        <v>1210</v>
      </c>
      <c r="AR1299" s="4"/>
      <c r="AS1299" s="3" t="s">
        <v>1209</v>
      </c>
      <c r="AT1299" s="4"/>
      <c r="AU1299" s="3" t="s">
        <v>1208</v>
      </c>
      <c r="AV1299" s="4"/>
      <c r="AW1299" s="3" t="s">
        <v>1207</v>
      </c>
      <c r="AX1299" s="4"/>
      <c r="AY1299" s="3" t="s">
        <v>1206</v>
      </c>
      <c r="AZ1299" s="4"/>
      <c r="BA1299" s="3" t="s">
        <v>1205</v>
      </c>
      <c r="BB1299" s="4"/>
      <c r="BC1299" s="3" t="s">
        <v>1204</v>
      </c>
      <c r="BD1299" s="4"/>
      <c r="BE1299" s="3" t="s">
        <v>1203</v>
      </c>
    </row>
    <row r="1300" spans="2:57" customFormat="1">
      <c r="B1300" t="str">
        <f>IFERROR(VLOOKUP(E1300,Swadesh!$C$6:$D$212,2,FALSE),"")</f>
        <v/>
      </c>
      <c r="D1300" t="s">
        <v>916</v>
      </c>
      <c r="E1300" s="6" t="s">
        <v>1202</v>
      </c>
      <c r="F1300" s="5">
        <v>22.22</v>
      </c>
      <c r="G1300">
        <f t="shared" si="20"/>
        <v>3</v>
      </c>
      <c r="H1300" s="3"/>
      <c r="I1300" s="4"/>
      <c r="J1300" s="3" t="s">
        <v>1201</v>
      </c>
      <c r="K1300" s="4" t="s">
        <v>1200</v>
      </c>
      <c r="L1300" s="3" t="s">
        <v>1199</v>
      </c>
      <c r="M1300" s="4"/>
      <c r="N1300" s="3" t="s">
        <v>1198</v>
      </c>
      <c r="O1300" s="4"/>
      <c r="P1300" t="s">
        <v>907</v>
      </c>
      <c r="Q1300" s="3"/>
      <c r="R1300" s="4"/>
      <c r="S1300" t="s">
        <v>907</v>
      </c>
      <c r="T1300" s="3"/>
      <c r="U1300" s="4"/>
      <c r="V1300" s="3" t="s">
        <v>1197</v>
      </c>
      <c r="W1300" s="4"/>
      <c r="X1300" s="3" t="s">
        <v>1196</v>
      </c>
      <c r="Y1300" s="4"/>
      <c r="Z1300" t="s">
        <v>907</v>
      </c>
      <c r="AA1300" s="3" t="s">
        <v>1195</v>
      </c>
      <c r="AB1300" s="4"/>
      <c r="AC1300" s="3" t="s">
        <v>1194</v>
      </c>
      <c r="AD1300" s="4"/>
      <c r="AE1300" s="3" t="s">
        <v>1193</v>
      </c>
      <c r="AF1300" s="4"/>
      <c r="AG1300" s="3" t="s">
        <v>1192</v>
      </c>
      <c r="AH1300" s="4"/>
      <c r="AI1300" s="3" t="s">
        <v>1191</v>
      </c>
      <c r="AJ1300" s="4"/>
      <c r="AK1300" s="3" t="s">
        <v>1190</v>
      </c>
      <c r="AL1300" s="4"/>
      <c r="AM1300" s="3" t="s">
        <v>1189</v>
      </c>
      <c r="AN1300" s="4"/>
      <c r="AO1300" s="3" t="s">
        <v>1188</v>
      </c>
      <c r="AP1300" s="4"/>
      <c r="AQ1300" s="3" t="s">
        <v>1188</v>
      </c>
      <c r="AR1300" s="4"/>
      <c r="AS1300" s="3" t="s">
        <v>1187</v>
      </c>
      <c r="AT1300" s="4"/>
      <c r="AU1300" s="3" t="s">
        <v>1186</v>
      </c>
      <c r="AV1300" s="4"/>
      <c r="AW1300" s="3" t="s">
        <v>1185</v>
      </c>
      <c r="AX1300" s="4"/>
      <c r="AY1300" s="3" t="s">
        <v>1184</v>
      </c>
      <c r="AZ1300" s="4" t="s">
        <v>1063</v>
      </c>
      <c r="BA1300" s="3" t="s">
        <v>1183</v>
      </c>
      <c r="BB1300" s="4"/>
      <c r="BC1300" s="3" t="s">
        <v>1182</v>
      </c>
      <c r="BD1300" s="4"/>
      <c r="BE1300" s="3" t="s">
        <v>1181</v>
      </c>
    </row>
    <row r="1301" spans="2:57" customFormat="1">
      <c r="B1301" t="str">
        <f>IFERROR(VLOOKUP(E1301,Swadesh!$C$6:$D$212,2,FALSE),"")</f>
        <v/>
      </c>
      <c r="D1301" t="s">
        <v>916</v>
      </c>
      <c r="E1301" s="6" t="s">
        <v>1180</v>
      </c>
      <c r="F1301" s="5">
        <v>22.23</v>
      </c>
      <c r="G1301">
        <f t="shared" si="20"/>
        <v>3</v>
      </c>
      <c r="H1301" s="3" t="s">
        <v>1179</v>
      </c>
      <c r="I1301" s="4" t="s">
        <v>1178</v>
      </c>
      <c r="J1301" s="3" t="s">
        <v>1177</v>
      </c>
      <c r="K1301" s="4" t="s">
        <v>1176</v>
      </c>
      <c r="L1301" s="3" t="s">
        <v>1175</v>
      </c>
      <c r="M1301" s="4"/>
      <c r="N1301" s="3" t="s">
        <v>1174</v>
      </c>
      <c r="O1301" s="4"/>
      <c r="P1301" t="s">
        <v>907</v>
      </c>
      <c r="Q1301" s="3"/>
      <c r="R1301" s="4"/>
      <c r="S1301" t="s">
        <v>907</v>
      </c>
      <c r="T1301" s="3"/>
      <c r="U1301" s="4"/>
      <c r="V1301" s="3" t="s">
        <v>1173</v>
      </c>
      <c r="W1301" s="4"/>
      <c r="X1301" s="3"/>
      <c r="Y1301" s="4"/>
      <c r="Z1301" t="s">
        <v>907</v>
      </c>
      <c r="AA1301" s="3" t="s">
        <v>1172</v>
      </c>
      <c r="AB1301" s="4"/>
      <c r="AC1301" s="3" t="s">
        <v>1171</v>
      </c>
      <c r="AD1301" s="4"/>
      <c r="AE1301" s="3" t="s">
        <v>1170</v>
      </c>
      <c r="AF1301" s="4"/>
      <c r="AG1301" s="3" t="s">
        <v>1169</v>
      </c>
      <c r="AH1301" s="4"/>
      <c r="AI1301" s="3" t="s">
        <v>1168</v>
      </c>
      <c r="AJ1301" s="4"/>
      <c r="AK1301" s="3" t="s">
        <v>1167</v>
      </c>
      <c r="AL1301" s="4"/>
      <c r="AM1301" s="3" t="s">
        <v>1166</v>
      </c>
      <c r="AN1301" s="4"/>
      <c r="AO1301" s="3" t="s">
        <v>1165</v>
      </c>
      <c r="AP1301" s="4"/>
      <c r="AQ1301" s="3" t="s">
        <v>1164</v>
      </c>
      <c r="AR1301" s="4"/>
      <c r="AS1301" s="3" t="s">
        <v>1163</v>
      </c>
      <c r="AT1301" s="4"/>
      <c r="AU1301" s="3" t="s">
        <v>1162</v>
      </c>
      <c r="AV1301" s="4"/>
      <c r="AW1301" s="3" t="s">
        <v>1161</v>
      </c>
      <c r="AX1301" s="4"/>
      <c r="AY1301" s="3" t="s">
        <v>1160</v>
      </c>
      <c r="AZ1301" s="4" t="s">
        <v>1037</v>
      </c>
      <c r="BA1301" s="3" t="s">
        <v>1159</v>
      </c>
      <c r="BB1301" s="4"/>
      <c r="BC1301" s="3" t="s">
        <v>1158</v>
      </c>
      <c r="BD1301" s="4"/>
      <c r="BE1301" s="3" t="s">
        <v>1157</v>
      </c>
    </row>
    <row r="1302" spans="2:57" customFormat="1">
      <c r="B1302" t="str">
        <f>IFERROR(VLOOKUP(E1302,Swadesh!$C$6:$D$212,2,FALSE),"")</f>
        <v/>
      </c>
      <c r="D1302" t="s">
        <v>916</v>
      </c>
      <c r="E1302" s="6" t="s">
        <v>1156</v>
      </c>
      <c r="F1302" s="5">
        <v>22.24</v>
      </c>
      <c r="G1302">
        <f t="shared" si="20"/>
        <v>3</v>
      </c>
      <c r="H1302" s="3" t="s">
        <v>1155</v>
      </c>
      <c r="I1302" s="4"/>
      <c r="J1302" s="3" t="s">
        <v>1154</v>
      </c>
      <c r="K1302" s="4"/>
      <c r="L1302" s="3" t="s">
        <v>1153</v>
      </c>
      <c r="M1302" s="4"/>
      <c r="N1302" s="3" t="s">
        <v>1152</v>
      </c>
      <c r="O1302" s="4"/>
      <c r="P1302" t="s">
        <v>907</v>
      </c>
      <c r="Q1302" s="3"/>
      <c r="R1302" s="4"/>
      <c r="S1302" t="s">
        <v>907</v>
      </c>
      <c r="T1302" s="3"/>
      <c r="U1302" s="4"/>
      <c r="V1302" s="3" t="s">
        <v>1151</v>
      </c>
      <c r="W1302" s="4"/>
      <c r="X1302" s="3" t="s">
        <v>1150</v>
      </c>
      <c r="Y1302" s="4"/>
      <c r="Z1302" t="s">
        <v>907</v>
      </c>
      <c r="AA1302" s="3" t="s">
        <v>1149</v>
      </c>
      <c r="AB1302" s="4"/>
      <c r="AC1302" s="3" t="s">
        <v>1148</v>
      </c>
      <c r="AD1302" s="4"/>
      <c r="AE1302" s="3" t="s">
        <v>1147</v>
      </c>
      <c r="AF1302" s="4"/>
      <c r="AG1302" s="3" t="s">
        <v>1146</v>
      </c>
      <c r="AH1302" s="4"/>
      <c r="AI1302" s="3" t="s">
        <v>1145</v>
      </c>
      <c r="AJ1302" s="4"/>
      <c r="AK1302" s="3" t="s">
        <v>1144</v>
      </c>
      <c r="AL1302" s="4"/>
      <c r="AM1302" s="3" t="s">
        <v>1143</v>
      </c>
      <c r="AN1302" s="4"/>
      <c r="AO1302" s="3" t="s">
        <v>1142</v>
      </c>
      <c r="AP1302" s="4"/>
      <c r="AQ1302" s="3" t="s">
        <v>1141</v>
      </c>
      <c r="AR1302" s="4"/>
      <c r="AS1302" s="3" t="s">
        <v>1140</v>
      </c>
      <c r="AT1302" s="4"/>
      <c r="AU1302" s="3" t="s">
        <v>1139</v>
      </c>
      <c r="AV1302" s="4"/>
      <c r="AW1302" s="3" t="s">
        <v>1138</v>
      </c>
      <c r="AX1302" s="4" t="s">
        <v>1137</v>
      </c>
      <c r="AY1302" s="3" t="s">
        <v>1136</v>
      </c>
      <c r="AZ1302" s="4"/>
      <c r="BA1302" s="3" t="s">
        <v>1135</v>
      </c>
      <c r="BB1302" s="4"/>
      <c r="BC1302" s="3" t="s">
        <v>1134</v>
      </c>
      <c r="BD1302" s="4"/>
      <c r="BE1302" s="3" t="s">
        <v>1133</v>
      </c>
    </row>
    <row r="1303" spans="2:57" customFormat="1">
      <c r="B1303" t="str">
        <f>IFERROR(VLOOKUP(E1303,Swadesh!$C$6:$D$212,2,FALSE),"")</f>
        <v/>
      </c>
      <c r="D1303" t="s">
        <v>916</v>
      </c>
      <c r="E1303" s="6" t="s">
        <v>1132</v>
      </c>
      <c r="F1303" s="5">
        <v>22.26</v>
      </c>
      <c r="G1303">
        <f t="shared" si="20"/>
        <v>3</v>
      </c>
      <c r="H1303" s="3" t="s">
        <v>1131</v>
      </c>
      <c r="I1303" s="4"/>
      <c r="J1303" s="3" t="s">
        <v>1130</v>
      </c>
      <c r="K1303" s="4" t="s">
        <v>1129</v>
      </c>
      <c r="L1303" s="3" t="s">
        <v>1128</v>
      </c>
      <c r="M1303" s="4"/>
      <c r="N1303" s="3" t="s">
        <v>1127</v>
      </c>
      <c r="O1303" s="4"/>
      <c r="P1303" t="s">
        <v>907</v>
      </c>
      <c r="Q1303" s="3"/>
      <c r="R1303" s="4"/>
      <c r="S1303" t="s">
        <v>907</v>
      </c>
      <c r="T1303" s="3"/>
      <c r="U1303" s="4" t="s">
        <v>1126</v>
      </c>
      <c r="V1303" s="3" t="s">
        <v>1125</v>
      </c>
      <c r="W1303" s="4"/>
      <c r="X1303" s="3" t="s">
        <v>1124</v>
      </c>
      <c r="Y1303" s="4"/>
      <c r="Z1303" t="s">
        <v>907</v>
      </c>
      <c r="AA1303" s="3" t="s">
        <v>1123</v>
      </c>
      <c r="AB1303" s="4"/>
      <c r="AC1303" s="3" t="s">
        <v>1122</v>
      </c>
      <c r="AD1303" s="4"/>
      <c r="AE1303" s="3" t="s">
        <v>1121</v>
      </c>
      <c r="AF1303" s="4" t="s">
        <v>1120</v>
      </c>
      <c r="AG1303" s="3" t="s">
        <v>1119</v>
      </c>
      <c r="AH1303" s="4"/>
      <c r="AI1303" s="3" t="s">
        <v>1118</v>
      </c>
      <c r="AJ1303" s="4"/>
      <c r="AK1303" s="3" t="s">
        <v>1117</v>
      </c>
      <c r="AL1303" s="4"/>
      <c r="AM1303" s="3" t="s">
        <v>1116</v>
      </c>
      <c r="AN1303" s="4"/>
      <c r="AO1303" s="3" t="s">
        <v>1115</v>
      </c>
      <c r="AP1303" s="4"/>
      <c r="AQ1303" s="3" t="s">
        <v>1115</v>
      </c>
      <c r="AR1303" s="4"/>
      <c r="AS1303" s="3" t="s">
        <v>1114</v>
      </c>
      <c r="AT1303" s="4"/>
      <c r="AU1303" s="3" t="s">
        <v>1113</v>
      </c>
      <c r="AV1303" s="4"/>
      <c r="AW1303" s="3" t="s">
        <v>1112</v>
      </c>
      <c r="AX1303" s="4"/>
      <c r="AY1303" s="3" t="s">
        <v>1111</v>
      </c>
      <c r="AZ1303" s="4"/>
      <c r="BA1303" s="3" t="s">
        <v>1110</v>
      </c>
      <c r="BB1303" s="4"/>
      <c r="BC1303" s="3" t="s">
        <v>1109</v>
      </c>
      <c r="BD1303" s="4"/>
      <c r="BE1303" s="3" t="s">
        <v>1108</v>
      </c>
    </row>
    <row r="1304" spans="2:57" customFormat="1">
      <c r="B1304" t="str">
        <f>IFERROR(VLOOKUP(E1304,Swadesh!$C$6:$D$212,2,FALSE),"")</f>
        <v/>
      </c>
      <c r="D1304" t="s">
        <v>916</v>
      </c>
      <c r="E1304" s="6" t="s">
        <v>1107</v>
      </c>
      <c r="F1304" s="5">
        <v>22.31</v>
      </c>
      <c r="G1304">
        <f t="shared" si="20"/>
        <v>3</v>
      </c>
      <c r="H1304" s="3" t="s">
        <v>1106</v>
      </c>
      <c r="I1304" s="4"/>
      <c r="J1304" s="3" t="s">
        <v>1105</v>
      </c>
      <c r="K1304" s="4"/>
      <c r="L1304" s="3" t="s">
        <v>1104</v>
      </c>
      <c r="M1304" s="4"/>
      <c r="N1304" s="3" t="s">
        <v>1103</v>
      </c>
      <c r="O1304" s="4"/>
      <c r="P1304" t="s">
        <v>907</v>
      </c>
      <c r="Q1304" s="3"/>
      <c r="R1304" s="4"/>
      <c r="S1304" t="s">
        <v>907</v>
      </c>
      <c r="T1304" s="3"/>
      <c r="U1304" s="4"/>
      <c r="V1304" s="3" t="s">
        <v>1102</v>
      </c>
      <c r="W1304" s="4"/>
      <c r="X1304" s="3" t="s">
        <v>1101</v>
      </c>
      <c r="Y1304" s="4"/>
      <c r="Z1304" t="s">
        <v>907</v>
      </c>
      <c r="AA1304" s="3" t="s">
        <v>1100</v>
      </c>
      <c r="AB1304" s="4"/>
      <c r="AC1304" s="3" t="s">
        <v>1099</v>
      </c>
      <c r="AD1304" s="4"/>
      <c r="AE1304" s="3" t="s">
        <v>1098</v>
      </c>
      <c r="AF1304" s="4"/>
      <c r="AG1304" s="3" t="s">
        <v>1097</v>
      </c>
      <c r="AH1304" s="4"/>
      <c r="AI1304" s="3" t="s">
        <v>1096</v>
      </c>
      <c r="AJ1304" s="4"/>
      <c r="AK1304" s="3" t="s">
        <v>1095</v>
      </c>
      <c r="AL1304" s="4"/>
      <c r="AM1304" s="3" t="s">
        <v>1094</v>
      </c>
      <c r="AN1304" s="4"/>
      <c r="AO1304" s="3" t="s">
        <v>1093</v>
      </c>
      <c r="AP1304" s="4"/>
      <c r="AQ1304" s="3" t="s">
        <v>1092</v>
      </c>
      <c r="AR1304" s="4"/>
      <c r="AS1304" s="3" t="s">
        <v>1091</v>
      </c>
      <c r="AT1304" s="4"/>
      <c r="AU1304" s="3" t="s">
        <v>1090</v>
      </c>
      <c r="AV1304" s="4"/>
      <c r="AW1304" s="3" t="s">
        <v>1089</v>
      </c>
      <c r="AX1304" s="4"/>
      <c r="AY1304" s="3" t="s">
        <v>1088</v>
      </c>
      <c r="AZ1304" s="4"/>
      <c r="BA1304" s="3" t="s">
        <v>1087</v>
      </c>
      <c r="BB1304" s="4"/>
      <c r="BC1304" s="3" t="s">
        <v>1086</v>
      </c>
      <c r="BD1304" s="4"/>
      <c r="BE1304" s="3" t="s">
        <v>1085</v>
      </c>
    </row>
    <row r="1305" spans="2:57" customFormat="1">
      <c r="B1305" t="str">
        <f>IFERROR(VLOOKUP(E1305,Swadesh!$C$6:$D$212,2,FALSE),"")</f>
        <v/>
      </c>
      <c r="D1305" t="s">
        <v>916</v>
      </c>
      <c r="E1305" s="6" t="s">
        <v>1084</v>
      </c>
      <c r="F1305" s="5">
        <v>22.32</v>
      </c>
      <c r="G1305">
        <f t="shared" si="20"/>
        <v>3</v>
      </c>
      <c r="H1305" s="3" t="s">
        <v>1083</v>
      </c>
      <c r="I1305" s="4" t="s">
        <v>1082</v>
      </c>
      <c r="J1305" s="3" t="s">
        <v>1081</v>
      </c>
      <c r="K1305" s="4"/>
      <c r="L1305" s="3" t="s">
        <v>1080</v>
      </c>
      <c r="M1305" s="4"/>
      <c r="N1305" s="3" t="s">
        <v>1079</v>
      </c>
      <c r="O1305" s="4"/>
      <c r="P1305" t="s">
        <v>907</v>
      </c>
      <c r="Q1305" s="3"/>
      <c r="R1305" s="4"/>
      <c r="S1305" t="s">
        <v>907</v>
      </c>
      <c r="T1305" s="3"/>
      <c r="U1305" s="4"/>
      <c r="V1305" s="3" t="s">
        <v>1078</v>
      </c>
      <c r="W1305" s="4"/>
      <c r="X1305" s="3" t="s">
        <v>1077</v>
      </c>
      <c r="Y1305" s="4"/>
      <c r="Z1305" t="s">
        <v>907</v>
      </c>
      <c r="AA1305" s="3" t="s">
        <v>1076</v>
      </c>
      <c r="AB1305" s="4"/>
      <c r="AC1305" s="3" t="s">
        <v>1075</v>
      </c>
      <c r="AD1305" s="4"/>
      <c r="AE1305" s="3" t="s">
        <v>1074</v>
      </c>
      <c r="AF1305" s="4"/>
      <c r="AG1305" s="3" t="s">
        <v>1073</v>
      </c>
      <c r="AH1305" s="4"/>
      <c r="AI1305" s="3" t="s">
        <v>1072</v>
      </c>
      <c r="AJ1305" s="4"/>
      <c r="AK1305" s="3" t="s">
        <v>1071</v>
      </c>
      <c r="AL1305" s="4"/>
      <c r="AM1305" s="3" t="s">
        <v>1070</v>
      </c>
      <c r="AN1305" s="4"/>
      <c r="AO1305" s="3" t="s">
        <v>1069</v>
      </c>
      <c r="AP1305" s="4"/>
      <c r="AQ1305" s="3" t="s">
        <v>1068</v>
      </c>
      <c r="AR1305" s="4"/>
      <c r="AS1305" s="3" t="s">
        <v>1067</v>
      </c>
      <c r="AT1305" s="4"/>
      <c r="AU1305" s="3" t="s">
        <v>1066</v>
      </c>
      <c r="AV1305" s="4"/>
      <c r="AW1305" s="3" t="s">
        <v>1065</v>
      </c>
      <c r="AX1305" s="4"/>
      <c r="AY1305" s="3" t="s">
        <v>1064</v>
      </c>
      <c r="AZ1305" s="4" t="s">
        <v>1063</v>
      </c>
      <c r="BA1305" s="3" t="s">
        <v>1062</v>
      </c>
      <c r="BB1305" s="4"/>
      <c r="BC1305" s="3" t="s">
        <v>1061</v>
      </c>
      <c r="BD1305" s="4"/>
      <c r="BE1305" s="3" t="s">
        <v>1060</v>
      </c>
    </row>
    <row r="1306" spans="2:57" customFormat="1">
      <c r="B1306" t="str">
        <f>IFERROR(VLOOKUP(E1306,Swadesh!$C$6:$D$212,2,FALSE),"")</f>
        <v/>
      </c>
      <c r="D1306" t="s">
        <v>916</v>
      </c>
      <c r="E1306" s="6" t="s">
        <v>1059</v>
      </c>
      <c r="F1306" s="5">
        <v>22.35</v>
      </c>
      <c r="G1306">
        <f t="shared" si="20"/>
        <v>3</v>
      </c>
      <c r="H1306" s="3" t="s">
        <v>1058</v>
      </c>
      <c r="I1306" s="4"/>
      <c r="J1306" s="3" t="s">
        <v>1057</v>
      </c>
      <c r="K1306" s="4"/>
      <c r="L1306" s="3" t="s">
        <v>1056</v>
      </c>
      <c r="M1306" s="4"/>
      <c r="N1306" s="3" t="s">
        <v>1055</v>
      </c>
      <c r="O1306" s="4"/>
      <c r="P1306" t="s">
        <v>907</v>
      </c>
      <c r="Q1306" s="3"/>
      <c r="R1306" s="4"/>
      <c r="S1306" t="s">
        <v>907</v>
      </c>
      <c r="T1306" s="3"/>
      <c r="U1306" s="4"/>
      <c r="V1306" s="3" t="s">
        <v>1054</v>
      </c>
      <c r="W1306" s="4"/>
      <c r="X1306" s="3" t="s">
        <v>1053</v>
      </c>
      <c r="Y1306" s="4"/>
      <c r="Z1306" t="s">
        <v>907</v>
      </c>
      <c r="AA1306" s="3" t="s">
        <v>1052</v>
      </c>
      <c r="AB1306" s="4" t="s">
        <v>1051</v>
      </c>
      <c r="AC1306" s="3" t="s">
        <v>1050</v>
      </c>
      <c r="AD1306" s="4"/>
      <c r="AE1306" s="3" t="s">
        <v>1049</v>
      </c>
      <c r="AF1306" s="4" t="s">
        <v>1048</v>
      </c>
      <c r="AG1306" s="3" t="s">
        <v>1047</v>
      </c>
      <c r="AH1306" s="4"/>
      <c r="AI1306" s="3" t="s">
        <v>1046</v>
      </c>
      <c r="AJ1306" s="4"/>
      <c r="AK1306" s="3" t="s">
        <v>1045</v>
      </c>
      <c r="AL1306" s="4"/>
      <c r="AM1306" s="3" t="s">
        <v>1044</v>
      </c>
      <c r="AN1306" s="4"/>
      <c r="AO1306" s="3" t="s">
        <v>1043</v>
      </c>
      <c r="AP1306" s="4"/>
      <c r="AQ1306" s="3" t="s">
        <v>1042</v>
      </c>
      <c r="AR1306" s="4"/>
      <c r="AS1306" s="3" t="s">
        <v>1041</v>
      </c>
      <c r="AT1306" s="4"/>
      <c r="AU1306" s="3" t="s">
        <v>1040</v>
      </c>
      <c r="AV1306" s="4"/>
      <c r="AW1306" s="3" t="s">
        <v>1039</v>
      </c>
      <c r="AX1306" s="4"/>
      <c r="AY1306" s="3" t="s">
        <v>1038</v>
      </c>
      <c r="AZ1306" s="4" t="s">
        <v>1037</v>
      </c>
      <c r="BA1306" s="3" t="s">
        <v>1036</v>
      </c>
      <c r="BB1306" s="4"/>
      <c r="BC1306" s="3" t="s">
        <v>1035</v>
      </c>
      <c r="BD1306" s="4"/>
      <c r="BE1306" s="3" t="s">
        <v>1034</v>
      </c>
    </row>
    <row r="1307" spans="2:57" customFormat="1">
      <c r="B1307" t="str">
        <f>IFERROR(VLOOKUP(E1307,Swadesh!$C$6:$D$212,2,FALSE),"")</f>
        <v/>
      </c>
      <c r="D1307" t="s">
        <v>916</v>
      </c>
      <c r="E1307" s="6" t="s">
        <v>1021</v>
      </c>
      <c r="F1307" s="5">
        <v>22.37</v>
      </c>
      <c r="G1307">
        <f t="shared" si="20"/>
        <v>3</v>
      </c>
      <c r="H1307" s="3" t="s">
        <v>1033</v>
      </c>
      <c r="I1307" s="4"/>
      <c r="J1307" s="3" t="s">
        <v>1032</v>
      </c>
      <c r="K1307" s="4" t="s">
        <v>1031</v>
      </c>
      <c r="L1307" s="3" t="s">
        <v>1030</v>
      </c>
      <c r="M1307" s="4"/>
      <c r="N1307" s="3" t="s">
        <v>1029</v>
      </c>
      <c r="O1307" s="4"/>
      <c r="P1307" t="s">
        <v>907</v>
      </c>
      <c r="Q1307" s="3"/>
      <c r="R1307" s="4"/>
      <c r="S1307" t="s">
        <v>907</v>
      </c>
      <c r="T1307" s="3"/>
      <c r="U1307" s="4"/>
      <c r="V1307" s="3" t="s">
        <v>1028</v>
      </c>
      <c r="W1307" s="4"/>
      <c r="X1307" s="3" t="s">
        <v>1027</v>
      </c>
      <c r="Y1307" s="4"/>
      <c r="Z1307" t="s">
        <v>907</v>
      </c>
      <c r="AA1307" s="3" t="s">
        <v>1026</v>
      </c>
      <c r="AB1307" s="4" t="s">
        <v>1025</v>
      </c>
      <c r="AC1307" s="3" t="s">
        <v>1024</v>
      </c>
      <c r="AD1307" s="4"/>
      <c r="AE1307" s="3"/>
      <c r="AF1307" s="4"/>
      <c r="AG1307" s="3" t="s">
        <v>1023</v>
      </c>
      <c r="AH1307" s="4"/>
      <c r="AI1307" s="3" t="s">
        <v>1022</v>
      </c>
      <c r="AJ1307" s="4"/>
      <c r="AK1307" s="3" t="s">
        <v>1021</v>
      </c>
      <c r="AL1307" s="4"/>
      <c r="AM1307" s="3" t="s">
        <v>1020</v>
      </c>
      <c r="AN1307" s="4"/>
      <c r="AO1307" s="3" t="s">
        <v>1019</v>
      </c>
      <c r="AP1307" s="4"/>
      <c r="AQ1307" s="3" t="s">
        <v>1018</v>
      </c>
      <c r="AR1307" s="4"/>
      <c r="AS1307" s="3" t="s">
        <v>923</v>
      </c>
      <c r="AT1307" s="4"/>
      <c r="AU1307" s="3" t="s">
        <v>1017</v>
      </c>
      <c r="AV1307" s="4"/>
      <c r="AW1307" s="3" t="s">
        <v>1016</v>
      </c>
      <c r="AX1307" s="4"/>
      <c r="AY1307" s="3" t="s">
        <v>1015</v>
      </c>
      <c r="AZ1307" s="4"/>
      <c r="BA1307" s="3" t="s">
        <v>1014</v>
      </c>
      <c r="BB1307" s="4"/>
      <c r="BC1307" s="3" t="s">
        <v>1013</v>
      </c>
      <c r="BD1307" s="4"/>
      <c r="BE1307" s="3" t="s">
        <v>1012</v>
      </c>
    </row>
    <row r="1308" spans="2:57" customFormat="1">
      <c r="B1308" t="str">
        <f>IFERROR(VLOOKUP(E1308,Swadesh!$C$6:$D$212,2,FALSE),"")</f>
        <v/>
      </c>
      <c r="D1308" t="s">
        <v>916</v>
      </c>
      <c r="E1308" s="6" t="s">
        <v>1011</v>
      </c>
      <c r="F1308" s="5">
        <v>22.42</v>
      </c>
      <c r="G1308">
        <f t="shared" si="20"/>
        <v>3</v>
      </c>
      <c r="H1308" s="3" t="s">
        <v>1010</v>
      </c>
      <c r="I1308" s="4"/>
      <c r="J1308" s="3" t="s">
        <v>1009</v>
      </c>
      <c r="K1308" s="4" t="s">
        <v>959</v>
      </c>
      <c r="L1308" s="3" t="s">
        <v>1008</v>
      </c>
      <c r="M1308" s="4"/>
      <c r="N1308" s="3" t="s">
        <v>1007</v>
      </c>
      <c r="O1308" s="4"/>
      <c r="P1308" t="s">
        <v>907</v>
      </c>
      <c r="Q1308" s="3"/>
      <c r="R1308" s="4"/>
      <c r="S1308" t="s">
        <v>907</v>
      </c>
      <c r="T1308" s="3"/>
      <c r="U1308" s="4"/>
      <c r="V1308" s="3" t="s">
        <v>1006</v>
      </c>
      <c r="W1308" s="4"/>
      <c r="X1308" s="3" t="s">
        <v>1005</v>
      </c>
      <c r="Y1308" s="4"/>
      <c r="Z1308" t="s">
        <v>907</v>
      </c>
      <c r="AA1308" s="3" t="s">
        <v>1004</v>
      </c>
      <c r="AB1308" s="4"/>
      <c r="AC1308" s="3" t="s">
        <v>1003</v>
      </c>
      <c r="AD1308" s="4" t="s">
        <v>1002</v>
      </c>
      <c r="AE1308" s="3" t="s">
        <v>1001</v>
      </c>
      <c r="AF1308" s="4"/>
      <c r="AG1308" s="3" t="s">
        <v>1000</v>
      </c>
      <c r="AH1308" s="4"/>
      <c r="AI1308" s="3" t="s">
        <v>999</v>
      </c>
      <c r="AJ1308" s="4"/>
      <c r="AK1308" s="3" t="s">
        <v>998</v>
      </c>
      <c r="AL1308" s="4"/>
      <c r="AM1308" s="3" t="s">
        <v>997</v>
      </c>
      <c r="AN1308" s="4"/>
      <c r="AO1308" s="3" t="s">
        <v>996</v>
      </c>
      <c r="AP1308" s="4"/>
      <c r="AQ1308" s="3" t="s">
        <v>995</v>
      </c>
      <c r="AR1308" s="4" t="s">
        <v>994</v>
      </c>
      <c r="AS1308" s="3" t="s">
        <v>993</v>
      </c>
      <c r="AT1308" s="4"/>
      <c r="AU1308" s="3" t="s">
        <v>992</v>
      </c>
      <c r="AV1308" s="4"/>
      <c r="AW1308" s="3" t="s">
        <v>991</v>
      </c>
      <c r="AX1308" s="4"/>
      <c r="AY1308" s="3" t="s">
        <v>990</v>
      </c>
      <c r="AZ1308" s="4"/>
      <c r="BA1308" s="3" t="s">
        <v>989</v>
      </c>
      <c r="BB1308" s="4"/>
      <c r="BC1308" s="3" t="s">
        <v>988</v>
      </c>
      <c r="BD1308" s="4"/>
      <c r="BE1308" s="3" t="s">
        <v>987</v>
      </c>
    </row>
    <row r="1309" spans="2:57" customFormat="1">
      <c r="B1309" t="str">
        <f>IFERROR(VLOOKUP(E1309,Swadesh!$C$6:$D$212,2,FALSE),"")</f>
        <v/>
      </c>
      <c r="D1309" t="s">
        <v>916</v>
      </c>
      <c r="E1309" s="6" t="s">
        <v>986</v>
      </c>
      <c r="F1309" s="5">
        <v>22.43</v>
      </c>
      <c r="G1309">
        <f t="shared" si="20"/>
        <v>3</v>
      </c>
      <c r="H1309" s="3" t="s">
        <v>985</v>
      </c>
      <c r="I1309" s="4"/>
      <c r="J1309" s="3" t="s">
        <v>984</v>
      </c>
      <c r="K1309" s="4" t="s">
        <v>983</v>
      </c>
      <c r="L1309" s="3" t="s">
        <v>982</v>
      </c>
      <c r="M1309" s="4"/>
      <c r="N1309" s="3" t="s">
        <v>981</v>
      </c>
      <c r="O1309" s="4"/>
      <c r="P1309" t="s">
        <v>907</v>
      </c>
      <c r="Q1309" s="3"/>
      <c r="R1309" s="4"/>
      <c r="S1309" t="s">
        <v>907</v>
      </c>
      <c r="T1309" s="3"/>
      <c r="U1309" s="4"/>
      <c r="V1309" s="3" t="s">
        <v>980</v>
      </c>
      <c r="W1309" s="4"/>
      <c r="X1309" s="3" t="s">
        <v>979</v>
      </c>
      <c r="Y1309" s="4"/>
      <c r="Z1309" t="s">
        <v>907</v>
      </c>
      <c r="AA1309" s="3"/>
      <c r="AB1309" s="4"/>
      <c r="AC1309" s="3" t="s">
        <v>978</v>
      </c>
      <c r="AD1309" s="4"/>
      <c r="AE1309" s="3" t="s">
        <v>977</v>
      </c>
      <c r="AF1309" s="4"/>
      <c r="AG1309" s="3" t="s">
        <v>976</v>
      </c>
      <c r="AH1309" s="4"/>
      <c r="AI1309" s="3" t="s">
        <v>975</v>
      </c>
      <c r="AJ1309" s="4"/>
      <c r="AK1309" s="3" t="s">
        <v>974</v>
      </c>
      <c r="AL1309" s="4" t="s">
        <v>973</v>
      </c>
      <c r="AM1309" s="3" t="s">
        <v>972</v>
      </c>
      <c r="AN1309" s="4"/>
      <c r="AO1309" s="3" t="s">
        <v>971</v>
      </c>
      <c r="AP1309" s="4"/>
      <c r="AQ1309" s="3" t="s">
        <v>970</v>
      </c>
      <c r="AR1309" s="4"/>
      <c r="AS1309" s="3" t="s">
        <v>969</v>
      </c>
      <c r="AT1309" s="4"/>
      <c r="AU1309" s="3" t="s">
        <v>968</v>
      </c>
      <c r="AV1309" s="4"/>
      <c r="AW1309" s="3" t="s">
        <v>967</v>
      </c>
      <c r="AX1309" s="4"/>
      <c r="AY1309" s="3" t="s">
        <v>966</v>
      </c>
      <c r="AZ1309" s="4" t="s">
        <v>965</v>
      </c>
      <c r="BA1309" s="3" t="s">
        <v>964</v>
      </c>
      <c r="BB1309" s="4"/>
      <c r="BC1309" s="3" t="s">
        <v>963</v>
      </c>
      <c r="BD1309" s="4"/>
      <c r="BE1309" s="3" t="s">
        <v>962</v>
      </c>
    </row>
    <row r="1310" spans="2:57" customFormat="1">
      <c r="B1310" t="str">
        <f>IFERROR(VLOOKUP(E1310,Swadesh!$C$6:$D$212,2,FALSE),"")</f>
        <v/>
      </c>
      <c r="D1310" t="s">
        <v>916</v>
      </c>
      <c r="E1310" s="6" t="s">
        <v>961</v>
      </c>
      <c r="F1310" s="5">
        <v>22.44</v>
      </c>
      <c r="G1310">
        <f t="shared" si="20"/>
        <v>3</v>
      </c>
      <c r="H1310" s="3"/>
      <c r="I1310" s="4"/>
      <c r="J1310" s="3" t="s">
        <v>960</v>
      </c>
      <c r="K1310" s="4" t="s">
        <v>959</v>
      </c>
      <c r="L1310" s="3" t="s">
        <v>958</v>
      </c>
      <c r="M1310" s="4"/>
      <c r="N1310" s="3" t="s">
        <v>957</v>
      </c>
      <c r="O1310" s="4"/>
      <c r="P1310" t="s">
        <v>907</v>
      </c>
      <c r="Q1310" s="3"/>
      <c r="R1310" s="4"/>
      <c r="S1310" t="s">
        <v>907</v>
      </c>
      <c r="T1310" s="3"/>
      <c r="U1310" s="4"/>
      <c r="V1310" s="3"/>
      <c r="W1310" s="4"/>
      <c r="X1310" s="3"/>
      <c r="Y1310" s="4"/>
      <c r="Z1310" t="s">
        <v>907</v>
      </c>
      <c r="AA1310" s="3" t="s">
        <v>956</v>
      </c>
      <c r="AB1310" s="4"/>
      <c r="AC1310" s="3" t="s">
        <v>955</v>
      </c>
      <c r="AD1310" s="4"/>
      <c r="AE1310" s="3" t="s">
        <v>954</v>
      </c>
      <c r="AF1310" s="4"/>
      <c r="AG1310" s="3" t="s">
        <v>953</v>
      </c>
      <c r="AH1310" s="4"/>
      <c r="AI1310" s="3" t="s">
        <v>952</v>
      </c>
      <c r="AJ1310" s="4" t="s">
        <v>951</v>
      </c>
      <c r="AK1310" s="3" t="s">
        <v>950</v>
      </c>
      <c r="AL1310" s="4"/>
      <c r="AM1310" s="3" t="s">
        <v>949</v>
      </c>
      <c r="AN1310" s="4"/>
      <c r="AO1310" s="3" t="s">
        <v>948</v>
      </c>
      <c r="AP1310" s="4"/>
      <c r="AQ1310" s="3" t="s">
        <v>947</v>
      </c>
      <c r="AR1310" s="4"/>
      <c r="AS1310" s="3" t="s">
        <v>923</v>
      </c>
      <c r="AT1310" s="4"/>
      <c r="AU1310" s="3" t="s">
        <v>946</v>
      </c>
      <c r="AV1310" s="4"/>
      <c r="AW1310" s="3" t="s">
        <v>945</v>
      </c>
      <c r="AX1310" s="4"/>
      <c r="AY1310" s="3" t="s">
        <v>944</v>
      </c>
      <c r="AZ1310" s="4"/>
      <c r="BA1310" s="3" t="s">
        <v>943</v>
      </c>
      <c r="BB1310" s="4"/>
      <c r="BC1310" s="3" t="s">
        <v>942</v>
      </c>
      <c r="BD1310" s="4"/>
      <c r="BE1310" s="3" t="s">
        <v>941</v>
      </c>
    </row>
    <row r="1311" spans="2:57" customFormat="1">
      <c r="B1311" t="str">
        <f>IFERROR(VLOOKUP(E1311,Swadesh!$C$6:$D$212,2,FALSE),"")</f>
        <v/>
      </c>
      <c r="D1311" t="s">
        <v>916</v>
      </c>
      <c r="E1311" s="6" t="s">
        <v>940</v>
      </c>
      <c r="F1311" s="5">
        <v>22.45</v>
      </c>
      <c r="G1311">
        <f t="shared" si="20"/>
        <v>3</v>
      </c>
      <c r="H1311" s="3" t="s">
        <v>939</v>
      </c>
      <c r="I1311" s="4"/>
      <c r="J1311" s="3" t="s">
        <v>938</v>
      </c>
      <c r="K1311" s="4"/>
      <c r="L1311" s="3" t="s">
        <v>937</v>
      </c>
      <c r="M1311" s="4"/>
      <c r="N1311" s="3" t="s">
        <v>936</v>
      </c>
      <c r="O1311" s="4"/>
      <c r="P1311" t="s">
        <v>907</v>
      </c>
      <c r="Q1311" s="3"/>
      <c r="R1311" s="4"/>
      <c r="S1311" t="s">
        <v>907</v>
      </c>
      <c r="T1311" s="3" t="s">
        <v>935</v>
      </c>
      <c r="U1311" s="4"/>
      <c r="V1311" s="3" t="s">
        <v>934</v>
      </c>
      <c r="W1311" s="4"/>
      <c r="X1311" s="3" t="s">
        <v>933</v>
      </c>
      <c r="Y1311" s="4"/>
      <c r="Z1311" t="s">
        <v>907</v>
      </c>
      <c r="AA1311" s="3"/>
      <c r="AB1311" s="4"/>
      <c r="AC1311" s="3" t="s">
        <v>932</v>
      </c>
      <c r="AD1311" s="4"/>
      <c r="AE1311" s="3" t="s">
        <v>931</v>
      </c>
      <c r="AF1311" s="4" t="s">
        <v>930</v>
      </c>
      <c r="AG1311" s="3" t="s">
        <v>929</v>
      </c>
      <c r="AH1311" s="4"/>
      <c r="AI1311" s="3" t="s">
        <v>928</v>
      </c>
      <c r="AJ1311" s="4"/>
      <c r="AK1311" s="3" t="s">
        <v>927</v>
      </c>
      <c r="AL1311" s="4"/>
      <c r="AM1311" s="3" t="s">
        <v>926</v>
      </c>
      <c r="AN1311" s="4"/>
      <c r="AO1311" s="3" t="s">
        <v>925</v>
      </c>
      <c r="AP1311" s="4"/>
      <c r="AQ1311" s="3" t="s">
        <v>924</v>
      </c>
      <c r="AR1311" s="4"/>
      <c r="AS1311" s="3" t="s">
        <v>923</v>
      </c>
      <c r="AT1311" s="4"/>
      <c r="AU1311" s="3" t="s">
        <v>922</v>
      </c>
      <c r="AV1311" s="4"/>
      <c r="AW1311" s="3" t="s">
        <v>921</v>
      </c>
      <c r="AX1311" s="4"/>
      <c r="AY1311" s="3" t="s">
        <v>920</v>
      </c>
      <c r="AZ1311" s="4"/>
      <c r="BA1311" s="3" t="s">
        <v>919</v>
      </c>
      <c r="BB1311" s="4"/>
      <c r="BC1311" s="3" t="s">
        <v>918</v>
      </c>
      <c r="BD1311" s="4"/>
      <c r="BE1311" s="3" t="s">
        <v>917</v>
      </c>
    </row>
    <row r="1312" spans="2:57" customFormat="1">
      <c r="B1312" t="str">
        <f>IFERROR(VLOOKUP(E1312,Swadesh!$C$6:$D$212,2,FALSE),"")</f>
        <v/>
      </c>
      <c r="D1312" t="s">
        <v>916</v>
      </c>
      <c r="E1312" s="6" t="s">
        <v>915</v>
      </c>
      <c r="F1312" s="5">
        <v>22.47</v>
      </c>
      <c r="G1312">
        <f t="shared" si="20"/>
        <v>3</v>
      </c>
      <c r="H1312" s="3" t="s">
        <v>914</v>
      </c>
      <c r="I1312" s="4"/>
      <c r="J1312" s="3" t="s">
        <v>913</v>
      </c>
      <c r="K1312" s="4" t="s">
        <v>912</v>
      </c>
      <c r="L1312" s="3" t="s">
        <v>911</v>
      </c>
      <c r="M1312" s="4"/>
      <c r="N1312" s="3" t="s">
        <v>910</v>
      </c>
      <c r="O1312" s="4"/>
      <c r="P1312" t="s">
        <v>907</v>
      </c>
      <c r="Q1312" s="3"/>
      <c r="R1312" s="4"/>
      <c r="S1312" t="s">
        <v>907</v>
      </c>
      <c r="T1312" s="3"/>
      <c r="U1312" s="4"/>
      <c r="V1312" s="3" t="s">
        <v>909</v>
      </c>
      <c r="W1312" s="4"/>
      <c r="X1312" s="3" t="s">
        <v>908</v>
      </c>
      <c r="Y1312" s="4"/>
      <c r="Z1312" t="s">
        <v>907</v>
      </c>
      <c r="AA1312" s="3"/>
      <c r="AB1312" s="4"/>
      <c r="AC1312" s="3" t="s">
        <v>906</v>
      </c>
      <c r="AD1312" s="4"/>
      <c r="AE1312" s="3"/>
      <c r="AF1312" s="4"/>
      <c r="AG1312" s="3" t="s">
        <v>905</v>
      </c>
      <c r="AH1312" s="4"/>
      <c r="AI1312" s="3" t="s">
        <v>904</v>
      </c>
      <c r="AJ1312" s="4"/>
      <c r="AK1312" s="3" t="s">
        <v>903</v>
      </c>
      <c r="AL1312" s="4"/>
      <c r="AM1312" s="3" t="s">
        <v>902</v>
      </c>
      <c r="AN1312" s="4"/>
      <c r="AO1312" s="3" t="s">
        <v>901</v>
      </c>
      <c r="AP1312" s="4"/>
      <c r="AQ1312" s="3" t="s">
        <v>900</v>
      </c>
      <c r="AR1312" s="4"/>
      <c r="AS1312" s="3" t="s">
        <v>899</v>
      </c>
      <c r="AT1312" s="4"/>
      <c r="AU1312" s="3" t="s">
        <v>898</v>
      </c>
      <c r="AV1312" s="4"/>
      <c r="AW1312" s="3" t="s">
        <v>897</v>
      </c>
      <c r="AX1312" s="4"/>
      <c r="AY1312" s="3" t="s">
        <v>896</v>
      </c>
      <c r="AZ1312" s="4"/>
      <c r="BA1312" s="3" t="s">
        <v>895</v>
      </c>
      <c r="BB1312" s="4"/>
      <c r="BC1312" s="3" t="s">
        <v>894</v>
      </c>
      <c r="BD1312" s="4"/>
      <c r="BE1312" s="3" t="s">
        <v>893</v>
      </c>
    </row>
  </sheetData>
  <autoFilter ref="C2:E2">
    <filterColumn colId="1"/>
  </autoFilter>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Picoche-Rolland</vt:lpstr>
      <vt:lpstr>Swadesh</vt:lpstr>
      <vt:lpstr>Survivor</vt:lpstr>
      <vt:lpstr>IDS</vt:lpstr>
      <vt:lpstr>IDS!_FilterDatabase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Matthieu</dc:creator>
  <cp:lastModifiedBy>Matthieu</cp:lastModifiedBy>
  <dcterms:created xsi:type="dcterms:W3CDTF">2015-04-21T07:43:20Z</dcterms:created>
  <dcterms:modified xsi:type="dcterms:W3CDTF">2015-12-16T07:53:08Z</dcterms:modified>
</cp:coreProperties>
</file>